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EMTEC\3 _ CEMTEC _ BOLETIM GERAL _INMET - SEMAGRO\2020\"/>
    </mc:Choice>
  </mc:AlternateContent>
  <bookViews>
    <workbookView xWindow="0" yWindow="0" windowWidth="28800" windowHeight="12330" tabRatio="874" activeTab="9"/>
  </bookViews>
  <sheets>
    <sheet name="TempInst" sheetId="4" r:id="rId1"/>
    <sheet name="TempMax" sheetId="5" r:id="rId2"/>
    <sheet name="TempMin" sheetId="6" r:id="rId3"/>
    <sheet name="UmidInst" sheetId="7" r:id="rId4"/>
    <sheet name="UmidMax" sheetId="8" r:id="rId5"/>
    <sheet name="UmidMin" sheetId="9" r:id="rId6"/>
    <sheet name="VelVentoMax" sheetId="12" r:id="rId7"/>
    <sheet name="DirVento" sheetId="13" r:id="rId8"/>
    <sheet name="RajadaVento" sheetId="15" r:id="rId9"/>
    <sheet name="Chuva" sheetId="14" r:id="rId10"/>
    <sheet name="ESTAÇÃO METEOROLÓGICA" sheetId="16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</externalReferences>
  <definedNames>
    <definedName name="_xlnm.Print_Area" localSheetId="9">Chuva!$A$1:$AH$32</definedName>
    <definedName name="_xlnm.Print_Area" localSheetId="7">DirVento!$A$1:$AF$4</definedName>
    <definedName name="_xlnm.Print_Area" localSheetId="8">RajadaVento!$A$1:$AF$4</definedName>
    <definedName name="_xlnm.Print_Area" localSheetId="0">TempInst!$A$1:$AF$4</definedName>
    <definedName name="_xlnm.Print_Area" localSheetId="1">TempMax!$A$1:$AG$4</definedName>
    <definedName name="_xlnm.Print_Area" localSheetId="2">TempMin!$A$1:$AG$4</definedName>
    <definedName name="_xlnm.Print_Area" localSheetId="3">UmidInst!$A$1:$AF$4</definedName>
    <definedName name="_xlnm.Print_Area" localSheetId="4">UmidMax!$A$1:$AG$4</definedName>
    <definedName name="_xlnm.Print_Area" localSheetId="5">UmidMin!$A$1:$AG$4</definedName>
    <definedName name="_xlnm.Print_Area" localSheetId="6">VelVentoMax!$A$1:$AF$4</definedName>
  </definedNames>
  <calcPr calcId="162913"/>
</workbook>
</file>

<file path=xl/calcChain.xml><?xml version="1.0" encoding="utf-8"?>
<calcChain xmlns="http://schemas.openxmlformats.org/spreadsheetml/2006/main">
  <c r="AE49" i="4" l="1"/>
  <c r="AD49" i="4"/>
  <c r="AC49" i="4"/>
  <c r="AB49" i="4"/>
  <c r="AA49" i="4"/>
  <c r="Z49" i="4"/>
  <c r="Y49" i="4"/>
  <c r="X49" i="4"/>
  <c r="W49" i="4"/>
  <c r="V49" i="4"/>
  <c r="U49" i="4"/>
  <c r="T49" i="4"/>
  <c r="S49" i="4"/>
  <c r="R49" i="4"/>
  <c r="Q49" i="4"/>
  <c r="P49" i="4"/>
  <c r="O49" i="4"/>
  <c r="N49" i="4"/>
  <c r="M49" i="4"/>
  <c r="L49" i="4"/>
  <c r="K49" i="4"/>
  <c r="J49" i="4"/>
  <c r="I49" i="4"/>
  <c r="H49" i="4"/>
  <c r="G49" i="4"/>
  <c r="F49" i="4"/>
  <c r="E49" i="4"/>
  <c r="D49" i="4"/>
  <c r="C49" i="4"/>
  <c r="B49" i="4"/>
  <c r="AE48" i="4"/>
  <c r="AD48" i="4"/>
  <c r="AC48" i="4"/>
  <c r="AB48" i="4"/>
  <c r="AA48" i="4"/>
  <c r="Z48" i="4"/>
  <c r="Y48" i="4"/>
  <c r="X48" i="4"/>
  <c r="W48" i="4"/>
  <c r="V48" i="4"/>
  <c r="U48" i="4"/>
  <c r="T48" i="4"/>
  <c r="S48" i="4"/>
  <c r="R48" i="4"/>
  <c r="Q48" i="4"/>
  <c r="P48" i="4"/>
  <c r="O48" i="4"/>
  <c r="N48" i="4"/>
  <c r="M48" i="4"/>
  <c r="L48" i="4"/>
  <c r="K48" i="4"/>
  <c r="J48" i="4"/>
  <c r="I48" i="4"/>
  <c r="H48" i="4"/>
  <c r="G48" i="4"/>
  <c r="F48" i="4"/>
  <c r="E48" i="4"/>
  <c r="D48" i="4"/>
  <c r="C48" i="4"/>
  <c r="B48" i="4"/>
  <c r="AE47" i="4"/>
  <c r="AD47" i="4"/>
  <c r="AC47" i="4"/>
  <c r="AB47" i="4"/>
  <c r="AA47" i="4"/>
  <c r="Z47" i="4"/>
  <c r="Y47" i="4"/>
  <c r="X47" i="4"/>
  <c r="W47" i="4"/>
  <c r="V47" i="4"/>
  <c r="U47" i="4"/>
  <c r="T47" i="4"/>
  <c r="S47" i="4"/>
  <c r="R47" i="4"/>
  <c r="Q47" i="4"/>
  <c r="P47" i="4"/>
  <c r="O47" i="4"/>
  <c r="N47" i="4"/>
  <c r="M47" i="4"/>
  <c r="L47" i="4"/>
  <c r="K47" i="4"/>
  <c r="J47" i="4"/>
  <c r="I47" i="4"/>
  <c r="H47" i="4"/>
  <c r="G47" i="4"/>
  <c r="F47" i="4"/>
  <c r="E47" i="4"/>
  <c r="D47" i="4"/>
  <c r="C47" i="4"/>
  <c r="B47" i="4"/>
  <c r="AE46" i="4"/>
  <c r="AD46" i="4"/>
  <c r="AC46" i="4"/>
  <c r="AB46" i="4"/>
  <c r="AA46" i="4"/>
  <c r="Z46" i="4"/>
  <c r="Y46" i="4"/>
  <c r="X46" i="4"/>
  <c r="W46" i="4"/>
  <c r="V46" i="4"/>
  <c r="U46" i="4"/>
  <c r="T46" i="4"/>
  <c r="S46" i="4"/>
  <c r="R46" i="4"/>
  <c r="Q46" i="4"/>
  <c r="P46" i="4"/>
  <c r="O46" i="4"/>
  <c r="N46" i="4"/>
  <c r="M46" i="4"/>
  <c r="L46" i="4"/>
  <c r="K46" i="4"/>
  <c r="J46" i="4"/>
  <c r="I46" i="4"/>
  <c r="H46" i="4"/>
  <c r="G46" i="4"/>
  <c r="F46" i="4"/>
  <c r="E46" i="4"/>
  <c r="D46" i="4"/>
  <c r="C46" i="4"/>
  <c r="B46" i="4"/>
  <c r="AE45" i="4"/>
  <c r="AD45" i="4"/>
  <c r="AC45" i="4"/>
  <c r="AB45" i="4"/>
  <c r="AA45" i="4"/>
  <c r="Z45" i="4"/>
  <c r="Y45" i="4"/>
  <c r="X45" i="4"/>
  <c r="W45" i="4"/>
  <c r="V45" i="4"/>
  <c r="U45" i="4"/>
  <c r="T45" i="4"/>
  <c r="S45" i="4"/>
  <c r="R45" i="4"/>
  <c r="Q45" i="4"/>
  <c r="P45" i="4"/>
  <c r="O45" i="4"/>
  <c r="N45" i="4"/>
  <c r="M45" i="4"/>
  <c r="L45" i="4"/>
  <c r="K45" i="4"/>
  <c r="J45" i="4"/>
  <c r="I45" i="4"/>
  <c r="H45" i="4"/>
  <c r="G45" i="4"/>
  <c r="F45" i="4"/>
  <c r="E45" i="4"/>
  <c r="D45" i="4"/>
  <c r="C45" i="4"/>
  <c r="B45" i="4"/>
  <c r="AE44" i="4"/>
  <c r="AD44" i="4"/>
  <c r="AC44" i="4"/>
  <c r="AB44" i="4"/>
  <c r="AA44" i="4"/>
  <c r="Z44" i="4"/>
  <c r="Y44" i="4"/>
  <c r="X44" i="4"/>
  <c r="W44" i="4"/>
  <c r="V44" i="4"/>
  <c r="U44" i="4"/>
  <c r="T44" i="4"/>
  <c r="S44" i="4"/>
  <c r="R44" i="4"/>
  <c r="Q44" i="4"/>
  <c r="P44" i="4"/>
  <c r="O44" i="4"/>
  <c r="N44" i="4"/>
  <c r="M44" i="4"/>
  <c r="L44" i="4"/>
  <c r="K44" i="4"/>
  <c r="J44" i="4"/>
  <c r="I44" i="4"/>
  <c r="H44" i="4"/>
  <c r="G44" i="4"/>
  <c r="F44" i="4"/>
  <c r="E44" i="4"/>
  <c r="D44" i="4"/>
  <c r="C44" i="4"/>
  <c r="B44" i="4"/>
  <c r="AE43" i="4"/>
  <c r="AD43" i="4"/>
  <c r="AC43" i="4"/>
  <c r="AB43" i="4"/>
  <c r="AA43" i="4"/>
  <c r="Z43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E43" i="4"/>
  <c r="D43" i="4"/>
  <c r="C43" i="4"/>
  <c r="B43" i="4"/>
  <c r="AE42" i="4"/>
  <c r="AD42" i="4"/>
  <c r="AC42" i="4"/>
  <c r="AB42" i="4"/>
  <c r="AA42" i="4"/>
  <c r="Z42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E42" i="4"/>
  <c r="D42" i="4"/>
  <c r="C42" i="4"/>
  <c r="B42" i="4"/>
  <c r="AE41" i="4"/>
  <c r="AD41" i="4"/>
  <c r="AC41" i="4"/>
  <c r="AB41" i="4"/>
  <c r="AA41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1" i="4"/>
  <c r="D41" i="4"/>
  <c r="C41" i="4"/>
  <c r="B41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B40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B39" i="4"/>
  <c r="AE38" i="4"/>
  <c r="AD38" i="4"/>
  <c r="AC38" i="4"/>
  <c r="AB38" i="4"/>
  <c r="AA38" i="4"/>
  <c r="Z38" i="4"/>
  <c r="Y38" i="4"/>
  <c r="X38" i="4"/>
  <c r="W38" i="4"/>
  <c r="V38" i="4"/>
  <c r="U38" i="4"/>
  <c r="T38" i="4"/>
  <c r="S38" i="4"/>
  <c r="R38" i="4"/>
  <c r="Q38" i="4"/>
  <c r="P38" i="4"/>
  <c r="O38" i="4"/>
  <c r="N38" i="4"/>
  <c r="M38" i="4"/>
  <c r="L38" i="4"/>
  <c r="K38" i="4"/>
  <c r="J38" i="4"/>
  <c r="I38" i="4"/>
  <c r="H38" i="4"/>
  <c r="G38" i="4"/>
  <c r="F38" i="4"/>
  <c r="E38" i="4"/>
  <c r="D38" i="4"/>
  <c r="C38" i="4"/>
  <c r="B38" i="4"/>
  <c r="AE37" i="4"/>
  <c r="AD37" i="4"/>
  <c r="AC37" i="4"/>
  <c r="AB37" i="4"/>
  <c r="AA37" i="4"/>
  <c r="Z37" i="4"/>
  <c r="Y37" i="4"/>
  <c r="X37" i="4"/>
  <c r="W37" i="4"/>
  <c r="V37" i="4"/>
  <c r="U37" i="4"/>
  <c r="T37" i="4"/>
  <c r="S37" i="4"/>
  <c r="R37" i="4"/>
  <c r="Q37" i="4"/>
  <c r="P37" i="4"/>
  <c r="O37" i="4"/>
  <c r="N37" i="4"/>
  <c r="M37" i="4"/>
  <c r="L37" i="4"/>
  <c r="K37" i="4"/>
  <c r="J37" i="4"/>
  <c r="I37" i="4"/>
  <c r="H37" i="4"/>
  <c r="G37" i="4"/>
  <c r="F37" i="4"/>
  <c r="E37" i="4"/>
  <c r="D37" i="4"/>
  <c r="C37" i="4"/>
  <c r="B37" i="4"/>
  <c r="AE36" i="4"/>
  <c r="AD36" i="4"/>
  <c r="AC36" i="4"/>
  <c r="AB36" i="4"/>
  <c r="AA36" i="4"/>
  <c r="Z36" i="4"/>
  <c r="Y36" i="4"/>
  <c r="X36" i="4"/>
  <c r="W36" i="4"/>
  <c r="V36" i="4"/>
  <c r="U36" i="4"/>
  <c r="T36" i="4"/>
  <c r="S36" i="4"/>
  <c r="R36" i="4"/>
  <c r="Q36" i="4"/>
  <c r="P36" i="4"/>
  <c r="O36" i="4"/>
  <c r="N36" i="4"/>
  <c r="M36" i="4"/>
  <c r="L36" i="4"/>
  <c r="K36" i="4"/>
  <c r="J36" i="4"/>
  <c r="I36" i="4"/>
  <c r="H36" i="4"/>
  <c r="G36" i="4"/>
  <c r="F36" i="4"/>
  <c r="E36" i="4"/>
  <c r="D36" i="4"/>
  <c r="C36" i="4"/>
  <c r="B36" i="4"/>
  <c r="AE35" i="4"/>
  <c r="AD35" i="4"/>
  <c r="AC35" i="4"/>
  <c r="AB35" i="4"/>
  <c r="AA35" i="4"/>
  <c r="Z35" i="4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D35" i="4"/>
  <c r="C35" i="4"/>
  <c r="B35" i="4"/>
  <c r="AE34" i="4"/>
  <c r="AD34" i="4"/>
  <c r="AC34" i="4"/>
  <c r="AB34" i="4"/>
  <c r="AA34" i="4"/>
  <c r="Z34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I34" i="4"/>
  <c r="H34" i="4"/>
  <c r="G34" i="4"/>
  <c r="F34" i="4"/>
  <c r="E34" i="4"/>
  <c r="D34" i="4"/>
  <c r="C34" i="4"/>
  <c r="B34" i="4"/>
  <c r="AE33" i="4"/>
  <c r="AD33" i="4"/>
  <c r="AC33" i="4"/>
  <c r="AB33" i="4"/>
  <c r="AA33" i="4"/>
  <c r="Z33" i="4"/>
  <c r="Y33" i="4"/>
  <c r="X33" i="4"/>
  <c r="W33" i="4"/>
  <c r="V33" i="4"/>
  <c r="U33" i="4"/>
  <c r="T33" i="4"/>
  <c r="S33" i="4"/>
  <c r="R33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D33" i="4"/>
  <c r="C33" i="4"/>
  <c r="B33" i="4"/>
  <c r="AE32" i="4"/>
  <c r="AD32" i="4"/>
  <c r="AC32" i="4"/>
  <c r="AB32" i="4"/>
  <c r="AA32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B32" i="4"/>
  <c r="AE31" i="4"/>
  <c r="AD31" i="4"/>
  <c r="AC31" i="4"/>
  <c r="AB31" i="4"/>
  <c r="AA31" i="4"/>
  <c r="Z31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B31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B30" i="4"/>
  <c r="AE29" i="4"/>
  <c r="AD29" i="4"/>
  <c r="AC29" i="4"/>
  <c r="AB29" i="4"/>
  <c r="AA29" i="4"/>
  <c r="Z29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B29" i="4"/>
  <c r="AE28" i="4"/>
  <c r="AD28" i="4"/>
  <c r="AC28" i="4"/>
  <c r="AB28" i="4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B28" i="4"/>
  <c r="AE27" i="4"/>
  <c r="AD27" i="4"/>
  <c r="AC27" i="4"/>
  <c r="AB27" i="4"/>
  <c r="AA27" i="4"/>
  <c r="Z27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B27" i="4"/>
  <c r="AE26" i="4"/>
  <c r="AD26" i="4"/>
  <c r="AC26" i="4"/>
  <c r="AB26" i="4"/>
  <c r="AA26" i="4"/>
  <c r="Z26" i="4"/>
  <c r="Y26" i="4"/>
  <c r="X26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B26" i="4"/>
  <c r="AE25" i="4"/>
  <c r="AD25" i="4"/>
  <c r="AC25" i="4"/>
  <c r="AB25" i="4"/>
  <c r="AA25" i="4"/>
  <c r="Z25" i="4"/>
  <c r="Y25" i="4"/>
  <c r="X25" i="4"/>
  <c r="W25" i="4"/>
  <c r="V25" i="4"/>
  <c r="U25" i="4"/>
  <c r="T25" i="4"/>
  <c r="S25" i="4"/>
  <c r="R25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B25" i="4"/>
  <c r="AE24" i="4"/>
  <c r="AD24" i="4"/>
  <c r="AC24" i="4"/>
  <c r="AB24" i="4"/>
  <c r="AA24" i="4"/>
  <c r="Z24" i="4"/>
  <c r="Y24" i="4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B24" i="4"/>
  <c r="AE23" i="4"/>
  <c r="AD23" i="4"/>
  <c r="AC23" i="4"/>
  <c r="AB23" i="4"/>
  <c r="AA23" i="4"/>
  <c r="Z23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B23" i="4"/>
  <c r="AE22" i="4"/>
  <c r="AD22" i="4"/>
  <c r="AC22" i="4"/>
  <c r="AB22" i="4"/>
  <c r="AA22" i="4"/>
  <c r="Z22" i="4"/>
  <c r="Y22" i="4"/>
  <c r="X22" i="4"/>
  <c r="W22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B22" i="4"/>
  <c r="AE21" i="4"/>
  <c r="AD21" i="4"/>
  <c r="AC21" i="4"/>
  <c r="AB21" i="4"/>
  <c r="AA21" i="4"/>
  <c r="Z21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B21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20" i="4"/>
  <c r="AE19" i="4"/>
  <c r="AD19" i="4"/>
  <c r="AC19" i="4"/>
  <c r="AB19" i="4"/>
  <c r="AA19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B19" i="4"/>
  <c r="AE18" i="4"/>
  <c r="AD18" i="4"/>
  <c r="AC18" i="4"/>
  <c r="AB18" i="4"/>
  <c r="AA18" i="4"/>
  <c r="Z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B18" i="4"/>
  <c r="AE17" i="4"/>
  <c r="AD17" i="4"/>
  <c r="AC17" i="4"/>
  <c r="AB17" i="4"/>
  <c r="AA17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B17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B16" i="4"/>
  <c r="AE15" i="4"/>
  <c r="AD15" i="4"/>
  <c r="AC15" i="4"/>
  <c r="AB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B15" i="4"/>
  <c r="AE14" i="4"/>
  <c r="AD14" i="4"/>
  <c r="AC14" i="4"/>
  <c r="AB14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B14" i="4"/>
  <c r="AE13" i="4"/>
  <c r="AD13" i="4"/>
  <c r="AC13" i="4"/>
  <c r="AB13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B13" i="4"/>
  <c r="AE12" i="4"/>
  <c r="AD12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B12" i="4"/>
  <c r="AE11" i="4"/>
  <c r="AD11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B11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B10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B9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C8" i="4"/>
  <c r="B8" i="4"/>
  <c r="AE7" i="4"/>
  <c r="AD7" i="4"/>
  <c r="AC7" i="4"/>
  <c r="AB7" i="4"/>
  <c r="AA7" i="4"/>
  <c r="Z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C7" i="4"/>
  <c r="B7" i="4"/>
  <c r="AE6" i="4"/>
  <c r="AD6" i="4"/>
  <c r="AC6" i="4"/>
  <c r="AB6" i="4"/>
  <c r="AA6" i="4"/>
  <c r="Z6" i="4"/>
  <c r="Y6" i="4"/>
  <c r="X6" i="4"/>
  <c r="W6" i="4"/>
  <c r="V6" i="4"/>
  <c r="U6" i="4"/>
  <c r="T6" i="4"/>
  <c r="S6" i="4"/>
  <c r="R6" i="4"/>
  <c r="Q6" i="4"/>
  <c r="P6" i="4"/>
  <c r="O6" i="4"/>
  <c r="N6" i="4"/>
  <c r="M6" i="4"/>
  <c r="L6" i="4"/>
  <c r="K6" i="4"/>
  <c r="J6" i="4"/>
  <c r="I6" i="4"/>
  <c r="H6" i="4"/>
  <c r="G6" i="4"/>
  <c r="F6" i="4"/>
  <c r="E6" i="4"/>
  <c r="D6" i="4"/>
  <c r="C6" i="4"/>
  <c r="B6" i="4"/>
  <c r="AE5" i="4"/>
  <c r="AD5" i="4"/>
  <c r="AC5" i="4"/>
  <c r="AB5" i="4"/>
  <c r="AA5" i="4"/>
  <c r="Z5" i="4"/>
  <c r="Y5" i="4"/>
  <c r="X5" i="4"/>
  <c r="W5" i="4"/>
  <c r="V5" i="4"/>
  <c r="U5" i="4"/>
  <c r="T5" i="4"/>
  <c r="S5" i="4"/>
  <c r="R5" i="4"/>
  <c r="Q5" i="4"/>
  <c r="P5" i="4"/>
  <c r="O5" i="4"/>
  <c r="N5" i="4"/>
  <c r="M5" i="4"/>
  <c r="L5" i="4"/>
  <c r="K5" i="4"/>
  <c r="J5" i="4"/>
  <c r="I5" i="4"/>
  <c r="H5" i="4"/>
  <c r="G5" i="4"/>
  <c r="F5" i="4"/>
  <c r="E5" i="4"/>
  <c r="D5" i="4"/>
  <c r="C5" i="4"/>
  <c r="B5" i="4"/>
  <c r="AE49" i="5"/>
  <c r="AD49" i="5"/>
  <c r="AC49" i="5"/>
  <c r="AB49" i="5"/>
  <c r="AA49" i="5"/>
  <c r="Z49" i="5"/>
  <c r="Y49" i="5"/>
  <c r="X49" i="5"/>
  <c r="W49" i="5"/>
  <c r="V49" i="5"/>
  <c r="U49" i="5"/>
  <c r="T49" i="5"/>
  <c r="S49" i="5"/>
  <c r="R49" i="5"/>
  <c r="Q49" i="5"/>
  <c r="P49" i="5"/>
  <c r="O49" i="5"/>
  <c r="N49" i="5"/>
  <c r="M49" i="5"/>
  <c r="L49" i="5"/>
  <c r="K49" i="5"/>
  <c r="J49" i="5"/>
  <c r="I49" i="5"/>
  <c r="H49" i="5"/>
  <c r="G49" i="5"/>
  <c r="F49" i="5"/>
  <c r="E49" i="5"/>
  <c r="D49" i="5"/>
  <c r="C49" i="5"/>
  <c r="B49" i="5"/>
  <c r="AE48" i="5"/>
  <c r="AD48" i="5"/>
  <c r="AC48" i="5"/>
  <c r="AB48" i="5"/>
  <c r="AA48" i="5"/>
  <c r="Z48" i="5"/>
  <c r="Y48" i="5"/>
  <c r="X48" i="5"/>
  <c r="W48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B48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E47" i="5"/>
  <c r="D47" i="5"/>
  <c r="C47" i="5"/>
  <c r="B47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B46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B45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B44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B43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B42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B41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B40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B39" i="5"/>
  <c r="AE38" i="5"/>
  <c r="AD38" i="5"/>
  <c r="AC38" i="5"/>
  <c r="AB38" i="5"/>
  <c r="AA38" i="5"/>
  <c r="Z38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B38" i="5"/>
  <c r="AE37" i="5"/>
  <c r="AD37" i="5"/>
  <c r="AC37" i="5"/>
  <c r="AB37" i="5"/>
  <c r="AA37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D37" i="5"/>
  <c r="C37" i="5"/>
  <c r="B37" i="5"/>
  <c r="AE36" i="5"/>
  <c r="AD36" i="5"/>
  <c r="AC36" i="5"/>
  <c r="AB36" i="5"/>
  <c r="AA36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B36" i="5"/>
  <c r="AE35" i="5"/>
  <c r="AD35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B35" i="5"/>
  <c r="AE34" i="5"/>
  <c r="AD34" i="5"/>
  <c r="AC34" i="5"/>
  <c r="AB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B34" i="5"/>
  <c r="AE33" i="5"/>
  <c r="AD33" i="5"/>
  <c r="AC33" i="5"/>
  <c r="AB33" i="5"/>
  <c r="AA33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B33" i="5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AE31" i="5"/>
  <c r="AD31" i="5"/>
  <c r="AC31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B31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B30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B29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B28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B27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B26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B25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B24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B23" i="5"/>
  <c r="AE22" i="5"/>
  <c r="AD22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B21" i="5"/>
  <c r="AE20" i="5"/>
  <c r="AD20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AE19" i="5"/>
  <c r="AD19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AE18" i="5"/>
  <c r="AD18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B18" i="5"/>
  <c r="AE17" i="5"/>
  <c r="AD17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B17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B16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B15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B14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B12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B10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B9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AE5" i="5"/>
  <c r="AD5" i="5"/>
  <c r="AC5" i="5"/>
  <c r="AB5" i="5"/>
  <c r="AA5" i="5"/>
  <c r="Z5" i="5"/>
  <c r="Y5" i="5"/>
  <c r="X5" i="5"/>
  <c r="W5" i="5"/>
  <c r="V5" i="5"/>
  <c r="U5" i="5"/>
  <c r="T5" i="5"/>
  <c r="S5" i="5"/>
  <c r="R5" i="5"/>
  <c r="Q5" i="5"/>
  <c r="P5" i="5"/>
  <c r="O5" i="5"/>
  <c r="N5" i="5"/>
  <c r="M5" i="5"/>
  <c r="L5" i="5"/>
  <c r="K5" i="5"/>
  <c r="J5" i="5"/>
  <c r="I5" i="5"/>
  <c r="H5" i="5"/>
  <c r="G5" i="5"/>
  <c r="F5" i="5"/>
  <c r="E5" i="5"/>
  <c r="D5" i="5"/>
  <c r="C5" i="5"/>
  <c r="B5" i="5"/>
  <c r="AE49" i="6"/>
  <c r="AD49" i="6"/>
  <c r="AC49" i="6"/>
  <c r="AB49" i="6"/>
  <c r="AA49" i="6"/>
  <c r="Z49" i="6"/>
  <c r="Y49" i="6"/>
  <c r="X49" i="6"/>
  <c r="W49" i="6"/>
  <c r="V49" i="6"/>
  <c r="U49" i="6"/>
  <c r="T49" i="6"/>
  <c r="S49" i="6"/>
  <c r="R49" i="6"/>
  <c r="Q49" i="6"/>
  <c r="P49" i="6"/>
  <c r="O49" i="6"/>
  <c r="N49" i="6"/>
  <c r="M49" i="6"/>
  <c r="L49" i="6"/>
  <c r="K49" i="6"/>
  <c r="J49" i="6"/>
  <c r="I49" i="6"/>
  <c r="H49" i="6"/>
  <c r="G49" i="6"/>
  <c r="F49" i="6"/>
  <c r="E49" i="6"/>
  <c r="D49" i="6"/>
  <c r="C49" i="6"/>
  <c r="B49" i="6"/>
  <c r="AE48" i="6"/>
  <c r="AD48" i="6"/>
  <c r="AC48" i="6"/>
  <c r="AB48" i="6"/>
  <c r="AA48" i="6"/>
  <c r="Z48" i="6"/>
  <c r="Y48" i="6"/>
  <c r="X48" i="6"/>
  <c r="W48" i="6"/>
  <c r="V48" i="6"/>
  <c r="U48" i="6"/>
  <c r="T48" i="6"/>
  <c r="S48" i="6"/>
  <c r="R48" i="6"/>
  <c r="Q48" i="6"/>
  <c r="P48" i="6"/>
  <c r="O48" i="6"/>
  <c r="N48" i="6"/>
  <c r="M48" i="6"/>
  <c r="L48" i="6"/>
  <c r="K48" i="6"/>
  <c r="J48" i="6"/>
  <c r="I48" i="6"/>
  <c r="H48" i="6"/>
  <c r="G48" i="6"/>
  <c r="F48" i="6"/>
  <c r="E48" i="6"/>
  <c r="D48" i="6"/>
  <c r="C48" i="6"/>
  <c r="B48" i="6"/>
  <c r="AE47" i="6"/>
  <c r="AD47" i="6"/>
  <c r="AC47" i="6"/>
  <c r="AB47" i="6"/>
  <c r="AA47" i="6"/>
  <c r="Z47" i="6"/>
  <c r="Y47" i="6"/>
  <c r="X47" i="6"/>
  <c r="W47" i="6"/>
  <c r="V47" i="6"/>
  <c r="U47" i="6"/>
  <c r="T47" i="6"/>
  <c r="S47" i="6"/>
  <c r="R47" i="6"/>
  <c r="Q47" i="6"/>
  <c r="P47" i="6"/>
  <c r="O47" i="6"/>
  <c r="N47" i="6"/>
  <c r="M47" i="6"/>
  <c r="L47" i="6"/>
  <c r="K47" i="6"/>
  <c r="J47" i="6"/>
  <c r="I47" i="6"/>
  <c r="H47" i="6"/>
  <c r="G47" i="6"/>
  <c r="F47" i="6"/>
  <c r="E47" i="6"/>
  <c r="D47" i="6"/>
  <c r="C47" i="6"/>
  <c r="B47" i="6"/>
  <c r="AE46" i="6"/>
  <c r="AD46" i="6"/>
  <c r="AC46" i="6"/>
  <c r="AB46" i="6"/>
  <c r="AA46" i="6"/>
  <c r="Z46" i="6"/>
  <c r="Y46" i="6"/>
  <c r="X46" i="6"/>
  <c r="W46" i="6"/>
  <c r="V46" i="6"/>
  <c r="U46" i="6"/>
  <c r="T46" i="6"/>
  <c r="S46" i="6"/>
  <c r="R46" i="6"/>
  <c r="Q46" i="6"/>
  <c r="P46" i="6"/>
  <c r="O46" i="6"/>
  <c r="N46" i="6"/>
  <c r="M46" i="6"/>
  <c r="L46" i="6"/>
  <c r="K46" i="6"/>
  <c r="J46" i="6"/>
  <c r="I46" i="6"/>
  <c r="H46" i="6"/>
  <c r="G46" i="6"/>
  <c r="F46" i="6"/>
  <c r="E46" i="6"/>
  <c r="D46" i="6"/>
  <c r="C46" i="6"/>
  <c r="B46" i="6"/>
  <c r="AE45" i="6"/>
  <c r="AD45" i="6"/>
  <c r="AC45" i="6"/>
  <c r="AB45" i="6"/>
  <c r="AA45" i="6"/>
  <c r="Z45" i="6"/>
  <c r="Y45" i="6"/>
  <c r="X45" i="6"/>
  <c r="W45" i="6"/>
  <c r="V45" i="6"/>
  <c r="U45" i="6"/>
  <c r="T45" i="6"/>
  <c r="S45" i="6"/>
  <c r="R45" i="6"/>
  <c r="Q45" i="6"/>
  <c r="P45" i="6"/>
  <c r="O45" i="6"/>
  <c r="N45" i="6"/>
  <c r="M45" i="6"/>
  <c r="L45" i="6"/>
  <c r="K45" i="6"/>
  <c r="J45" i="6"/>
  <c r="I45" i="6"/>
  <c r="H45" i="6"/>
  <c r="G45" i="6"/>
  <c r="F45" i="6"/>
  <c r="E45" i="6"/>
  <c r="D45" i="6"/>
  <c r="C45" i="6"/>
  <c r="B45" i="6"/>
  <c r="AE44" i="6"/>
  <c r="AD44" i="6"/>
  <c r="AC44" i="6"/>
  <c r="AB44" i="6"/>
  <c r="AA44" i="6"/>
  <c r="Z44" i="6"/>
  <c r="Y44" i="6"/>
  <c r="X44" i="6"/>
  <c r="W44" i="6"/>
  <c r="V44" i="6"/>
  <c r="U44" i="6"/>
  <c r="T44" i="6"/>
  <c r="S44" i="6"/>
  <c r="R44" i="6"/>
  <c r="Q44" i="6"/>
  <c r="P44" i="6"/>
  <c r="O44" i="6"/>
  <c r="N44" i="6"/>
  <c r="M44" i="6"/>
  <c r="L44" i="6"/>
  <c r="K44" i="6"/>
  <c r="J44" i="6"/>
  <c r="I44" i="6"/>
  <c r="H44" i="6"/>
  <c r="G44" i="6"/>
  <c r="F44" i="6"/>
  <c r="E44" i="6"/>
  <c r="D44" i="6"/>
  <c r="C44" i="6"/>
  <c r="B44" i="6"/>
  <c r="AE43" i="6"/>
  <c r="AD43" i="6"/>
  <c r="AC43" i="6"/>
  <c r="AB43" i="6"/>
  <c r="AA43" i="6"/>
  <c r="Z43" i="6"/>
  <c r="Y43" i="6"/>
  <c r="X43" i="6"/>
  <c r="W43" i="6"/>
  <c r="V43" i="6"/>
  <c r="U43" i="6"/>
  <c r="T43" i="6"/>
  <c r="S43" i="6"/>
  <c r="R43" i="6"/>
  <c r="Q43" i="6"/>
  <c r="P43" i="6"/>
  <c r="O43" i="6"/>
  <c r="N43" i="6"/>
  <c r="M43" i="6"/>
  <c r="L43" i="6"/>
  <c r="K43" i="6"/>
  <c r="J43" i="6"/>
  <c r="I43" i="6"/>
  <c r="H43" i="6"/>
  <c r="G43" i="6"/>
  <c r="F43" i="6"/>
  <c r="E43" i="6"/>
  <c r="D43" i="6"/>
  <c r="C43" i="6"/>
  <c r="B43" i="6"/>
  <c r="AE42" i="6"/>
  <c r="AD42" i="6"/>
  <c r="AC42" i="6"/>
  <c r="AB42" i="6"/>
  <c r="AA42" i="6"/>
  <c r="Z42" i="6"/>
  <c r="Y42" i="6"/>
  <c r="X42" i="6"/>
  <c r="W42" i="6"/>
  <c r="V42" i="6"/>
  <c r="U42" i="6"/>
  <c r="T42" i="6"/>
  <c r="S42" i="6"/>
  <c r="R42" i="6"/>
  <c r="Q42" i="6"/>
  <c r="P42" i="6"/>
  <c r="O42" i="6"/>
  <c r="N42" i="6"/>
  <c r="M42" i="6"/>
  <c r="L42" i="6"/>
  <c r="K42" i="6"/>
  <c r="J42" i="6"/>
  <c r="I42" i="6"/>
  <c r="H42" i="6"/>
  <c r="G42" i="6"/>
  <c r="F42" i="6"/>
  <c r="E42" i="6"/>
  <c r="D42" i="6"/>
  <c r="C42" i="6"/>
  <c r="B42" i="6"/>
  <c r="AE41" i="6"/>
  <c r="AD41" i="6"/>
  <c r="AC41" i="6"/>
  <c r="AB41" i="6"/>
  <c r="AA41" i="6"/>
  <c r="Z41" i="6"/>
  <c r="Y41" i="6"/>
  <c r="X41" i="6"/>
  <c r="W41" i="6"/>
  <c r="V41" i="6"/>
  <c r="U41" i="6"/>
  <c r="T41" i="6"/>
  <c r="S41" i="6"/>
  <c r="R41" i="6"/>
  <c r="Q41" i="6"/>
  <c r="P41" i="6"/>
  <c r="O41" i="6"/>
  <c r="N41" i="6"/>
  <c r="M41" i="6"/>
  <c r="L41" i="6"/>
  <c r="K41" i="6"/>
  <c r="J41" i="6"/>
  <c r="I41" i="6"/>
  <c r="H41" i="6"/>
  <c r="G41" i="6"/>
  <c r="F41" i="6"/>
  <c r="E41" i="6"/>
  <c r="D41" i="6"/>
  <c r="C41" i="6"/>
  <c r="B41" i="6"/>
  <c r="AE40" i="6"/>
  <c r="AD40" i="6"/>
  <c r="AC40" i="6"/>
  <c r="AB40" i="6"/>
  <c r="AA40" i="6"/>
  <c r="Z40" i="6"/>
  <c r="Y40" i="6"/>
  <c r="X40" i="6"/>
  <c r="W40" i="6"/>
  <c r="V40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E40" i="6"/>
  <c r="D40" i="6"/>
  <c r="C40" i="6"/>
  <c r="B40" i="6"/>
  <c r="AE39" i="6"/>
  <c r="AD39" i="6"/>
  <c r="AC39" i="6"/>
  <c r="AB39" i="6"/>
  <c r="AA39" i="6"/>
  <c r="Z39" i="6"/>
  <c r="Y39" i="6"/>
  <c r="X39" i="6"/>
  <c r="W39" i="6"/>
  <c r="V39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D39" i="6"/>
  <c r="C39" i="6"/>
  <c r="B39" i="6"/>
  <c r="AE38" i="6"/>
  <c r="AD38" i="6"/>
  <c r="AC38" i="6"/>
  <c r="AB38" i="6"/>
  <c r="AA38" i="6"/>
  <c r="Z38" i="6"/>
  <c r="Y38" i="6"/>
  <c r="X38" i="6"/>
  <c r="W38" i="6"/>
  <c r="V38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E38" i="6"/>
  <c r="D38" i="6"/>
  <c r="C38" i="6"/>
  <c r="B38" i="6"/>
  <c r="AE37" i="6"/>
  <c r="AD37" i="6"/>
  <c r="AC37" i="6"/>
  <c r="AB37" i="6"/>
  <c r="AA37" i="6"/>
  <c r="Z37" i="6"/>
  <c r="Y37" i="6"/>
  <c r="X37" i="6"/>
  <c r="W37" i="6"/>
  <c r="V37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D37" i="6"/>
  <c r="C37" i="6"/>
  <c r="B37" i="6"/>
  <c r="AE36" i="6"/>
  <c r="AD36" i="6"/>
  <c r="AC36" i="6"/>
  <c r="AB36" i="6"/>
  <c r="AA36" i="6"/>
  <c r="Z36" i="6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D36" i="6"/>
  <c r="C36" i="6"/>
  <c r="B36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B35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B34" i="6"/>
  <c r="AE33" i="6"/>
  <c r="AD33" i="6"/>
  <c r="AC33" i="6"/>
  <c r="AB33" i="6"/>
  <c r="AA33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D33" i="6"/>
  <c r="C33" i="6"/>
  <c r="B33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B32" i="6"/>
  <c r="AE31" i="6"/>
  <c r="AD31" i="6"/>
  <c r="AC31" i="6"/>
  <c r="AB31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B31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C30" i="6"/>
  <c r="B30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D29" i="6"/>
  <c r="C29" i="6"/>
  <c r="B29" i="6"/>
  <c r="AE28" i="6"/>
  <c r="AD28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D28" i="6"/>
  <c r="C28" i="6"/>
  <c r="B28" i="6"/>
  <c r="AE27" i="6"/>
  <c r="AD27" i="6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E27" i="6"/>
  <c r="D27" i="6"/>
  <c r="C27" i="6"/>
  <c r="B27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D26" i="6"/>
  <c r="C26" i="6"/>
  <c r="B26" i="6"/>
  <c r="AE25" i="6"/>
  <c r="AD25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E25" i="6"/>
  <c r="D25" i="6"/>
  <c r="C25" i="6"/>
  <c r="B25" i="6"/>
  <c r="AE24" i="6"/>
  <c r="AD24" i="6"/>
  <c r="AC24" i="6"/>
  <c r="AB24" i="6"/>
  <c r="AA24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E24" i="6"/>
  <c r="D24" i="6"/>
  <c r="C24" i="6"/>
  <c r="B24" i="6"/>
  <c r="AE23" i="6"/>
  <c r="AD23" i="6"/>
  <c r="AC23" i="6"/>
  <c r="AB23" i="6"/>
  <c r="AA23" i="6"/>
  <c r="Z23" i="6"/>
  <c r="Y23" i="6"/>
  <c r="X23" i="6"/>
  <c r="W23" i="6"/>
  <c r="V23" i="6"/>
  <c r="U23" i="6"/>
  <c r="T23" i="6"/>
  <c r="S23" i="6"/>
  <c r="R23" i="6"/>
  <c r="Q23" i="6"/>
  <c r="P23" i="6"/>
  <c r="O23" i="6"/>
  <c r="N23" i="6"/>
  <c r="M23" i="6"/>
  <c r="L23" i="6"/>
  <c r="K23" i="6"/>
  <c r="J23" i="6"/>
  <c r="I23" i="6"/>
  <c r="H23" i="6"/>
  <c r="G23" i="6"/>
  <c r="F23" i="6"/>
  <c r="E23" i="6"/>
  <c r="D23" i="6"/>
  <c r="C23" i="6"/>
  <c r="B23" i="6"/>
  <c r="AE22" i="6"/>
  <c r="AD22" i="6"/>
  <c r="AC22" i="6"/>
  <c r="AB22" i="6"/>
  <c r="AA22" i="6"/>
  <c r="Z22" i="6"/>
  <c r="Y22" i="6"/>
  <c r="X22" i="6"/>
  <c r="W22" i="6"/>
  <c r="V22" i="6"/>
  <c r="U22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D22" i="6"/>
  <c r="C22" i="6"/>
  <c r="B22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C21" i="6"/>
  <c r="B21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C20" i="6"/>
  <c r="B20" i="6"/>
  <c r="AE19" i="6"/>
  <c r="AD19" i="6"/>
  <c r="AC19" i="6"/>
  <c r="AB19" i="6"/>
  <c r="AA19" i="6"/>
  <c r="Z19" i="6"/>
  <c r="Y19" i="6"/>
  <c r="X19" i="6"/>
  <c r="W19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B19" i="6"/>
  <c r="AE18" i="6"/>
  <c r="AD18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C18" i="6"/>
  <c r="B18" i="6"/>
  <c r="AE17" i="6"/>
  <c r="AD17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D17" i="6"/>
  <c r="C17" i="6"/>
  <c r="B17" i="6"/>
  <c r="AE16" i="6"/>
  <c r="AD16" i="6"/>
  <c r="AC16" i="6"/>
  <c r="AB16" i="6"/>
  <c r="AA16" i="6"/>
  <c r="Z16" i="6"/>
  <c r="Y16" i="6"/>
  <c r="X16" i="6"/>
  <c r="W16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C16" i="6"/>
  <c r="B16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D15" i="6"/>
  <c r="C15" i="6"/>
  <c r="B15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C14" i="6"/>
  <c r="B14" i="6"/>
  <c r="AE13" i="6"/>
  <c r="AD13" i="6"/>
  <c r="AC13" i="6"/>
  <c r="AB13" i="6"/>
  <c r="AA13" i="6"/>
  <c r="Z13" i="6"/>
  <c r="Y13" i="6"/>
  <c r="X13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D13" i="6"/>
  <c r="C13" i="6"/>
  <c r="B13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C12" i="6"/>
  <c r="B12" i="6"/>
  <c r="AE11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D11" i="6"/>
  <c r="C11" i="6"/>
  <c r="B11" i="6"/>
  <c r="AE10" i="6"/>
  <c r="AD10" i="6"/>
  <c r="AC10" i="6"/>
  <c r="AB10" i="6"/>
  <c r="AA10" i="6"/>
  <c r="Z10" i="6"/>
  <c r="Y10" i="6"/>
  <c r="X10" i="6"/>
  <c r="W10" i="6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I10" i="6"/>
  <c r="H10" i="6"/>
  <c r="G10" i="6"/>
  <c r="F10" i="6"/>
  <c r="E10" i="6"/>
  <c r="D10" i="6"/>
  <c r="C10" i="6"/>
  <c r="B10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E9" i="6"/>
  <c r="D9" i="6"/>
  <c r="C9" i="6"/>
  <c r="B9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C8" i="6"/>
  <c r="B8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D7" i="6"/>
  <c r="C7" i="6"/>
  <c r="B7" i="6"/>
  <c r="AE6" i="6"/>
  <c r="AD6" i="6"/>
  <c r="AC6" i="6"/>
  <c r="AB6" i="6"/>
  <c r="AA6" i="6"/>
  <c r="Z6" i="6"/>
  <c r="Y6" i="6"/>
  <c r="X6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D6" i="6"/>
  <c r="C6" i="6"/>
  <c r="B6" i="6"/>
  <c r="AE5" i="6"/>
  <c r="AD5" i="6"/>
  <c r="AC5" i="6"/>
  <c r="AB5" i="6"/>
  <c r="AA5" i="6"/>
  <c r="Z5" i="6"/>
  <c r="Y5" i="6"/>
  <c r="X5" i="6"/>
  <c r="W5" i="6"/>
  <c r="V5" i="6"/>
  <c r="U5" i="6"/>
  <c r="T5" i="6"/>
  <c r="S5" i="6"/>
  <c r="R5" i="6"/>
  <c r="Q5" i="6"/>
  <c r="P5" i="6"/>
  <c r="O5" i="6"/>
  <c r="N5" i="6"/>
  <c r="M5" i="6"/>
  <c r="L5" i="6"/>
  <c r="K5" i="6"/>
  <c r="J5" i="6"/>
  <c r="I5" i="6"/>
  <c r="H5" i="6"/>
  <c r="G5" i="6"/>
  <c r="F5" i="6"/>
  <c r="E5" i="6"/>
  <c r="D5" i="6"/>
  <c r="C5" i="6"/>
  <c r="B5" i="6"/>
  <c r="AE49" i="7"/>
  <c r="AD49" i="7"/>
  <c r="AC49" i="7"/>
  <c r="AB49" i="7"/>
  <c r="AA49" i="7"/>
  <c r="Z49" i="7"/>
  <c r="Y49" i="7"/>
  <c r="X49" i="7"/>
  <c r="W49" i="7"/>
  <c r="V49" i="7"/>
  <c r="U49" i="7"/>
  <c r="T49" i="7"/>
  <c r="S49" i="7"/>
  <c r="R49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AE48" i="7"/>
  <c r="AD48" i="7"/>
  <c r="AC48" i="7"/>
  <c r="AB48" i="7"/>
  <c r="AA48" i="7"/>
  <c r="Z48" i="7"/>
  <c r="Y48" i="7"/>
  <c r="X48" i="7"/>
  <c r="W48" i="7"/>
  <c r="V48" i="7"/>
  <c r="U48" i="7"/>
  <c r="T48" i="7"/>
  <c r="S48" i="7"/>
  <c r="R48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AE47" i="7"/>
  <c r="AD47" i="7"/>
  <c r="AC47" i="7"/>
  <c r="AB47" i="7"/>
  <c r="AA47" i="7"/>
  <c r="Z47" i="7"/>
  <c r="Y47" i="7"/>
  <c r="X47" i="7"/>
  <c r="W47" i="7"/>
  <c r="V47" i="7"/>
  <c r="U47" i="7"/>
  <c r="T47" i="7"/>
  <c r="S47" i="7"/>
  <c r="R47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AE46" i="7"/>
  <c r="AD46" i="7"/>
  <c r="AC46" i="7"/>
  <c r="AB46" i="7"/>
  <c r="AA46" i="7"/>
  <c r="Z46" i="7"/>
  <c r="Y46" i="7"/>
  <c r="X46" i="7"/>
  <c r="W46" i="7"/>
  <c r="V46" i="7"/>
  <c r="U46" i="7"/>
  <c r="T46" i="7"/>
  <c r="S46" i="7"/>
  <c r="R46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AE45" i="7"/>
  <c r="AD45" i="7"/>
  <c r="AC45" i="7"/>
  <c r="AB45" i="7"/>
  <c r="AA45" i="7"/>
  <c r="Z45" i="7"/>
  <c r="Y45" i="7"/>
  <c r="X45" i="7"/>
  <c r="W45" i="7"/>
  <c r="V45" i="7"/>
  <c r="U45" i="7"/>
  <c r="T45" i="7"/>
  <c r="S45" i="7"/>
  <c r="R45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AE44" i="7"/>
  <c r="AD44" i="7"/>
  <c r="AC44" i="7"/>
  <c r="AB44" i="7"/>
  <c r="AA44" i="7"/>
  <c r="Z44" i="7"/>
  <c r="Y44" i="7"/>
  <c r="X44" i="7"/>
  <c r="W44" i="7"/>
  <c r="V44" i="7"/>
  <c r="U44" i="7"/>
  <c r="T44" i="7"/>
  <c r="S44" i="7"/>
  <c r="R44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AE43" i="7"/>
  <c r="AD43" i="7"/>
  <c r="AC43" i="7"/>
  <c r="AB43" i="7"/>
  <c r="AA43" i="7"/>
  <c r="Z43" i="7"/>
  <c r="Y43" i="7"/>
  <c r="X43" i="7"/>
  <c r="W43" i="7"/>
  <c r="V43" i="7"/>
  <c r="U43" i="7"/>
  <c r="T43" i="7"/>
  <c r="S43" i="7"/>
  <c r="R43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AE42" i="7"/>
  <c r="AD42" i="7"/>
  <c r="AC42" i="7"/>
  <c r="AB42" i="7"/>
  <c r="AA42" i="7"/>
  <c r="Z42" i="7"/>
  <c r="Y42" i="7"/>
  <c r="X42" i="7"/>
  <c r="W42" i="7"/>
  <c r="V42" i="7"/>
  <c r="U42" i="7"/>
  <c r="T42" i="7"/>
  <c r="S42" i="7"/>
  <c r="R42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AE40" i="7"/>
  <c r="AD40" i="7"/>
  <c r="AC40" i="7"/>
  <c r="AB40" i="7"/>
  <c r="AA40" i="7"/>
  <c r="Z40" i="7"/>
  <c r="Y40" i="7"/>
  <c r="X40" i="7"/>
  <c r="W40" i="7"/>
  <c r="V40" i="7"/>
  <c r="U40" i="7"/>
  <c r="T40" i="7"/>
  <c r="S40" i="7"/>
  <c r="R40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B39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B38" i="7"/>
  <c r="AE37" i="7"/>
  <c r="AD37" i="7"/>
  <c r="AC37" i="7"/>
  <c r="AB37" i="7"/>
  <c r="AA37" i="7"/>
  <c r="Z37" i="7"/>
  <c r="Y37" i="7"/>
  <c r="X37" i="7"/>
  <c r="W37" i="7"/>
  <c r="V37" i="7"/>
  <c r="U37" i="7"/>
  <c r="T37" i="7"/>
  <c r="S37" i="7"/>
  <c r="R37" i="7"/>
  <c r="Q37" i="7"/>
  <c r="P37" i="7"/>
  <c r="O37" i="7"/>
  <c r="N37" i="7"/>
  <c r="M37" i="7"/>
  <c r="L37" i="7"/>
  <c r="K37" i="7"/>
  <c r="J37" i="7"/>
  <c r="I37" i="7"/>
  <c r="H37" i="7"/>
  <c r="G37" i="7"/>
  <c r="F37" i="7"/>
  <c r="E37" i="7"/>
  <c r="D37" i="7"/>
  <c r="C37" i="7"/>
  <c r="B37" i="7"/>
  <c r="AE36" i="7"/>
  <c r="AD36" i="7"/>
  <c r="AC36" i="7"/>
  <c r="AB36" i="7"/>
  <c r="AA36" i="7"/>
  <c r="Z36" i="7"/>
  <c r="Y36" i="7"/>
  <c r="X36" i="7"/>
  <c r="W36" i="7"/>
  <c r="V36" i="7"/>
  <c r="U36" i="7"/>
  <c r="T36" i="7"/>
  <c r="S36" i="7"/>
  <c r="R36" i="7"/>
  <c r="Q36" i="7"/>
  <c r="P36" i="7"/>
  <c r="O36" i="7"/>
  <c r="N36" i="7"/>
  <c r="M36" i="7"/>
  <c r="L36" i="7"/>
  <c r="K36" i="7"/>
  <c r="J36" i="7"/>
  <c r="I36" i="7"/>
  <c r="H36" i="7"/>
  <c r="G36" i="7"/>
  <c r="F36" i="7"/>
  <c r="E36" i="7"/>
  <c r="D36" i="7"/>
  <c r="C36" i="7"/>
  <c r="B36" i="7"/>
  <c r="AE35" i="7"/>
  <c r="AD35" i="7"/>
  <c r="AC35" i="7"/>
  <c r="AB35" i="7"/>
  <c r="AA35" i="7"/>
  <c r="Z35" i="7"/>
  <c r="Y35" i="7"/>
  <c r="X35" i="7"/>
  <c r="W35" i="7"/>
  <c r="V35" i="7"/>
  <c r="U35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E35" i="7"/>
  <c r="D35" i="7"/>
  <c r="C35" i="7"/>
  <c r="B35" i="7"/>
  <c r="AE34" i="7"/>
  <c r="AD34" i="7"/>
  <c r="AC34" i="7"/>
  <c r="AB34" i="7"/>
  <c r="AA34" i="7"/>
  <c r="Z34" i="7"/>
  <c r="Y34" i="7"/>
  <c r="X34" i="7"/>
  <c r="W34" i="7"/>
  <c r="V34" i="7"/>
  <c r="U34" i="7"/>
  <c r="T34" i="7"/>
  <c r="S34" i="7"/>
  <c r="R34" i="7"/>
  <c r="Q34" i="7"/>
  <c r="P34" i="7"/>
  <c r="O34" i="7"/>
  <c r="N34" i="7"/>
  <c r="M34" i="7"/>
  <c r="L34" i="7"/>
  <c r="K34" i="7"/>
  <c r="J34" i="7"/>
  <c r="I34" i="7"/>
  <c r="H34" i="7"/>
  <c r="G34" i="7"/>
  <c r="F34" i="7"/>
  <c r="E34" i="7"/>
  <c r="D34" i="7"/>
  <c r="C34" i="7"/>
  <c r="B34" i="7"/>
  <c r="AE33" i="7"/>
  <c r="AD33" i="7"/>
  <c r="AC33" i="7"/>
  <c r="AB33" i="7"/>
  <c r="AA33" i="7"/>
  <c r="Z33" i="7"/>
  <c r="Y33" i="7"/>
  <c r="X33" i="7"/>
  <c r="W33" i="7"/>
  <c r="V33" i="7"/>
  <c r="U33" i="7"/>
  <c r="T33" i="7"/>
  <c r="S33" i="7"/>
  <c r="R33" i="7"/>
  <c r="Q33" i="7"/>
  <c r="P33" i="7"/>
  <c r="O33" i="7"/>
  <c r="N33" i="7"/>
  <c r="M33" i="7"/>
  <c r="L33" i="7"/>
  <c r="K33" i="7"/>
  <c r="J33" i="7"/>
  <c r="I33" i="7"/>
  <c r="H33" i="7"/>
  <c r="G33" i="7"/>
  <c r="F33" i="7"/>
  <c r="E33" i="7"/>
  <c r="D33" i="7"/>
  <c r="C33" i="7"/>
  <c r="B33" i="7"/>
  <c r="AE32" i="7"/>
  <c r="AD32" i="7"/>
  <c r="AC32" i="7"/>
  <c r="AB32" i="7"/>
  <c r="AA32" i="7"/>
  <c r="Z32" i="7"/>
  <c r="Y32" i="7"/>
  <c r="X32" i="7"/>
  <c r="W32" i="7"/>
  <c r="V32" i="7"/>
  <c r="U32" i="7"/>
  <c r="T32" i="7"/>
  <c r="S32" i="7"/>
  <c r="R32" i="7"/>
  <c r="Q32" i="7"/>
  <c r="P32" i="7"/>
  <c r="O32" i="7"/>
  <c r="N32" i="7"/>
  <c r="M32" i="7"/>
  <c r="L32" i="7"/>
  <c r="K32" i="7"/>
  <c r="J32" i="7"/>
  <c r="I32" i="7"/>
  <c r="H32" i="7"/>
  <c r="G32" i="7"/>
  <c r="F32" i="7"/>
  <c r="E32" i="7"/>
  <c r="D32" i="7"/>
  <c r="C32" i="7"/>
  <c r="B32" i="7"/>
  <c r="AE31" i="7"/>
  <c r="AD31" i="7"/>
  <c r="AC31" i="7"/>
  <c r="AB31" i="7"/>
  <c r="AA31" i="7"/>
  <c r="Z31" i="7"/>
  <c r="Y31" i="7"/>
  <c r="X31" i="7"/>
  <c r="W31" i="7"/>
  <c r="V31" i="7"/>
  <c r="U31" i="7"/>
  <c r="T31" i="7"/>
  <c r="S31" i="7"/>
  <c r="R31" i="7"/>
  <c r="Q31" i="7"/>
  <c r="P31" i="7"/>
  <c r="O31" i="7"/>
  <c r="N31" i="7"/>
  <c r="M31" i="7"/>
  <c r="L31" i="7"/>
  <c r="K31" i="7"/>
  <c r="J31" i="7"/>
  <c r="I31" i="7"/>
  <c r="H31" i="7"/>
  <c r="G31" i="7"/>
  <c r="F31" i="7"/>
  <c r="E31" i="7"/>
  <c r="D31" i="7"/>
  <c r="C31" i="7"/>
  <c r="B31" i="7"/>
  <c r="AE30" i="7"/>
  <c r="AD30" i="7"/>
  <c r="AC30" i="7"/>
  <c r="AB30" i="7"/>
  <c r="AA30" i="7"/>
  <c r="Z30" i="7"/>
  <c r="Y30" i="7"/>
  <c r="X30" i="7"/>
  <c r="W30" i="7"/>
  <c r="V30" i="7"/>
  <c r="U30" i="7"/>
  <c r="T30" i="7"/>
  <c r="S30" i="7"/>
  <c r="R30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C30" i="7"/>
  <c r="B30" i="7"/>
  <c r="AE29" i="7"/>
  <c r="AD29" i="7"/>
  <c r="AC29" i="7"/>
  <c r="AB29" i="7"/>
  <c r="AA29" i="7"/>
  <c r="Z29" i="7"/>
  <c r="Y29" i="7"/>
  <c r="X29" i="7"/>
  <c r="W29" i="7"/>
  <c r="V29" i="7"/>
  <c r="U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C29" i="7"/>
  <c r="B29" i="7"/>
  <c r="AE28" i="7"/>
  <c r="AD28" i="7"/>
  <c r="AC28" i="7"/>
  <c r="AB28" i="7"/>
  <c r="AA28" i="7"/>
  <c r="Z28" i="7"/>
  <c r="Y28" i="7"/>
  <c r="X28" i="7"/>
  <c r="W28" i="7"/>
  <c r="V28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C28" i="7"/>
  <c r="B28" i="7"/>
  <c r="AE27" i="7"/>
  <c r="AD27" i="7"/>
  <c r="AC27" i="7"/>
  <c r="AB27" i="7"/>
  <c r="AA27" i="7"/>
  <c r="Z27" i="7"/>
  <c r="Y27" i="7"/>
  <c r="X27" i="7"/>
  <c r="W27" i="7"/>
  <c r="V27" i="7"/>
  <c r="U27" i="7"/>
  <c r="T27" i="7"/>
  <c r="S27" i="7"/>
  <c r="R27" i="7"/>
  <c r="Q27" i="7"/>
  <c r="P27" i="7"/>
  <c r="O27" i="7"/>
  <c r="N27" i="7"/>
  <c r="M27" i="7"/>
  <c r="L27" i="7"/>
  <c r="K27" i="7"/>
  <c r="J27" i="7"/>
  <c r="I27" i="7"/>
  <c r="H27" i="7"/>
  <c r="G27" i="7"/>
  <c r="F27" i="7"/>
  <c r="E27" i="7"/>
  <c r="D27" i="7"/>
  <c r="C27" i="7"/>
  <c r="B27" i="7"/>
  <c r="AE26" i="7"/>
  <c r="AD26" i="7"/>
  <c r="AC26" i="7"/>
  <c r="AB26" i="7"/>
  <c r="AA26" i="7"/>
  <c r="Z26" i="7"/>
  <c r="Y26" i="7"/>
  <c r="X26" i="7"/>
  <c r="W26" i="7"/>
  <c r="V26" i="7"/>
  <c r="U26" i="7"/>
  <c r="T26" i="7"/>
  <c r="S26" i="7"/>
  <c r="R26" i="7"/>
  <c r="Q26" i="7"/>
  <c r="P26" i="7"/>
  <c r="O26" i="7"/>
  <c r="N26" i="7"/>
  <c r="M26" i="7"/>
  <c r="L26" i="7"/>
  <c r="K26" i="7"/>
  <c r="J26" i="7"/>
  <c r="I26" i="7"/>
  <c r="H26" i="7"/>
  <c r="G26" i="7"/>
  <c r="F26" i="7"/>
  <c r="E26" i="7"/>
  <c r="D26" i="7"/>
  <c r="C26" i="7"/>
  <c r="B26" i="7"/>
  <c r="AE25" i="7"/>
  <c r="AD25" i="7"/>
  <c r="AC25" i="7"/>
  <c r="AB25" i="7"/>
  <c r="AA25" i="7"/>
  <c r="Z25" i="7"/>
  <c r="Y25" i="7"/>
  <c r="X25" i="7"/>
  <c r="W25" i="7"/>
  <c r="V25" i="7"/>
  <c r="U25" i="7"/>
  <c r="T25" i="7"/>
  <c r="S25" i="7"/>
  <c r="Q25" i="7"/>
  <c r="P25" i="7"/>
  <c r="O25" i="7"/>
  <c r="N25" i="7"/>
  <c r="M25" i="7"/>
  <c r="L25" i="7"/>
  <c r="K25" i="7"/>
  <c r="J25" i="7"/>
  <c r="I25" i="7"/>
  <c r="H25" i="7"/>
  <c r="G25" i="7"/>
  <c r="F25" i="7"/>
  <c r="E25" i="7"/>
  <c r="D25" i="7"/>
  <c r="C25" i="7"/>
  <c r="B25" i="7"/>
  <c r="AE24" i="7"/>
  <c r="AD24" i="7"/>
  <c r="AC24" i="7"/>
  <c r="AB24" i="7"/>
  <c r="AA24" i="7"/>
  <c r="Z24" i="7"/>
  <c r="Y24" i="7"/>
  <c r="X24" i="7"/>
  <c r="W24" i="7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F24" i="7"/>
  <c r="E24" i="7"/>
  <c r="D24" i="7"/>
  <c r="C24" i="7"/>
  <c r="B24" i="7"/>
  <c r="AE23" i="7"/>
  <c r="AD23" i="7"/>
  <c r="AC23" i="7"/>
  <c r="AB23" i="7"/>
  <c r="AA23" i="7"/>
  <c r="Z23" i="7"/>
  <c r="Y23" i="7"/>
  <c r="X23" i="7"/>
  <c r="W23" i="7"/>
  <c r="V23" i="7"/>
  <c r="U23" i="7"/>
  <c r="T23" i="7"/>
  <c r="S23" i="7"/>
  <c r="R23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AE22" i="7"/>
  <c r="AD22" i="7"/>
  <c r="AC22" i="7"/>
  <c r="AB22" i="7"/>
  <c r="AA22" i="7"/>
  <c r="Z22" i="7"/>
  <c r="Y22" i="7"/>
  <c r="X22" i="7"/>
  <c r="W22" i="7"/>
  <c r="V22" i="7"/>
  <c r="U22" i="7"/>
  <c r="T22" i="7"/>
  <c r="S22" i="7"/>
  <c r="R22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AE21" i="7"/>
  <c r="AD21" i="7"/>
  <c r="AC21" i="7"/>
  <c r="AB21" i="7"/>
  <c r="AA21" i="7"/>
  <c r="Z21" i="7"/>
  <c r="Y21" i="7"/>
  <c r="X21" i="7"/>
  <c r="W21" i="7"/>
  <c r="V21" i="7"/>
  <c r="U21" i="7"/>
  <c r="T21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AE20" i="7"/>
  <c r="AD20" i="7"/>
  <c r="AC20" i="7"/>
  <c r="AB20" i="7"/>
  <c r="AA20" i="7"/>
  <c r="Z20" i="7"/>
  <c r="Y20" i="7"/>
  <c r="X20" i="7"/>
  <c r="W20" i="7"/>
  <c r="V20" i="7"/>
  <c r="U20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AE19" i="7"/>
  <c r="AD19" i="7"/>
  <c r="AC19" i="7"/>
  <c r="AB19" i="7"/>
  <c r="AA19" i="7"/>
  <c r="Z19" i="7"/>
  <c r="Y19" i="7"/>
  <c r="X19" i="7"/>
  <c r="W19" i="7"/>
  <c r="V19" i="7"/>
  <c r="U19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AE18" i="7"/>
  <c r="AD18" i="7"/>
  <c r="AC18" i="7"/>
  <c r="AB18" i="7"/>
  <c r="AA18" i="7"/>
  <c r="Z18" i="7"/>
  <c r="Y18" i="7"/>
  <c r="X18" i="7"/>
  <c r="W18" i="7"/>
  <c r="V18" i="7"/>
  <c r="U18" i="7"/>
  <c r="T18" i="7"/>
  <c r="S18" i="7"/>
  <c r="R18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AE17" i="7"/>
  <c r="AD17" i="7"/>
  <c r="AC17" i="7"/>
  <c r="AB17" i="7"/>
  <c r="AA17" i="7"/>
  <c r="Z17" i="7"/>
  <c r="Y17" i="7"/>
  <c r="X17" i="7"/>
  <c r="W17" i="7"/>
  <c r="V17" i="7"/>
  <c r="U17" i="7"/>
  <c r="T17" i="7"/>
  <c r="S17" i="7"/>
  <c r="R17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AE16" i="7"/>
  <c r="AD16" i="7"/>
  <c r="AC16" i="7"/>
  <c r="AB16" i="7"/>
  <c r="AA16" i="7"/>
  <c r="Z16" i="7"/>
  <c r="Y16" i="7"/>
  <c r="X16" i="7"/>
  <c r="W16" i="7"/>
  <c r="V16" i="7"/>
  <c r="U16" i="7"/>
  <c r="T16" i="7"/>
  <c r="S16" i="7"/>
  <c r="R16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AE15" i="7"/>
  <c r="AD15" i="7"/>
  <c r="AC15" i="7"/>
  <c r="AB15" i="7"/>
  <c r="AA15" i="7"/>
  <c r="Z15" i="7"/>
  <c r="Y15" i="7"/>
  <c r="X15" i="7"/>
  <c r="W15" i="7"/>
  <c r="V15" i="7"/>
  <c r="U15" i="7"/>
  <c r="T15" i="7"/>
  <c r="S15" i="7"/>
  <c r="R15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AE14" i="7"/>
  <c r="AD14" i="7"/>
  <c r="AC14" i="7"/>
  <c r="AB14" i="7"/>
  <c r="AA14" i="7"/>
  <c r="Z14" i="7"/>
  <c r="Y14" i="7"/>
  <c r="X14" i="7"/>
  <c r="W14" i="7"/>
  <c r="V14" i="7"/>
  <c r="U14" i="7"/>
  <c r="T14" i="7"/>
  <c r="S14" i="7"/>
  <c r="R14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AE13" i="7"/>
  <c r="AD13" i="7"/>
  <c r="AC13" i="7"/>
  <c r="AB13" i="7"/>
  <c r="AA13" i="7"/>
  <c r="Z13" i="7"/>
  <c r="Y13" i="7"/>
  <c r="X13" i="7"/>
  <c r="W13" i="7"/>
  <c r="V13" i="7"/>
  <c r="U13" i="7"/>
  <c r="T13" i="7"/>
  <c r="S13" i="7"/>
  <c r="R13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AE12" i="7"/>
  <c r="AD12" i="7"/>
  <c r="AC12" i="7"/>
  <c r="AB12" i="7"/>
  <c r="AA12" i="7"/>
  <c r="Z12" i="7"/>
  <c r="Y12" i="7"/>
  <c r="X12" i="7"/>
  <c r="W12" i="7"/>
  <c r="V12" i="7"/>
  <c r="U12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D12" i="7"/>
  <c r="C12" i="7"/>
  <c r="B12" i="7"/>
  <c r="AE11" i="7"/>
  <c r="AD11" i="7"/>
  <c r="AC11" i="7"/>
  <c r="AB11" i="7"/>
  <c r="AA11" i="7"/>
  <c r="Z11" i="7"/>
  <c r="Y11" i="7"/>
  <c r="X11" i="7"/>
  <c r="W11" i="7"/>
  <c r="V11" i="7"/>
  <c r="U11" i="7"/>
  <c r="T11" i="7"/>
  <c r="S11" i="7"/>
  <c r="R11" i="7"/>
  <c r="Q11" i="7"/>
  <c r="P11" i="7"/>
  <c r="O11" i="7"/>
  <c r="N11" i="7"/>
  <c r="M11" i="7"/>
  <c r="L11" i="7"/>
  <c r="K11" i="7"/>
  <c r="J11" i="7"/>
  <c r="I11" i="7"/>
  <c r="H11" i="7"/>
  <c r="G11" i="7"/>
  <c r="F11" i="7"/>
  <c r="E11" i="7"/>
  <c r="D11" i="7"/>
  <c r="C11" i="7"/>
  <c r="B11" i="7"/>
  <c r="AE10" i="7"/>
  <c r="AD10" i="7"/>
  <c r="AC10" i="7"/>
  <c r="AB10" i="7"/>
  <c r="AA10" i="7"/>
  <c r="Z10" i="7"/>
  <c r="Y10" i="7"/>
  <c r="X10" i="7"/>
  <c r="W10" i="7"/>
  <c r="V10" i="7"/>
  <c r="U10" i="7"/>
  <c r="T10" i="7"/>
  <c r="S10" i="7"/>
  <c r="R10" i="7"/>
  <c r="Q10" i="7"/>
  <c r="P10" i="7"/>
  <c r="O10" i="7"/>
  <c r="N10" i="7"/>
  <c r="M10" i="7"/>
  <c r="L10" i="7"/>
  <c r="K10" i="7"/>
  <c r="J10" i="7"/>
  <c r="I10" i="7"/>
  <c r="H10" i="7"/>
  <c r="G10" i="7"/>
  <c r="F10" i="7"/>
  <c r="E10" i="7"/>
  <c r="D10" i="7"/>
  <c r="C10" i="7"/>
  <c r="B10" i="7"/>
  <c r="AE9" i="7"/>
  <c r="AD9" i="7"/>
  <c r="AC9" i="7"/>
  <c r="AB9" i="7"/>
  <c r="AA9" i="7"/>
  <c r="Z9" i="7"/>
  <c r="Y9" i="7"/>
  <c r="X9" i="7"/>
  <c r="W9" i="7"/>
  <c r="V9" i="7"/>
  <c r="U9" i="7"/>
  <c r="T9" i="7"/>
  <c r="S9" i="7"/>
  <c r="R9" i="7"/>
  <c r="Q9" i="7"/>
  <c r="P9" i="7"/>
  <c r="O9" i="7"/>
  <c r="N9" i="7"/>
  <c r="M9" i="7"/>
  <c r="L9" i="7"/>
  <c r="K9" i="7"/>
  <c r="J9" i="7"/>
  <c r="I9" i="7"/>
  <c r="H9" i="7"/>
  <c r="G9" i="7"/>
  <c r="F9" i="7"/>
  <c r="E9" i="7"/>
  <c r="D9" i="7"/>
  <c r="C9" i="7"/>
  <c r="B9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C8" i="7"/>
  <c r="B8" i="7"/>
  <c r="AE7" i="7"/>
  <c r="AD7" i="7"/>
  <c r="AC7" i="7"/>
  <c r="AB7" i="7"/>
  <c r="AA7" i="7"/>
  <c r="Z7" i="7"/>
  <c r="Y7" i="7"/>
  <c r="X7" i="7"/>
  <c r="W7" i="7"/>
  <c r="V7" i="7"/>
  <c r="U7" i="7"/>
  <c r="T7" i="7"/>
  <c r="S7" i="7"/>
  <c r="R7" i="7"/>
  <c r="Q7" i="7"/>
  <c r="P7" i="7"/>
  <c r="O7" i="7"/>
  <c r="N7" i="7"/>
  <c r="M7" i="7"/>
  <c r="L7" i="7"/>
  <c r="K7" i="7"/>
  <c r="J7" i="7"/>
  <c r="I7" i="7"/>
  <c r="H7" i="7"/>
  <c r="G7" i="7"/>
  <c r="F7" i="7"/>
  <c r="E7" i="7"/>
  <c r="D7" i="7"/>
  <c r="C7" i="7"/>
  <c r="B7" i="7"/>
  <c r="AE6" i="7"/>
  <c r="AD6" i="7"/>
  <c r="AC6" i="7"/>
  <c r="AB6" i="7"/>
  <c r="AA6" i="7"/>
  <c r="Z6" i="7"/>
  <c r="Y6" i="7"/>
  <c r="X6" i="7"/>
  <c r="W6" i="7"/>
  <c r="V6" i="7"/>
  <c r="U6" i="7"/>
  <c r="T6" i="7"/>
  <c r="S6" i="7"/>
  <c r="R6" i="7"/>
  <c r="Q6" i="7"/>
  <c r="P6" i="7"/>
  <c r="O6" i="7"/>
  <c r="N6" i="7"/>
  <c r="M6" i="7"/>
  <c r="L6" i="7"/>
  <c r="K6" i="7"/>
  <c r="J6" i="7"/>
  <c r="I6" i="7"/>
  <c r="H6" i="7"/>
  <c r="G6" i="7"/>
  <c r="F6" i="7"/>
  <c r="E6" i="7"/>
  <c r="D6" i="7"/>
  <c r="C6" i="7"/>
  <c r="B6" i="7"/>
  <c r="AE5" i="7"/>
  <c r="AD5" i="7"/>
  <c r="AC5" i="7"/>
  <c r="AB5" i="7"/>
  <c r="AA5" i="7"/>
  <c r="Z5" i="7"/>
  <c r="Y5" i="7"/>
  <c r="X5" i="7"/>
  <c r="W5" i="7"/>
  <c r="V5" i="7"/>
  <c r="U5" i="7"/>
  <c r="T5" i="7"/>
  <c r="S5" i="7"/>
  <c r="R5" i="7"/>
  <c r="Q5" i="7"/>
  <c r="P5" i="7"/>
  <c r="O5" i="7"/>
  <c r="N5" i="7"/>
  <c r="M5" i="7"/>
  <c r="L5" i="7"/>
  <c r="K5" i="7"/>
  <c r="J5" i="7"/>
  <c r="I5" i="7"/>
  <c r="H5" i="7"/>
  <c r="G5" i="7"/>
  <c r="F5" i="7"/>
  <c r="E5" i="7"/>
  <c r="D5" i="7"/>
  <c r="C5" i="7"/>
  <c r="B5" i="7"/>
  <c r="AE49" i="8"/>
  <c r="AD49" i="8"/>
  <c r="AC49" i="8"/>
  <c r="AB49" i="8"/>
  <c r="AA49" i="8"/>
  <c r="Z49" i="8"/>
  <c r="Y49" i="8"/>
  <c r="X49" i="8"/>
  <c r="W49" i="8"/>
  <c r="V49" i="8"/>
  <c r="U49" i="8"/>
  <c r="T49" i="8"/>
  <c r="S49" i="8"/>
  <c r="R49" i="8"/>
  <c r="Q49" i="8"/>
  <c r="P49" i="8"/>
  <c r="O49" i="8"/>
  <c r="N49" i="8"/>
  <c r="M49" i="8"/>
  <c r="L49" i="8"/>
  <c r="K49" i="8"/>
  <c r="J49" i="8"/>
  <c r="I49" i="8"/>
  <c r="H49" i="8"/>
  <c r="G49" i="8"/>
  <c r="F49" i="8"/>
  <c r="E49" i="8"/>
  <c r="D49" i="8"/>
  <c r="C49" i="8"/>
  <c r="B49" i="8"/>
  <c r="AE48" i="8"/>
  <c r="AD48" i="8"/>
  <c r="AC48" i="8"/>
  <c r="AB48" i="8"/>
  <c r="AA48" i="8"/>
  <c r="Z48" i="8"/>
  <c r="Y48" i="8"/>
  <c r="X48" i="8"/>
  <c r="W48" i="8"/>
  <c r="V48" i="8"/>
  <c r="U48" i="8"/>
  <c r="T48" i="8"/>
  <c r="S48" i="8"/>
  <c r="R48" i="8"/>
  <c r="Q48" i="8"/>
  <c r="P48" i="8"/>
  <c r="O48" i="8"/>
  <c r="N48" i="8"/>
  <c r="M48" i="8"/>
  <c r="L48" i="8"/>
  <c r="K48" i="8"/>
  <c r="J48" i="8"/>
  <c r="I48" i="8"/>
  <c r="H48" i="8"/>
  <c r="G48" i="8"/>
  <c r="F48" i="8"/>
  <c r="E48" i="8"/>
  <c r="D48" i="8"/>
  <c r="C48" i="8"/>
  <c r="B48" i="8"/>
  <c r="AE47" i="8"/>
  <c r="AD47" i="8"/>
  <c r="AC47" i="8"/>
  <c r="AB47" i="8"/>
  <c r="AA47" i="8"/>
  <c r="Z47" i="8"/>
  <c r="Y47" i="8"/>
  <c r="X47" i="8"/>
  <c r="W47" i="8"/>
  <c r="V47" i="8"/>
  <c r="U47" i="8"/>
  <c r="T47" i="8"/>
  <c r="S47" i="8"/>
  <c r="R47" i="8"/>
  <c r="Q47" i="8"/>
  <c r="P47" i="8"/>
  <c r="O47" i="8"/>
  <c r="N47" i="8"/>
  <c r="M47" i="8"/>
  <c r="L47" i="8"/>
  <c r="K47" i="8"/>
  <c r="J47" i="8"/>
  <c r="I47" i="8"/>
  <c r="H47" i="8"/>
  <c r="G47" i="8"/>
  <c r="F47" i="8"/>
  <c r="E47" i="8"/>
  <c r="D47" i="8"/>
  <c r="C47" i="8"/>
  <c r="B47" i="8"/>
  <c r="AE46" i="8"/>
  <c r="AD46" i="8"/>
  <c r="AC46" i="8"/>
  <c r="AB46" i="8"/>
  <c r="AA46" i="8"/>
  <c r="Z46" i="8"/>
  <c r="Y46" i="8"/>
  <c r="X46" i="8"/>
  <c r="W46" i="8"/>
  <c r="V46" i="8"/>
  <c r="U46" i="8"/>
  <c r="T46" i="8"/>
  <c r="S46" i="8"/>
  <c r="R46" i="8"/>
  <c r="Q46" i="8"/>
  <c r="P46" i="8"/>
  <c r="O46" i="8"/>
  <c r="N46" i="8"/>
  <c r="M46" i="8"/>
  <c r="L46" i="8"/>
  <c r="K46" i="8"/>
  <c r="J46" i="8"/>
  <c r="I46" i="8"/>
  <c r="H46" i="8"/>
  <c r="G46" i="8"/>
  <c r="F46" i="8"/>
  <c r="E46" i="8"/>
  <c r="D46" i="8"/>
  <c r="C46" i="8"/>
  <c r="B46" i="8"/>
  <c r="AE45" i="8"/>
  <c r="AD45" i="8"/>
  <c r="AC45" i="8"/>
  <c r="AB45" i="8"/>
  <c r="AA45" i="8"/>
  <c r="Z45" i="8"/>
  <c r="Y45" i="8"/>
  <c r="X45" i="8"/>
  <c r="W45" i="8"/>
  <c r="V45" i="8"/>
  <c r="U45" i="8"/>
  <c r="T45" i="8"/>
  <c r="S45" i="8"/>
  <c r="R45" i="8"/>
  <c r="Q45" i="8"/>
  <c r="P45" i="8"/>
  <c r="O45" i="8"/>
  <c r="N45" i="8"/>
  <c r="M45" i="8"/>
  <c r="L45" i="8"/>
  <c r="K45" i="8"/>
  <c r="J45" i="8"/>
  <c r="I45" i="8"/>
  <c r="H45" i="8"/>
  <c r="G45" i="8"/>
  <c r="F45" i="8"/>
  <c r="E45" i="8"/>
  <c r="D45" i="8"/>
  <c r="C45" i="8"/>
  <c r="B45" i="8"/>
  <c r="AE44" i="8"/>
  <c r="AD44" i="8"/>
  <c r="AC44" i="8"/>
  <c r="AB44" i="8"/>
  <c r="AA44" i="8"/>
  <c r="Z44" i="8"/>
  <c r="Y44" i="8"/>
  <c r="X44" i="8"/>
  <c r="W44" i="8"/>
  <c r="V44" i="8"/>
  <c r="U44" i="8"/>
  <c r="T44" i="8"/>
  <c r="S44" i="8"/>
  <c r="R44" i="8"/>
  <c r="Q44" i="8"/>
  <c r="P44" i="8"/>
  <c r="O44" i="8"/>
  <c r="N44" i="8"/>
  <c r="M44" i="8"/>
  <c r="L44" i="8"/>
  <c r="K44" i="8"/>
  <c r="J44" i="8"/>
  <c r="I44" i="8"/>
  <c r="H44" i="8"/>
  <c r="G44" i="8"/>
  <c r="F44" i="8"/>
  <c r="E44" i="8"/>
  <c r="D44" i="8"/>
  <c r="C44" i="8"/>
  <c r="B44" i="8"/>
  <c r="AE43" i="8"/>
  <c r="AD43" i="8"/>
  <c r="AC43" i="8"/>
  <c r="AB43" i="8"/>
  <c r="AA43" i="8"/>
  <c r="Z43" i="8"/>
  <c r="Y43" i="8"/>
  <c r="X43" i="8"/>
  <c r="W43" i="8"/>
  <c r="V43" i="8"/>
  <c r="U43" i="8"/>
  <c r="T43" i="8"/>
  <c r="S43" i="8"/>
  <c r="R43" i="8"/>
  <c r="Q43" i="8"/>
  <c r="P43" i="8"/>
  <c r="O43" i="8"/>
  <c r="N43" i="8"/>
  <c r="M43" i="8"/>
  <c r="L43" i="8"/>
  <c r="K43" i="8"/>
  <c r="J43" i="8"/>
  <c r="I43" i="8"/>
  <c r="H43" i="8"/>
  <c r="G43" i="8"/>
  <c r="F43" i="8"/>
  <c r="E43" i="8"/>
  <c r="D43" i="8"/>
  <c r="C43" i="8"/>
  <c r="B43" i="8"/>
  <c r="AE42" i="8"/>
  <c r="AD42" i="8"/>
  <c r="AC42" i="8"/>
  <c r="AB42" i="8"/>
  <c r="AA42" i="8"/>
  <c r="Z42" i="8"/>
  <c r="Y42" i="8"/>
  <c r="X42" i="8"/>
  <c r="W42" i="8"/>
  <c r="V42" i="8"/>
  <c r="U42" i="8"/>
  <c r="T42" i="8"/>
  <c r="S42" i="8"/>
  <c r="R42" i="8"/>
  <c r="Q42" i="8"/>
  <c r="P42" i="8"/>
  <c r="O42" i="8"/>
  <c r="N42" i="8"/>
  <c r="M42" i="8"/>
  <c r="L42" i="8"/>
  <c r="K42" i="8"/>
  <c r="J42" i="8"/>
  <c r="I42" i="8"/>
  <c r="H42" i="8"/>
  <c r="G42" i="8"/>
  <c r="F42" i="8"/>
  <c r="E42" i="8"/>
  <c r="D42" i="8"/>
  <c r="C42" i="8"/>
  <c r="B42" i="8"/>
  <c r="AE41" i="8"/>
  <c r="AD41" i="8"/>
  <c r="AC41" i="8"/>
  <c r="AB41" i="8"/>
  <c r="AA41" i="8"/>
  <c r="Z41" i="8"/>
  <c r="Y41" i="8"/>
  <c r="X41" i="8"/>
  <c r="W41" i="8"/>
  <c r="V41" i="8"/>
  <c r="U41" i="8"/>
  <c r="T41" i="8"/>
  <c r="S41" i="8"/>
  <c r="R41" i="8"/>
  <c r="Q41" i="8"/>
  <c r="P41" i="8"/>
  <c r="O41" i="8"/>
  <c r="N41" i="8"/>
  <c r="M41" i="8"/>
  <c r="L41" i="8"/>
  <c r="K41" i="8"/>
  <c r="J41" i="8"/>
  <c r="I41" i="8"/>
  <c r="H41" i="8"/>
  <c r="G41" i="8"/>
  <c r="F41" i="8"/>
  <c r="E41" i="8"/>
  <c r="D41" i="8"/>
  <c r="C41" i="8"/>
  <c r="B41" i="8"/>
  <c r="AE40" i="8"/>
  <c r="AD40" i="8"/>
  <c r="AC40" i="8"/>
  <c r="AB40" i="8"/>
  <c r="AA40" i="8"/>
  <c r="Z40" i="8"/>
  <c r="Y40" i="8"/>
  <c r="X40" i="8"/>
  <c r="W40" i="8"/>
  <c r="V40" i="8"/>
  <c r="U40" i="8"/>
  <c r="T40" i="8"/>
  <c r="S40" i="8"/>
  <c r="R40" i="8"/>
  <c r="Q40" i="8"/>
  <c r="P40" i="8"/>
  <c r="O40" i="8"/>
  <c r="N40" i="8"/>
  <c r="M40" i="8"/>
  <c r="L40" i="8"/>
  <c r="K40" i="8"/>
  <c r="J40" i="8"/>
  <c r="I40" i="8"/>
  <c r="H40" i="8"/>
  <c r="G40" i="8"/>
  <c r="F40" i="8"/>
  <c r="E40" i="8"/>
  <c r="D40" i="8"/>
  <c r="C40" i="8"/>
  <c r="B40" i="8"/>
  <c r="AE39" i="8"/>
  <c r="AD39" i="8"/>
  <c r="AC39" i="8"/>
  <c r="AB39" i="8"/>
  <c r="AA39" i="8"/>
  <c r="Z39" i="8"/>
  <c r="Y39" i="8"/>
  <c r="X39" i="8"/>
  <c r="W39" i="8"/>
  <c r="V39" i="8"/>
  <c r="U39" i="8"/>
  <c r="T39" i="8"/>
  <c r="S39" i="8"/>
  <c r="R39" i="8"/>
  <c r="Q39" i="8"/>
  <c r="P39" i="8"/>
  <c r="O39" i="8"/>
  <c r="N39" i="8"/>
  <c r="M39" i="8"/>
  <c r="L39" i="8"/>
  <c r="K39" i="8"/>
  <c r="J39" i="8"/>
  <c r="I39" i="8"/>
  <c r="H39" i="8"/>
  <c r="G39" i="8"/>
  <c r="F39" i="8"/>
  <c r="E39" i="8"/>
  <c r="D39" i="8"/>
  <c r="C39" i="8"/>
  <c r="B39" i="8"/>
  <c r="AE38" i="8"/>
  <c r="AD38" i="8"/>
  <c r="AC38" i="8"/>
  <c r="AB38" i="8"/>
  <c r="AA38" i="8"/>
  <c r="Z38" i="8"/>
  <c r="Y38" i="8"/>
  <c r="X38" i="8"/>
  <c r="W38" i="8"/>
  <c r="V38" i="8"/>
  <c r="U38" i="8"/>
  <c r="T38" i="8"/>
  <c r="S38" i="8"/>
  <c r="R38" i="8"/>
  <c r="Q38" i="8"/>
  <c r="P38" i="8"/>
  <c r="O38" i="8"/>
  <c r="N38" i="8"/>
  <c r="M38" i="8"/>
  <c r="L38" i="8"/>
  <c r="K38" i="8"/>
  <c r="J38" i="8"/>
  <c r="I38" i="8"/>
  <c r="H38" i="8"/>
  <c r="G38" i="8"/>
  <c r="F38" i="8"/>
  <c r="E38" i="8"/>
  <c r="D38" i="8"/>
  <c r="C38" i="8"/>
  <c r="B38" i="8"/>
  <c r="AE37" i="8"/>
  <c r="AD37" i="8"/>
  <c r="AC37" i="8"/>
  <c r="AB37" i="8"/>
  <c r="AA37" i="8"/>
  <c r="Z37" i="8"/>
  <c r="Y37" i="8"/>
  <c r="X37" i="8"/>
  <c r="W37" i="8"/>
  <c r="V37" i="8"/>
  <c r="U37" i="8"/>
  <c r="T37" i="8"/>
  <c r="S37" i="8"/>
  <c r="R37" i="8"/>
  <c r="Q37" i="8"/>
  <c r="P37" i="8"/>
  <c r="O37" i="8"/>
  <c r="N37" i="8"/>
  <c r="M37" i="8"/>
  <c r="L37" i="8"/>
  <c r="K37" i="8"/>
  <c r="J37" i="8"/>
  <c r="I37" i="8"/>
  <c r="H37" i="8"/>
  <c r="G37" i="8"/>
  <c r="F37" i="8"/>
  <c r="E37" i="8"/>
  <c r="D37" i="8"/>
  <c r="C37" i="8"/>
  <c r="B37" i="8"/>
  <c r="AE36" i="8"/>
  <c r="AD36" i="8"/>
  <c r="AC36" i="8"/>
  <c r="AB36" i="8"/>
  <c r="AA36" i="8"/>
  <c r="Z36" i="8"/>
  <c r="Y36" i="8"/>
  <c r="X36" i="8"/>
  <c r="W36" i="8"/>
  <c r="V36" i="8"/>
  <c r="U36" i="8"/>
  <c r="T36" i="8"/>
  <c r="S36" i="8"/>
  <c r="R36" i="8"/>
  <c r="Q36" i="8"/>
  <c r="P36" i="8"/>
  <c r="O36" i="8"/>
  <c r="N36" i="8"/>
  <c r="M36" i="8"/>
  <c r="L36" i="8"/>
  <c r="K36" i="8"/>
  <c r="J36" i="8"/>
  <c r="I36" i="8"/>
  <c r="H36" i="8"/>
  <c r="G36" i="8"/>
  <c r="F36" i="8"/>
  <c r="E36" i="8"/>
  <c r="D36" i="8"/>
  <c r="C36" i="8"/>
  <c r="B36" i="8"/>
  <c r="AE35" i="8"/>
  <c r="AD35" i="8"/>
  <c r="AC35" i="8"/>
  <c r="AB35" i="8"/>
  <c r="AA35" i="8"/>
  <c r="Z35" i="8"/>
  <c r="Y35" i="8"/>
  <c r="X35" i="8"/>
  <c r="W35" i="8"/>
  <c r="V35" i="8"/>
  <c r="U35" i="8"/>
  <c r="T35" i="8"/>
  <c r="S35" i="8"/>
  <c r="R35" i="8"/>
  <c r="Q35" i="8"/>
  <c r="P35" i="8"/>
  <c r="O35" i="8"/>
  <c r="N35" i="8"/>
  <c r="M35" i="8"/>
  <c r="L35" i="8"/>
  <c r="K35" i="8"/>
  <c r="J35" i="8"/>
  <c r="I35" i="8"/>
  <c r="H35" i="8"/>
  <c r="G35" i="8"/>
  <c r="F35" i="8"/>
  <c r="E35" i="8"/>
  <c r="D35" i="8"/>
  <c r="C35" i="8"/>
  <c r="B35" i="8"/>
  <c r="AE34" i="8"/>
  <c r="AD34" i="8"/>
  <c r="AC34" i="8"/>
  <c r="AB34" i="8"/>
  <c r="AA34" i="8"/>
  <c r="Z34" i="8"/>
  <c r="Y34" i="8"/>
  <c r="X34" i="8"/>
  <c r="W34" i="8"/>
  <c r="V34" i="8"/>
  <c r="U34" i="8"/>
  <c r="T34" i="8"/>
  <c r="S34" i="8"/>
  <c r="R34" i="8"/>
  <c r="Q34" i="8"/>
  <c r="P34" i="8"/>
  <c r="O34" i="8"/>
  <c r="N34" i="8"/>
  <c r="M34" i="8"/>
  <c r="L34" i="8"/>
  <c r="K34" i="8"/>
  <c r="J34" i="8"/>
  <c r="I34" i="8"/>
  <c r="H34" i="8"/>
  <c r="G34" i="8"/>
  <c r="F34" i="8"/>
  <c r="E34" i="8"/>
  <c r="D34" i="8"/>
  <c r="C34" i="8"/>
  <c r="B34" i="8"/>
  <c r="AE33" i="8"/>
  <c r="AD33" i="8"/>
  <c r="AC33" i="8"/>
  <c r="AB33" i="8"/>
  <c r="AA33" i="8"/>
  <c r="Z33" i="8"/>
  <c r="Y33" i="8"/>
  <c r="X33" i="8"/>
  <c r="W33" i="8"/>
  <c r="V33" i="8"/>
  <c r="U33" i="8"/>
  <c r="T33" i="8"/>
  <c r="S33" i="8"/>
  <c r="R33" i="8"/>
  <c r="Q33" i="8"/>
  <c r="P33" i="8"/>
  <c r="O33" i="8"/>
  <c r="N33" i="8"/>
  <c r="M33" i="8"/>
  <c r="L33" i="8"/>
  <c r="K33" i="8"/>
  <c r="J33" i="8"/>
  <c r="I33" i="8"/>
  <c r="H33" i="8"/>
  <c r="G33" i="8"/>
  <c r="F33" i="8"/>
  <c r="E33" i="8"/>
  <c r="D33" i="8"/>
  <c r="C33" i="8"/>
  <c r="B33" i="8"/>
  <c r="AE32" i="8"/>
  <c r="AD32" i="8"/>
  <c r="AC32" i="8"/>
  <c r="AB32" i="8"/>
  <c r="AA32" i="8"/>
  <c r="Z32" i="8"/>
  <c r="Y32" i="8"/>
  <c r="X32" i="8"/>
  <c r="W32" i="8"/>
  <c r="V32" i="8"/>
  <c r="U32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B32" i="8"/>
  <c r="AE31" i="8"/>
  <c r="AD31" i="8"/>
  <c r="AC31" i="8"/>
  <c r="AB31" i="8"/>
  <c r="AA31" i="8"/>
  <c r="Z31" i="8"/>
  <c r="Y31" i="8"/>
  <c r="X31" i="8"/>
  <c r="W31" i="8"/>
  <c r="V31" i="8"/>
  <c r="U31" i="8"/>
  <c r="T31" i="8"/>
  <c r="S31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C31" i="8"/>
  <c r="B31" i="8"/>
  <c r="AE30" i="8"/>
  <c r="AD30" i="8"/>
  <c r="AC30" i="8"/>
  <c r="AB30" i="8"/>
  <c r="AA30" i="8"/>
  <c r="Z30" i="8"/>
  <c r="Y30" i="8"/>
  <c r="X30" i="8"/>
  <c r="W30" i="8"/>
  <c r="V30" i="8"/>
  <c r="U30" i="8"/>
  <c r="T30" i="8"/>
  <c r="S30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C30" i="8"/>
  <c r="B30" i="8"/>
  <c r="AE29" i="8"/>
  <c r="AD29" i="8"/>
  <c r="AC29" i="8"/>
  <c r="AB29" i="8"/>
  <c r="AA29" i="8"/>
  <c r="Z29" i="8"/>
  <c r="Y29" i="8"/>
  <c r="X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C29" i="8"/>
  <c r="B29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B28" i="8"/>
  <c r="AE27" i="8"/>
  <c r="AD27" i="8"/>
  <c r="AC27" i="8"/>
  <c r="AB27" i="8"/>
  <c r="AA27" i="8"/>
  <c r="Z27" i="8"/>
  <c r="Y27" i="8"/>
  <c r="X27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C27" i="8"/>
  <c r="B27" i="8"/>
  <c r="AE26" i="8"/>
  <c r="AD26" i="8"/>
  <c r="AC26" i="8"/>
  <c r="AB26" i="8"/>
  <c r="AA26" i="8"/>
  <c r="Z26" i="8"/>
  <c r="Y26" i="8"/>
  <c r="X26" i="8"/>
  <c r="W26" i="8"/>
  <c r="V26" i="8"/>
  <c r="U26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B26" i="8"/>
  <c r="AE25" i="8"/>
  <c r="AD25" i="8"/>
  <c r="AC25" i="8"/>
  <c r="AB25" i="8"/>
  <c r="AA25" i="8"/>
  <c r="Z25" i="8"/>
  <c r="Y25" i="8"/>
  <c r="X25" i="8"/>
  <c r="W25" i="8"/>
  <c r="V25" i="8"/>
  <c r="U25" i="8"/>
  <c r="T25" i="8"/>
  <c r="S25" i="8"/>
  <c r="R25" i="8"/>
  <c r="Q25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C25" i="8"/>
  <c r="B25" i="8"/>
  <c r="AE24" i="8"/>
  <c r="AD24" i="8"/>
  <c r="AC24" i="8"/>
  <c r="AB24" i="8"/>
  <c r="AA24" i="8"/>
  <c r="Z24" i="8"/>
  <c r="Y24" i="8"/>
  <c r="X24" i="8"/>
  <c r="W24" i="8"/>
  <c r="V24" i="8"/>
  <c r="U24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D24" i="8"/>
  <c r="C24" i="8"/>
  <c r="B24" i="8"/>
  <c r="AE23" i="8"/>
  <c r="AD23" i="8"/>
  <c r="AC23" i="8"/>
  <c r="AB23" i="8"/>
  <c r="AA23" i="8"/>
  <c r="Z23" i="8"/>
  <c r="Y23" i="8"/>
  <c r="X23" i="8"/>
  <c r="W23" i="8"/>
  <c r="V23" i="8"/>
  <c r="U23" i="8"/>
  <c r="T23" i="8"/>
  <c r="S23" i="8"/>
  <c r="R23" i="8"/>
  <c r="Q23" i="8"/>
  <c r="P23" i="8"/>
  <c r="O23" i="8"/>
  <c r="N23" i="8"/>
  <c r="M23" i="8"/>
  <c r="L23" i="8"/>
  <c r="K23" i="8"/>
  <c r="J23" i="8"/>
  <c r="I23" i="8"/>
  <c r="H23" i="8"/>
  <c r="G23" i="8"/>
  <c r="F23" i="8"/>
  <c r="E23" i="8"/>
  <c r="D23" i="8"/>
  <c r="C23" i="8"/>
  <c r="B23" i="8"/>
  <c r="AE22" i="8"/>
  <c r="AD22" i="8"/>
  <c r="AC22" i="8"/>
  <c r="AB22" i="8"/>
  <c r="AA22" i="8"/>
  <c r="Z22" i="8"/>
  <c r="Y22" i="8"/>
  <c r="X22" i="8"/>
  <c r="W22" i="8"/>
  <c r="V22" i="8"/>
  <c r="U22" i="8"/>
  <c r="T22" i="8"/>
  <c r="S22" i="8"/>
  <c r="R22" i="8"/>
  <c r="Q22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C22" i="8"/>
  <c r="B22" i="8"/>
  <c r="AE21" i="8"/>
  <c r="AD21" i="8"/>
  <c r="AC21" i="8"/>
  <c r="AB21" i="8"/>
  <c r="AA21" i="8"/>
  <c r="Z21" i="8"/>
  <c r="Y21" i="8"/>
  <c r="X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C21" i="8"/>
  <c r="B21" i="8"/>
  <c r="AE20" i="8"/>
  <c r="AD20" i="8"/>
  <c r="AC20" i="8"/>
  <c r="AB20" i="8"/>
  <c r="AA20" i="8"/>
  <c r="Z20" i="8"/>
  <c r="Y20" i="8"/>
  <c r="X20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B20" i="8"/>
  <c r="AE19" i="8"/>
  <c r="AD19" i="8"/>
  <c r="AC19" i="8"/>
  <c r="AB19" i="8"/>
  <c r="AA19" i="8"/>
  <c r="Z19" i="8"/>
  <c r="Y19" i="8"/>
  <c r="X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B19" i="8"/>
  <c r="AE18" i="8"/>
  <c r="AD18" i="8"/>
  <c r="AC18" i="8"/>
  <c r="AB18" i="8"/>
  <c r="AA18" i="8"/>
  <c r="Z18" i="8"/>
  <c r="Y18" i="8"/>
  <c r="X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B18" i="8"/>
  <c r="AE17" i="8"/>
  <c r="AD17" i="8"/>
  <c r="AC17" i="8"/>
  <c r="AB17" i="8"/>
  <c r="AA17" i="8"/>
  <c r="Z17" i="8"/>
  <c r="Y17" i="8"/>
  <c r="X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B17" i="8"/>
  <c r="AE16" i="8"/>
  <c r="AD16" i="8"/>
  <c r="AC16" i="8"/>
  <c r="AB16" i="8"/>
  <c r="AA16" i="8"/>
  <c r="Z16" i="8"/>
  <c r="Y16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B16" i="8"/>
  <c r="AE15" i="8"/>
  <c r="AD15" i="8"/>
  <c r="AC15" i="8"/>
  <c r="AB15" i="8"/>
  <c r="AA15" i="8"/>
  <c r="Z15" i="8"/>
  <c r="Y15" i="8"/>
  <c r="X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B15" i="8"/>
  <c r="AE14" i="8"/>
  <c r="AD14" i="8"/>
  <c r="AC14" i="8"/>
  <c r="AB14" i="8"/>
  <c r="AA14" i="8"/>
  <c r="Z14" i="8"/>
  <c r="Y14" i="8"/>
  <c r="X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C14" i="8"/>
  <c r="B14" i="8"/>
  <c r="AE13" i="8"/>
  <c r="AD13" i="8"/>
  <c r="AC13" i="8"/>
  <c r="AB13" i="8"/>
  <c r="AA13" i="8"/>
  <c r="Z13" i="8"/>
  <c r="Y13" i="8"/>
  <c r="X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B13" i="8"/>
  <c r="AE12" i="8"/>
  <c r="AD12" i="8"/>
  <c r="AC12" i="8"/>
  <c r="AB12" i="8"/>
  <c r="AA12" i="8"/>
  <c r="Z12" i="8"/>
  <c r="Y12" i="8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B12" i="8"/>
  <c r="AE11" i="8"/>
  <c r="AD11" i="8"/>
  <c r="AC11" i="8"/>
  <c r="AB11" i="8"/>
  <c r="AA11" i="8"/>
  <c r="Z11" i="8"/>
  <c r="Y11" i="8"/>
  <c r="X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B11" i="8"/>
  <c r="AE10" i="8"/>
  <c r="AD10" i="8"/>
  <c r="AC10" i="8"/>
  <c r="AB10" i="8"/>
  <c r="AA10" i="8"/>
  <c r="Z10" i="8"/>
  <c r="Y10" i="8"/>
  <c r="X10" i="8"/>
  <c r="W10" i="8"/>
  <c r="V10" i="8"/>
  <c r="U10" i="8"/>
  <c r="T10" i="8"/>
  <c r="S10" i="8"/>
  <c r="R10" i="8"/>
  <c r="Q10" i="8"/>
  <c r="P10" i="8"/>
  <c r="O10" i="8"/>
  <c r="N10" i="8"/>
  <c r="M10" i="8"/>
  <c r="L10" i="8"/>
  <c r="K10" i="8"/>
  <c r="J10" i="8"/>
  <c r="I10" i="8"/>
  <c r="H10" i="8"/>
  <c r="G10" i="8"/>
  <c r="F10" i="8"/>
  <c r="E10" i="8"/>
  <c r="D10" i="8"/>
  <c r="C10" i="8"/>
  <c r="B10" i="8"/>
  <c r="AE9" i="8"/>
  <c r="AD9" i="8"/>
  <c r="AC9" i="8"/>
  <c r="AB9" i="8"/>
  <c r="AA9" i="8"/>
  <c r="Z9" i="8"/>
  <c r="Y9" i="8"/>
  <c r="X9" i="8"/>
  <c r="W9" i="8"/>
  <c r="V9" i="8"/>
  <c r="U9" i="8"/>
  <c r="T9" i="8"/>
  <c r="S9" i="8"/>
  <c r="R9" i="8"/>
  <c r="Q9" i="8"/>
  <c r="P9" i="8"/>
  <c r="O9" i="8"/>
  <c r="N9" i="8"/>
  <c r="M9" i="8"/>
  <c r="L9" i="8"/>
  <c r="K9" i="8"/>
  <c r="J9" i="8"/>
  <c r="I9" i="8"/>
  <c r="H9" i="8"/>
  <c r="G9" i="8"/>
  <c r="F9" i="8"/>
  <c r="E9" i="8"/>
  <c r="D9" i="8"/>
  <c r="AG9" i="8" s="1"/>
  <c r="C9" i="8"/>
  <c r="B9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C8" i="8"/>
  <c r="B8" i="8"/>
  <c r="AE7" i="8"/>
  <c r="AD7" i="8"/>
  <c r="AC7" i="8"/>
  <c r="AB7" i="8"/>
  <c r="AA7" i="8"/>
  <c r="Z7" i="8"/>
  <c r="Y7" i="8"/>
  <c r="X7" i="8"/>
  <c r="W7" i="8"/>
  <c r="V7" i="8"/>
  <c r="U7" i="8"/>
  <c r="T7" i="8"/>
  <c r="S7" i="8"/>
  <c r="R7" i="8"/>
  <c r="Q7" i="8"/>
  <c r="P7" i="8"/>
  <c r="O7" i="8"/>
  <c r="N7" i="8"/>
  <c r="M7" i="8"/>
  <c r="L7" i="8"/>
  <c r="K7" i="8"/>
  <c r="J7" i="8"/>
  <c r="I7" i="8"/>
  <c r="H7" i="8"/>
  <c r="G7" i="8"/>
  <c r="F7" i="8"/>
  <c r="E7" i="8"/>
  <c r="D7" i="8"/>
  <c r="C7" i="8"/>
  <c r="B7" i="8"/>
  <c r="AE6" i="8"/>
  <c r="AD6" i="8"/>
  <c r="AC6" i="8"/>
  <c r="AB6" i="8"/>
  <c r="AA6" i="8"/>
  <c r="Z6" i="8"/>
  <c r="Y6" i="8"/>
  <c r="X6" i="8"/>
  <c r="W6" i="8"/>
  <c r="V6" i="8"/>
  <c r="U6" i="8"/>
  <c r="T6" i="8"/>
  <c r="S6" i="8"/>
  <c r="R6" i="8"/>
  <c r="Q6" i="8"/>
  <c r="P6" i="8"/>
  <c r="O6" i="8"/>
  <c r="N6" i="8"/>
  <c r="M6" i="8"/>
  <c r="L6" i="8"/>
  <c r="K6" i="8"/>
  <c r="J6" i="8"/>
  <c r="I6" i="8"/>
  <c r="H6" i="8"/>
  <c r="G6" i="8"/>
  <c r="F6" i="8"/>
  <c r="E6" i="8"/>
  <c r="D6" i="8"/>
  <c r="C6" i="8"/>
  <c r="B6" i="8"/>
  <c r="AE5" i="8"/>
  <c r="AD5" i="8"/>
  <c r="AC5" i="8"/>
  <c r="AB5" i="8"/>
  <c r="AA5" i="8"/>
  <c r="Z5" i="8"/>
  <c r="Y5" i="8"/>
  <c r="X5" i="8"/>
  <c r="W5" i="8"/>
  <c r="V5" i="8"/>
  <c r="U5" i="8"/>
  <c r="T5" i="8"/>
  <c r="S5" i="8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/>
  <c r="B5" i="8"/>
  <c r="AE49" i="9"/>
  <c r="AD49" i="9"/>
  <c r="AC49" i="9"/>
  <c r="AB49" i="9"/>
  <c r="AA49" i="9"/>
  <c r="Z49" i="9"/>
  <c r="Y49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C49" i="9"/>
  <c r="B49" i="9"/>
  <c r="AE48" i="9"/>
  <c r="AD48" i="9"/>
  <c r="AC48" i="9"/>
  <c r="AB48" i="9"/>
  <c r="AA48" i="9"/>
  <c r="Z48" i="9"/>
  <c r="Y48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C48" i="9"/>
  <c r="B48" i="9"/>
  <c r="AE47" i="9"/>
  <c r="AD47" i="9"/>
  <c r="AC47" i="9"/>
  <c r="AB47" i="9"/>
  <c r="AA47" i="9"/>
  <c r="Z47" i="9"/>
  <c r="Y47" i="9"/>
  <c r="X47" i="9"/>
  <c r="W47" i="9"/>
  <c r="V47" i="9"/>
  <c r="U47" i="9"/>
  <c r="T47" i="9"/>
  <c r="S47" i="9"/>
  <c r="R47" i="9"/>
  <c r="Q47" i="9"/>
  <c r="P47" i="9"/>
  <c r="O47" i="9"/>
  <c r="N47" i="9"/>
  <c r="M47" i="9"/>
  <c r="L47" i="9"/>
  <c r="K47" i="9"/>
  <c r="J47" i="9"/>
  <c r="I47" i="9"/>
  <c r="H47" i="9"/>
  <c r="G47" i="9"/>
  <c r="F47" i="9"/>
  <c r="E47" i="9"/>
  <c r="D47" i="9"/>
  <c r="C47" i="9"/>
  <c r="B47" i="9"/>
  <c r="AE46" i="9"/>
  <c r="AD46" i="9"/>
  <c r="AC46" i="9"/>
  <c r="AB46" i="9"/>
  <c r="AA46" i="9"/>
  <c r="Z46" i="9"/>
  <c r="Y46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C46" i="9"/>
  <c r="B46" i="9"/>
  <c r="AE45" i="9"/>
  <c r="AD45" i="9"/>
  <c r="AC45" i="9"/>
  <c r="AB45" i="9"/>
  <c r="AA45" i="9"/>
  <c r="Z45" i="9"/>
  <c r="Y45" i="9"/>
  <c r="X45" i="9"/>
  <c r="W45" i="9"/>
  <c r="V45" i="9"/>
  <c r="U45" i="9"/>
  <c r="T45" i="9"/>
  <c r="S45" i="9"/>
  <c r="R45" i="9"/>
  <c r="Q45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C45" i="9"/>
  <c r="B45" i="9"/>
  <c r="AE44" i="9"/>
  <c r="AD44" i="9"/>
  <c r="AC44" i="9"/>
  <c r="AB44" i="9"/>
  <c r="AA44" i="9"/>
  <c r="Z44" i="9"/>
  <c r="Y44" i="9"/>
  <c r="X44" i="9"/>
  <c r="W44" i="9"/>
  <c r="V44" i="9"/>
  <c r="U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C44" i="9"/>
  <c r="B44" i="9"/>
  <c r="AE43" i="9"/>
  <c r="AD43" i="9"/>
  <c r="AC43" i="9"/>
  <c r="AB43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C43" i="9"/>
  <c r="B43" i="9"/>
  <c r="AE42" i="9"/>
  <c r="AD42" i="9"/>
  <c r="AC42" i="9"/>
  <c r="AB42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C42" i="9"/>
  <c r="B42" i="9"/>
  <c r="AE41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C41" i="9"/>
  <c r="B41" i="9"/>
  <c r="AE40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C40" i="9"/>
  <c r="B40" i="9"/>
  <c r="AE39" i="9"/>
  <c r="AD39" i="9"/>
  <c r="AC39" i="9"/>
  <c r="AB39" i="9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C39" i="9"/>
  <c r="B39" i="9"/>
  <c r="AE38" i="9"/>
  <c r="AD38" i="9"/>
  <c r="AC38" i="9"/>
  <c r="AB38" i="9"/>
  <c r="AA38" i="9"/>
  <c r="Z38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C38" i="9"/>
  <c r="B38" i="9"/>
  <c r="AE37" i="9"/>
  <c r="AD37" i="9"/>
  <c r="AC37" i="9"/>
  <c r="AB37" i="9"/>
  <c r="AA37" i="9"/>
  <c r="Z37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C37" i="9"/>
  <c r="B37" i="9"/>
  <c r="AE36" i="9"/>
  <c r="AD36" i="9"/>
  <c r="AC36" i="9"/>
  <c r="AB36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E36" i="9"/>
  <c r="D36" i="9"/>
  <c r="C36" i="9"/>
  <c r="B36" i="9"/>
  <c r="AE35" i="9"/>
  <c r="AD35" i="9"/>
  <c r="AC35" i="9"/>
  <c r="AB35" i="9"/>
  <c r="AA35" i="9"/>
  <c r="Z35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C35" i="9"/>
  <c r="B35" i="9"/>
  <c r="AE34" i="9"/>
  <c r="AD34" i="9"/>
  <c r="AC34" i="9"/>
  <c r="AB34" i="9"/>
  <c r="AA34" i="9"/>
  <c r="Z34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C34" i="9"/>
  <c r="B34" i="9"/>
  <c r="AE33" i="9"/>
  <c r="AD33" i="9"/>
  <c r="AC33" i="9"/>
  <c r="AB33" i="9"/>
  <c r="AA33" i="9"/>
  <c r="Z33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C33" i="9"/>
  <c r="B33" i="9"/>
  <c r="AE32" i="9"/>
  <c r="AD32" i="9"/>
  <c r="AC32" i="9"/>
  <c r="AB32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C32" i="9"/>
  <c r="B32" i="9"/>
  <c r="AE31" i="9"/>
  <c r="AD31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C31" i="9"/>
  <c r="B31" i="9"/>
  <c r="AE30" i="9"/>
  <c r="AD30" i="9"/>
  <c r="AC30" i="9"/>
  <c r="AB30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C30" i="9"/>
  <c r="B30" i="9"/>
  <c r="AE29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C29" i="9"/>
  <c r="B29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B28" i="9"/>
  <c r="AE27" i="9"/>
  <c r="AD27" i="9"/>
  <c r="AC27" i="9"/>
  <c r="AB27" i="9"/>
  <c r="AA27" i="9"/>
  <c r="Z27" i="9"/>
  <c r="Y27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C27" i="9"/>
  <c r="B27" i="9"/>
  <c r="AE26" i="9"/>
  <c r="AD26" i="9"/>
  <c r="AC26" i="9"/>
  <c r="AB26" i="9"/>
  <c r="AA26" i="9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D26" i="9"/>
  <c r="C26" i="9"/>
  <c r="B26" i="9"/>
  <c r="AE25" i="9"/>
  <c r="AD25" i="9"/>
  <c r="AC25" i="9"/>
  <c r="AB25" i="9"/>
  <c r="AA25" i="9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C25" i="9"/>
  <c r="B25" i="9"/>
  <c r="AE24" i="9"/>
  <c r="AD24" i="9"/>
  <c r="AC24" i="9"/>
  <c r="AB24" i="9"/>
  <c r="AA24" i="9"/>
  <c r="Z24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C24" i="9"/>
  <c r="B24" i="9"/>
  <c r="AE23" i="9"/>
  <c r="AD23" i="9"/>
  <c r="AC23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C23" i="9"/>
  <c r="B23" i="9"/>
  <c r="AE22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C22" i="9"/>
  <c r="B22" i="9"/>
  <c r="AE21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C21" i="9"/>
  <c r="B21" i="9"/>
  <c r="AE20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C20" i="9"/>
  <c r="B20" i="9"/>
  <c r="AE19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C19" i="9"/>
  <c r="B19" i="9"/>
  <c r="AE18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C18" i="9"/>
  <c r="B18" i="9"/>
  <c r="AE17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C17" i="9"/>
  <c r="B17" i="9"/>
  <c r="AE16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C16" i="9"/>
  <c r="B16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C15" i="9"/>
  <c r="B15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C14" i="9"/>
  <c r="B14" i="9"/>
  <c r="AE13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B13" i="9"/>
  <c r="AE12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C12" i="9"/>
  <c r="B12" i="9"/>
  <c r="AE11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C11" i="9"/>
  <c r="B11" i="9"/>
  <c r="AE10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C10" i="9"/>
  <c r="B10" i="9"/>
  <c r="AE9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C9" i="9"/>
  <c r="B9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C8" i="9"/>
  <c r="B8" i="9"/>
  <c r="AE7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C7" i="9"/>
  <c r="B7" i="9"/>
  <c r="AE6" i="9"/>
  <c r="AD6" i="9"/>
  <c r="AC6" i="9"/>
  <c r="AB6" i="9"/>
  <c r="AA6" i="9"/>
  <c r="Z6" i="9"/>
  <c r="Y6" i="9"/>
  <c r="X6" i="9"/>
  <c r="W6" i="9"/>
  <c r="V6" i="9"/>
  <c r="U6" i="9"/>
  <c r="T6" i="9"/>
  <c r="S6" i="9"/>
  <c r="R6" i="9"/>
  <c r="Q6" i="9"/>
  <c r="P6" i="9"/>
  <c r="O6" i="9"/>
  <c r="N6" i="9"/>
  <c r="M6" i="9"/>
  <c r="L6" i="9"/>
  <c r="K6" i="9"/>
  <c r="J6" i="9"/>
  <c r="I6" i="9"/>
  <c r="H6" i="9"/>
  <c r="G6" i="9"/>
  <c r="F6" i="9"/>
  <c r="E6" i="9"/>
  <c r="D6" i="9"/>
  <c r="C6" i="9"/>
  <c r="B6" i="9"/>
  <c r="AE5" i="9"/>
  <c r="AD5" i="9"/>
  <c r="AC5" i="9"/>
  <c r="AB5" i="9"/>
  <c r="AA5" i="9"/>
  <c r="Z5" i="9"/>
  <c r="Y5" i="9"/>
  <c r="X5" i="9"/>
  <c r="W5" i="9"/>
  <c r="V5" i="9"/>
  <c r="U5" i="9"/>
  <c r="T5" i="9"/>
  <c r="S5" i="9"/>
  <c r="R5" i="9"/>
  <c r="Q5" i="9"/>
  <c r="P5" i="9"/>
  <c r="O5" i="9"/>
  <c r="N5" i="9"/>
  <c r="M5" i="9"/>
  <c r="L5" i="9"/>
  <c r="K5" i="9"/>
  <c r="J5" i="9"/>
  <c r="I5" i="9"/>
  <c r="H5" i="9"/>
  <c r="G5" i="9"/>
  <c r="F5" i="9"/>
  <c r="E5" i="9"/>
  <c r="D5" i="9"/>
  <c r="C5" i="9"/>
  <c r="B5" i="9"/>
  <c r="AE49" i="12"/>
  <c r="AD49" i="12"/>
  <c r="AC49" i="12"/>
  <c r="AB49" i="12"/>
  <c r="AA49" i="12"/>
  <c r="Z49" i="12"/>
  <c r="Y49" i="12"/>
  <c r="X49" i="12"/>
  <c r="W49" i="12"/>
  <c r="V49" i="12"/>
  <c r="U49" i="12"/>
  <c r="T49" i="12"/>
  <c r="S49" i="12"/>
  <c r="R49" i="12"/>
  <c r="Q49" i="12"/>
  <c r="P49" i="12"/>
  <c r="O49" i="12"/>
  <c r="N49" i="12"/>
  <c r="M49" i="12"/>
  <c r="L49" i="12"/>
  <c r="K49" i="12"/>
  <c r="J49" i="12"/>
  <c r="I49" i="12"/>
  <c r="H49" i="12"/>
  <c r="G49" i="12"/>
  <c r="F49" i="12"/>
  <c r="E49" i="12"/>
  <c r="D49" i="12"/>
  <c r="C49" i="12"/>
  <c r="B49" i="12"/>
  <c r="AE48" i="12"/>
  <c r="AD48" i="12"/>
  <c r="AC48" i="12"/>
  <c r="AB48" i="12"/>
  <c r="AA48" i="12"/>
  <c r="Z48" i="12"/>
  <c r="Y48" i="12"/>
  <c r="X48" i="12"/>
  <c r="W48" i="12"/>
  <c r="V48" i="12"/>
  <c r="U48" i="12"/>
  <c r="T48" i="12"/>
  <c r="S48" i="12"/>
  <c r="R48" i="12"/>
  <c r="Q48" i="12"/>
  <c r="P48" i="12"/>
  <c r="O48" i="12"/>
  <c r="N48" i="12"/>
  <c r="M48" i="12"/>
  <c r="L48" i="12"/>
  <c r="K48" i="12"/>
  <c r="J48" i="12"/>
  <c r="I48" i="12"/>
  <c r="H48" i="12"/>
  <c r="G48" i="12"/>
  <c r="F48" i="12"/>
  <c r="E48" i="12"/>
  <c r="D48" i="12"/>
  <c r="C48" i="12"/>
  <c r="B48" i="12"/>
  <c r="AE47" i="12"/>
  <c r="AD47" i="12"/>
  <c r="AC47" i="12"/>
  <c r="AB47" i="12"/>
  <c r="AA47" i="12"/>
  <c r="Z47" i="12"/>
  <c r="Y47" i="12"/>
  <c r="X47" i="12"/>
  <c r="W47" i="12"/>
  <c r="V47" i="12"/>
  <c r="U47" i="12"/>
  <c r="T47" i="12"/>
  <c r="S47" i="12"/>
  <c r="R47" i="12"/>
  <c r="Q47" i="12"/>
  <c r="P47" i="12"/>
  <c r="O47" i="12"/>
  <c r="N47" i="12"/>
  <c r="M47" i="12"/>
  <c r="L47" i="12"/>
  <c r="K47" i="12"/>
  <c r="J47" i="12"/>
  <c r="I47" i="12"/>
  <c r="H47" i="12"/>
  <c r="G47" i="12"/>
  <c r="F47" i="12"/>
  <c r="E47" i="12"/>
  <c r="D47" i="12"/>
  <c r="C47" i="12"/>
  <c r="B47" i="12"/>
  <c r="AE46" i="12"/>
  <c r="AD46" i="12"/>
  <c r="AC46" i="12"/>
  <c r="AB46" i="12"/>
  <c r="AA46" i="12"/>
  <c r="Z46" i="12"/>
  <c r="Y46" i="12"/>
  <c r="X46" i="12"/>
  <c r="W46" i="12"/>
  <c r="V46" i="12"/>
  <c r="U46" i="12"/>
  <c r="T46" i="12"/>
  <c r="S46" i="12"/>
  <c r="R46" i="12"/>
  <c r="Q46" i="12"/>
  <c r="P46" i="12"/>
  <c r="O46" i="12"/>
  <c r="N46" i="12"/>
  <c r="M46" i="12"/>
  <c r="L46" i="12"/>
  <c r="K46" i="12"/>
  <c r="J46" i="12"/>
  <c r="I46" i="12"/>
  <c r="H46" i="12"/>
  <c r="G46" i="12"/>
  <c r="F46" i="12"/>
  <c r="E46" i="12"/>
  <c r="D46" i="12"/>
  <c r="C46" i="12"/>
  <c r="B46" i="12"/>
  <c r="AE45" i="12"/>
  <c r="AD45" i="12"/>
  <c r="AC45" i="12"/>
  <c r="AB45" i="12"/>
  <c r="AA45" i="12"/>
  <c r="Z45" i="12"/>
  <c r="Y45" i="12"/>
  <c r="X45" i="12"/>
  <c r="W45" i="12"/>
  <c r="V45" i="12"/>
  <c r="U45" i="12"/>
  <c r="T45" i="12"/>
  <c r="S45" i="12"/>
  <c r="R45" i="12"/>
  <c r="Q45" i="12"/>
  <c r="P45" i="12"/>
  <c r="O45" i="12"/>
  <c r="N45" i="12"/>
  <c r="M45" i="12"/>
  <c r="L45" i="12"/>
  <c r="K45" i="12"/>
  <c r="J45" i="12"/>
  <c r="I45" i="12"/>
  <c r="H45" i="12"/>
  <c r="G45" i="12"/>
  <c r="F45" i="12"/>
  <c r="E45" i="12"/>
  <c r="D45" i="12"/>
  <c r="C45" i="12"/>
  <c r="B45" i="12"/>
  <c r="AE44" i="12"/>
  <c r="AD44" i="12"/>
  <c r="AC44" i="12"/>
  <c r="AB44" i="12"/>
  <c r="AA44" i="12"/>
  <c r="Z44" i="12"/>
  <c r="Y44" i="12"/>
  <c r="X44" i="12"/>
  <c r="W44" i="12"/>
  <c r="V44" i="12"/>
  <c r="U44" i="12"/>
  <c r="T44" i="12"/>
  <c r="S44" i="12"/>
  <c r="R44" i="12"/>
  <c r="Q44" i="12"/>
  <c r="P44" i="12"/>
  <c r="O44" i="12"/>
  <c r="N44" i="12"/>
  <c r="M44" i="12"/>
  <c r="L44" i="12"/>
  <c r="K44" i="12"/>
  <c r="J44" i="12"/>
  <c r="I44" i="12"/>
  <c r="H44" i="12"/>
  <c r="G44" i="12"/>
  <c r="F44" i="12"/>
  <c r="E44" i="12"/>
  <c r="D44" i="12"/>
  <c r="C44" i="12"/>
  <c r="B44" i="12"/>
  <c r="AE43" i="12"/>
  <c r="AD43" i="12"/>
  <c r="AC43" i="12"/>
  <c r="AB43" i="12"/>
  <c r="AA43" i="12"/>
  <c r="Z43" i="12"/>
  <c r="Y43" i="12"/>
  <c r="X43" i="12"/>
  <c r="W43" i="12"/>
  <c r="V43" i="12"/>
  <c r="U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F43" i="12"/>
  <c r="E43" i="12"/>
  <c r="D43" i="12"/>
  <c r="C43" i="12"/>
  <c r="B43" i="12"/>
  <c r="AE42" i="12"/>
  <c r="AD42" i="12"/>
  <c r="AC42" i="12"/>
  <c r="AB42" i="12"/>
  <c r="AA42" i="12"/>
  <c r="Z42" i="12"/>
  <c r="Y42" i="12"/>
  <c r="X42" i="12"/>
  <c r="W42" i="12"/>
  <c r="V42" i="12"/>
  <c r="U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F42" i="12"/>
  <c r="E42" i="12"/>
  <c r="D42" i="12"/>
  <c r="C42" i="12"/>
  <c r="B42" i="12"/>
  <c r="AE41" i="12"/>
  <c r="AD41" i="12"/>
  <c r="AC41" i="12"/>
  <c r="AB41" i="12"/>
  <c r="AA41" i="12"/>
  <c r="Z41" i="12"/>
  <c r="Y41" i="12"/>
  <c r="X41" i="12"/>
  <c r="W41" i="12"/>
  <c r="V41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E41" i="12"/>
  <c r="D41" i="12"/>
  <c r="C41" i="12"/>
  <c r="B41" i="12"/>
  <c r="AE40" i="12"/>
  <c r="AD40" i="12"/>
  <c r="AC40" i="12"/>
  <c r="AB40" i="12"/>
  <c r="AA40" i="12"/>
  <c r="Z40" i="12"/>
  <c r="Y40" i="12"/>
  <c r="X40" i="12"/>
  <c r="W40" i="12"/>
  <c r="V40" i="12"/>
  <c r="U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F40" i="12"/>
  <c r="E40" i="12"/>
  <c r="D40" i="12"/>
  <c r="C40" i="12"/>
  <c r="B40" i="12"/>
  <c r="AE39" i="12"/>
  <c r="AD39" i="12"/>
  <c r="AC39" i="12"/>
  <c r="AB39" i="12"/>
  <c r="AA39" i="12"/>
  <c r="Z39" i="12"/>
  <c r="Y39" i="12"/>
  <c r="X39" i="12"/>
  <c r="W39" i="12"/>
  <c r="V39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E39" i="12"/>
  <c r="D39" i="12"/>
  <c r="C39" i="12"/>
  <c r="B39" i="12"/>
  <c r="AE38" i="12"/>
  <c r="AD38" i="12"/>
  <c r="AC38" i="12"/>
  <c r="AB38" i="12"/>
  <c r="AA38" i="12"/>
  <c r="Z38" i="12"/>
  <c r="Y38" i="12"/>
  <c r="X38" i="12"/>
  <c r="W38" i="12"/>
  <c r="V38" i="12"/>
  <c r="U38" i="12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E38" i="12"/>
  <c r="D38" i="12"/>
  <c r="C38" i="12"/>
  <c r="B38" i="12"/>
  <c r="AE37" i="12"/>
  <c r="AD37" i="12"/>
  <c r="AC37" i="12"/>
  <c r="AB37" i="12"/>
  <c r="AA37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F37" i="12"/>
  <c r="E37" i="12"/>
  <c r="D37" i="12"/>
  <c r="C37" i="12"/>
  <c r="B37" i="12"/>
  <c r="AE36" i="12"/>
  <c r="AD36" i="12"/>
  <c r="AC36" i="12"/>
  <c r="AB36" i="12"/>
  <c r="AA36" i="12"/>
  <c r="Z36" i="12"/>
  <c r="Y36" i="12"/>
  <c r="X36" i="12"/>
  <c r="W36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E36" i="12"/>
  <c r="D36" i="12"/>
  <c r="C36" i="12"/>
  <c r="B36" i="12"/>
  <c r="AE35" i="12"/>
  <c r="AD35" i="12"/>
  <c r="AC35" i="12"/>
  <c r="AB35" i="12"/>
  <c r="AA35" i="12"/>
  <c r="Z35" i="12"/>
  <c r="Y35" i="12"/>
  <c r="X35" i="12"/>
  <c r="W35" i="12"/>
  <c r="V35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E35" i="12"/>
  <c r="D35" i="12"/>
  <c r="C35" i="12"/>
  <c r="B35" i="12"/>
  <c r="AE34" i="12"/>
  <c r="AD34" i="12"/>
  <c r="AC34" i="12"/>
  <c r="AB34" i="12"/>
  <c r="AA34" i="12"/>
  <c r="Z34" i="12"/>
  <c r="Y34" i="12"/>
  <c r="X34" i="12"/>
  <c r="W34" i="12"/>
  <c r="V34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F34" i="12"/>
  <c r="E34" i="12"/>
  <c r="D34" i="12"/>
  <c r="C34" i="12"/>
  <c r="B34" i="12"/>
  <c r="AE33" i="12"/>
  <c r="AD33" i="12"/>
  <c r="AC33" i="12"/>
  <c r="AB33" i="12"/>
  <c r="AA33" i="12"/>
  <c r="Z33" i="12"/>
  <c r="Y33" i="12"/>
  <c r="X33" i="12"/>
  <c r="W33" i="12"/>
  <c r="V33" i="12"/>
  <c r="U33" i="12"/>
  <c r="T33" i="12"/>
  <c r="S33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F33" i="12"/>
  <c r="E33" i="12"/>
  <c r="D33" i="12"/>
  <c r="C33" i="12"/>
  <c r="B33" i="12"/>
  <c r="AE32" i="12"/>
  <c r="AD32" i="12"/>
  <c r="AC32" i="12"/>
  <c r="AB32" i="12"/>
  <c r="AA32" i="12"/>
  <c r="Z32" i="12"/>
  <c r="Y32" i="12"/>
  <c r="X32" i="12"/>
  <c r="W32" i="12"/>
  <c r="V32" i="12"/>
  <c r="U32" i="12"/>
  <c r="T32" i="12"/>
  <c r="S32" i="12"/>
  <c r="R32" i="12"/>
  <c r="Q32" i="12"/>
  <c r="P32" i="12"/>
  <c r="O32" i="12"/>
  <c r="N32" i="12"/>
  <c r="M32" i="12"/>
  <c r="L32" i="12"/>
  <c r="K32" i="12"/>
  <c r="J32" i="12"/>
  <c r="I32" i="12"/>
  <c r="H32" i="12"/>
  <c r="G32" i="12"/>
  <c r="F32" i="12"/>
  <c r="E32" i="12"/>
  <c r="D32" i="12"/>
  <c r="C32" i="12"/>
  <c r="B32" i="12"/>
  <c r="AE31" i="12"/>
  <c r="AD31" i="12"/>
  <c r="AC31" i="12"/>
  <c r="AB31" i="12"/>
  <c r="AA31" i="12"/>
  <c r="Z31" i="12"/>
  <c r="Y31" i="12"/>
  <c r="X31" i="12"/>
  <c r="W31" i="12"/>
  <c r="V31" i="12"/>
  <c r="U31" i="12"/>
  <c r="T31" i="12"/>
  <c r="S31" i="12"/>
  <c r="R31" i="12"/>
  <c r="Q31" i="12"/>
  <c r="P31" i="12"/>
  <c r="O31" i="12"/>
  <c r="N31" i="12"/>
  <c r="M31" i="12"/>
  <c r="L31" i="12"/>
  <c r="K31" i="12"/>
  <c r="J31" i="12"/>
  <c r="I31" i="12"/>
  <c r="H31" i="12"/>
  <c r="G31" i="12"/>
  <c r="F31" i="12"/>
  <c r="E31" i="12"/>
  <c r="D31" i="12"/>
  <c r="C31" i="12"/>
  <c r="B31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B30" i="12"/>
  <c r="AE29" i="12"/>
  <c r="AD29" i="12"/>
  <c r="AC29" i="12"/>
  <c r="AB29" i="12"/>
  <c r="AA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C29" i="12"/>
  <c r="B29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B28" i="12"/>
  <c r="AE27" i="12"/>
  <c r="AD27" i="12"/>
  <c r="AC27" i="12"/>
  <c r="AB27" i="12"/>
  <c r="AA27" i="12"/>
  <c r="Z27" i="12"/>
  <c r="Y27" i="12"/>
  <c r="X27" i="12"/>
  <c r="W27" i="12"/>
  <c r="V27" i="12"/>
  <c r="U27" i="12"/>
  <c r="T27" i="12"/>
  <c r="S27" i="12"/>
  <c r="R27" i="12"/>
  <c r="Q27" i="12"/>
  <c r="P27" i="12"/>
  <c r="O27" i="12"/>
  <c r="N27" i="12"/>
  <c r="M27" i="12"/>
  <c r="L27" i="12"/>
  <c r="K27" i="12"/>
  <c r="J27" i="12"/>
  <c r="I27" i="12"/>
  <c r="H27" i="12"/>
  <c r="G27" i="12"/>
  <c r="F27" i="12"/>
  <c r="E27" i="12"/>
  <c r="D27" i="12"/>
  <c r="C27" i="12"/>
  <c r="B27" i="12"/>
  <c r="AE26" i="12"/>
  <c r="AD26" i="12"/>
  <c r="AC26" i="12"/>
  <c r="AB26" i="12"/>
  <c r="AA26" i="12"/>
  <c r="Z26" i="12"/>
  <c r="Y26" i="12"/>
  <c r="X26" i="12"/>
  <c r="W26" i="12"/>
  <c r="V26" i="12"/>
  <c r="U26" i="12"/>
  <c r="T26" i="12"/>
  <c r="S26" i="12"/>
  <c r="R26" i="12"/>
  <c r="Q26" i="12"/>
  <c r="P26" i="12"/>
  <c r="O26" i="12"/>
  <c r="N26" i="12"/>
  <c r="M26" i="12"/>
  <c r="L26" i="12"/>
  <c r="K26" i="12"/>
  <c r="J26" i="12"/>
  <c r="I26" i="12"/>
  <c r="H26" i="12"/>
  <c r="G26" i="12"/>
  <c r="F26" i="12"/>
  <c r="E26" i="12"/>
  <c r="D26" i="12"/>
  <c r="C26" i="12"/>
  <c r="B26" i="12"/>
  <c r="AE25" i="12"/>
  <c r="AD25" i="12"/>
  <c r="AC25" i="12"/>
  <c r="AB25" i="12"/>
  <c r="AA25" i="12"/>
  <c r="Z25" i="12"/>
  <c r="Y25" i="12"/>
  <c r="X25" i="12"/>
  <c r="W25" i="12"/>
  <c r="V25" i="12"/>
  <c r="U25" i="12"/>
  <c r="T25" i="12"/>
  <c r="S25" i="12"/>
  <c r="R25" i="12"/>
  <c r="Q25" i="12"/>
  <c r="P25" i="12"/>
  <c r="O25" i="12"/>
  <c r="N25" i="12"/>
  <c r="M25" i="12"/>
  <c r="L25" i="12"/>
  <c r="K25" i="12"/>
  <c r="J25" i="12"/>
  <c r="I25" i="12"/>
  <c r="H25" i="12"/>
  <c r="G25" i="12"/>
  <c r="F25" i="12"/>
  <c r="E25" i="12"/>
  <c r="D25" i="12"/>
  <c r="C25" i="12"/>
  <c r="B25" i="12"/>
  <c r="AE24" i="12"/>
  <c r="AD24" i="12"/>
  <c r="AC24" i="12"/>
  <c r="AB24" i="12"/>
  <c r="AA24" i="12"/>
  <c r="Z24" i="12"/>
  <c r="Y24" i="12"/>
  <c r="X24" i="12"/>
  <c r="W24" i="12"/>
  <c r="V24" i="12"/>
  <c r="U24" i="12"/>
  <c r="T24" i="12"/>
  <c r="S24" i="12"/>
  <c r="R24" i="12"/>
  <c r="Q24" i="12"/>
  <c r="P24" i="12"/>
  <c r="O24" i="12"/>
  <c r="N24" i="12"/>
  <c r="M24" i="12"/>
  <c r="L24" i="12"/>
  <c r="K24" i="12"/>
  <c r="J24" i="12"/>
  <c r="I24" i="12"/>
  <c r="H24" i="12"/>
  <c r="G24" i="12"/>
  <c r="F24" i="12"/>
  <c r="E24" i="12"/>
  <c r="D24" i="12"/>
  <c r="C24" i="12"/>
  <c r="B24" i="12"/>
  <c r="AE23" i="12"/>
  <c r="AD23" i="12"/>
  <c r="AC23" i="12"/>
  <c r="AB23" i="12"/>
  <c r="AA23" i="12"/>
  <c r="Z23" i="12"/>
  <c r="Y23" i="12"/>
  <c r="X23" i="12"/>
  <c r="W23" i="12"/>
  <c r="V23" i="12"/>
  <c r="U23" i="12"/>
  <c r="T23" i="12"/>
  <c r="S23" i="12"/>
  <c r="R23" i="12"/>
  <c r="Q23" i="12"/>
  <c r="P23" i="12"/>
  <c r="O23" i="12"/>
  <c r="N23" i="12"/>
  <c r="M23" i="12"/>
  <c r="L23" i="12"/>
  <c r="K23" i="12"/>
  <c r="J23" i="12"/>
  <c r="I23" i="12"/>
  <c r="H23" i="12"/>
  <c r="G23" i="12"/>
  <c r="F23" i="12"/>
  <c r="E23" i="12"/>
  <c r="D23" i="12"/>
  <c r="C23" i="12"/>
  <c r="B23" i="12"/>
  <c r="AE22" i="12"/>
  <c r="AD22" i="12"/>
  <c r="AC22" i="12"/>
  <c r="AB22" i="12"/>
  <c r="AA22" i="12"/>
  <c r="Z22" i="12"/>
  <c r="Y22" i="12"/>
  <c r="X22" i="12"/>
  <c r="W22" i="12"/>
  <c r="V22" i="12"/>
  <c r="U22" i="12"/>
  <c r="T22" i="12"/>
  <c r="S22" i="12"/>
  <c r="R22" i="12"/>
  <c r="Q22" i="12"/>
  <c r="P22" i="12"/>
  <c r="O22" i="12"/>
  <c r="N22" i="12"/>
  <c r="M22" i="12"/>
  <c r="L22" i="12"/>
  <c r="K22" i="12"/>
  <c r="J22" i="12"/>
  <c r="I22" i="12"/>
  <c r="H22" i="12"/>
  <c r="G22" i="12"/>
  <c r="F22" i="12"/>
  <c r="E22" i="12"/>
  <c r="D22" i="12"/>
  <c r="C22" i="12"/>
  <c r="B22" i="12"/>
  <c r="AE21" i="12"/>
  <c r="AD21" i="12"/>
  <c r="AC21" i="12"/>
  <c r="AB21" i="12"/>
  <c r="AA21" i="12"/>
  <c r="Z21" i="12"/>
  <c r="Y21" i="12"/>
  <c r="X21" i="12"/>
  <c r="W21" i="12"/>
  <c r="V21" i="12"/>
  <c r="U21" i="12"/>
  <c r="T21" i="12"/>
  <c r="S21" i="12"/>
  <c r="R21" i="12"/>
  <c r="Q21" i="12"/>
  <c r="P21" i="12"/>
  <c r="O21" i="12"/>
  <c r="N21" i="12"/>
  <c r="M21" i="12"/>
  <c r="L21" i="12"/>
  <c r="K21" i="12"/>
  <c r="J21" i="12"/>
  <c r="I21" i="12"/>
  <c r="H21" i="12"/>
  <c r="G21" i="12"/>
  <c r="F21" i="12"/>
  <c r="E21" i="12"/>
  <c r="D21" i="12"/>
  <c r="C21" i="12"/>
  <c r="B21" i="12"/>
  <c r="AE20" i="12"/>
  <c r="AD20" i="12"/>
  <c r="AC20" i="12"/>
  <c r="AB20" i="12"/>
  <c r="AA20" i="12"/>
  <c r="Z20" i="12"/>
  <c r="Y20" i="12"/>
  <c r="X20" i="12"/>
  <c r="W20" i="12"/>
  <c r="V20" i="12"/>
  <c r="U20" i="12"/>
  <c r="T20" i="12"/>
  <c r="S20" i="12"/>
  <c r="R20" i="12"/>
  <c r="Q20" i="12"/>
  <c r="P20" i="12"/>
  <c r="O20" i="12"/>
  <c r="N20" i="12"/>
  <c r="M20" i="12"/>
  <c r="L20" i="12"/>
  <c r="K20" i="12"/>
  <c r="J20" i="12"/>
  <c r="I20" i="12"/>
  <c r="H20" i="12"/>
  <c r="G20" i="12"/>
  <c r="F20" i="12"/>
  <c r="E20" i="12"/>
  <c r="D20" i="12"/>
  <c r="C20" i="12"/>
  <c r="B20" i="12"/>
  <c r="AE19" i="12"/>
  <c r="AD19" i="12"/>
  <c r="AC19" i="12"/>
  <c r="AB19" i="12"/>
  <c r="AA19" i="12"/>
  <c r="Z19" i="12"/>
  <c r="Y19" i="12"/>
  <c r="X19" i="12"/>
  <c r="W19" i="12"/>
  <c r="V19" i="12"/>
  <c r="U19" i="12"/>
  <c r="T19" i="12"/>
  <c r="S19" i="12"/>
  <c r="R19" i="12"/>
  <c r="Q19" i="12"/>
  <c r="P19" i="12"/>
  <c r="O19" i="12"/>
  <c r="N19" i="12"/>
  <c r="M19" i="12"/>
  <c r="L19" i="12"/>
  <c r="K19" i="12"/>
  <c r="J19" i="12"/>
  <c r="I19" i="12"/>
  <c r="H19" i="12"/>
  <c r="G19" i="12"/>
  <c r="F19" i="12"/>
  <c r="E19" i="12"/>
  <c r="D19" i="12"/>
  <c r="C19" i="12"/>
  <c r="B19" i="12"/>
  <c r="AE18" i="12"/>
  <c r="AD18" i="12"/>
  <c r="AC18" i="12"/>
  <c r="AB18" i="12"/>
  <c r="AA18" i="12"/>
  <c r="Z18" i="12"/>
  <c r="Y18" i="12"/>
  <c r="X18" i="12"/>
  <c r="W18" i="12"/>
  <c r="V18" i="12"/>
  <c r="U18" i="12"/>
  <c r="T18" i="12"/>
  <c r="S18" i="12"/>
  <c r="R18" i="12"/>
  <c r="Q18" i="12"/>
  <c r="P18" i="12"/>
  <c r="O18" i="12"/>
  <c r="N18" i="12"/>
  <c r="M18" i="12"/>
  <c r="L18" i="12"/>
  <c r="K18" i="12"/>
  <c r="J18" i="12"/>
  <c r="I18" i="12"/>
  <c r="H18" i="12"/>
  <c r="G18" i="12"/>
  <c r="F18" i="12"/>
  <c r="E18" i="12"/>
  <c r="D18" i="12"/>
  <c r="C18" i="12"/>
  <c r="B18" i="12"/>
  <c r="AE17" i="12"/>
  <c r="AD17" i="12"/>
  <c r="AC17" i="12"/>
  <c r="AB17" i="12"/>
  <c r="AA17" i="12"/>
  <c r="Z17" i="12"/>
  <c r="Y17" i="12"/>
  <c r="X17" i="12"/>
  <c r="W17" i="12"/>
  <c r="V17" i="12"/>
  <c r="U17" i="12"/>
  <c r="T17" i="12"/>
  <c r="S17" i="12"/>
  <c r="R17" i="12"/>
  <c r="Q17" i="12"/>
  <c r="P17" i="12"/>
  <c r="O17" i="12"/>
  <c r="N17" i="12"/>
  <c r="M17" i="12"/>
  <c r="L17" i="12"/>
  <c r="K17" i="12"/>
  <c r="J17" i="12"/>
  <c r="I17" i="12"/>
  <c r="H17" i="12"/>
  <c r="G17" i="12"/>
  <c r="F17" i="12"/>
  <c r="E17" i="12"/>
  <c r="D17" i="12"/>
  <c r="C17" i="12"/>
  <c r="B17" i="12"/>
  <c r="AE16" i="12"/>
  <c r="AD16" i="12"/>
  <c r="AC16" i="12"/>
  <c r="AB16" i="12"/>
  <c r="AA16" i="12"/>
  <c r="Z16" i="12"/>
  <c r="Y16" i="12"/>
  <c r="X16" i="12"/>
  <c r="W16" i="12"/>
  <c r="V16" i="12"/>
  <c r="U16" i="12"/>
  <c r="T16" i="12"/>
  <c r="S16" i="12"/>
  <c r="R16" i="12"/>
  <c r="Q16" i="12"/>
  <c r="P16" i="12"/>
  <c r="O16" i="12"/>
  <c r="N16" i="12"/>
  <c r="M16" i="12"/>
  <c r="L16" i="12"/>
  <c r="K16" i="12"/>
  <c r="J16" i="12"/>
  <c r="I16" i="12"/>
  <c r="H16" i="12"/>
  <c r="G16" i="12"/>
  <c r="F16" i="12"/>
  <c r="E16" i="12"/>
  <c r="D16" i="12"/>
  <c r="C16" i="12"/>
  <c r="B16" i="12"/>
  <c r="AE15" i="12"/>
  <c r="AD15" i="12"/>
  <c r="AC15" i="12"/>
  <c r="AB15" i="12"/>
  <c r="AA15" i="12"/>
  <c r="Z15" i="12"/>
  <c r="Y15" i="12"/>
  <c r="X15" i="12"/>
  <c r="W15" i="12"/>
  <c r="V15" i="12"/>
  <c r="U15" i="12"/>
  <c r="T15" i="12"/>
  <c r="S15" i="12"/>
  <c r="R15" i="12"/>
  <c r="Q15" i="12"/>
  <c r="P15" i="12"/>
  <c r="O15" i="12"/>
  <c r="N15" i="12"/>
  <c r="M15" i="12"/>
  <c r="L15" i="12"/>
  <c r="K15" i="12"/>
  <c r="J15" i="12"/>
  <c r="I15" i="12"/>
  <c r="H15" i="12"/>
  <c r="G15" i="12"/>
  <c r="F15" i="12"/>
  <c r="E15" i="12"/>
  <c r="D15" i="12"/>
  <c r="C15" i="12"/>
  <c r="B15" i="12"/>
  <c r="AE14" i="12"/>
  <c r="AD14" i="12"/>
  <c r="AC14" i="12"/>
  <c r="AB14" i="12"/>
  <c r="AA14" i="12"/>
  <c r="Z14" i="12"/>
  <c r="Y14" i="12"/>
  <c r="X14" i="12"/>
  <c r="W14" i="12"/>
  <c r="V14" i="12"/>
  <c r="U14" i="12"/>
  <c r="T14" i="12"/>
  <c r="S14" i="12"/>
  <c r="R14" i="12"/>
  <c r="Q14" i="12"/>
  <c r="P14" i="12"/>
  <c r="O14" i="12"/>
  <c r="N14" i="12"/>
  <c r="M14" i="12"/>
  <c r="L14" i="12"/>
  <c r="K14" i="12"/>
  <c r="J14" i="12"/>
  <c r="I14" i="12"/>
  <c r="H14" i="12"/>
  <c r="G14" i="12"/>
  <c r="F14" i="12"/>
  <c r="E14" i="12"/>
  <c r="D14" i="12"/>
  <c r="C14" i="12"/>
  <c r="B14" i="12"/>
  <c r="AE13" i="12"/>
  <c r="AD13" i="12"/>
  <c r="AC13" i="12"/>
  <c r="AB13" i="12"/>
  <c r="AA13" i="12"/>
  <c r="Z13" i="12"/>
  <c r="Y13" i="12"/>
  <c r="X13" i="12"/>
  <c r="W13" i="12"/>
  <c r="V13" i="12"/>
  <c r="U13" i="12"/>
  <c r="T13" i="12"/>
  <c r="S13" i="12"/>
  <c r="R13" i="12"/>
  <c r="Q13" i="12"/>
  <c r="P13" i="12"/>
  <c r="O13" i="12"/>
  <c r="N13" i="12"/>
  <c r="M13" i="12"/>
  <c r="L13" i="12"/>
  <c r="K13" i="12"/>
  <c r="J13" i="12"/>
  <c r="I13" i="12"/>
  <c r="H13" i="12"/>
  <c r="G13" i="12"/>
  <c r="F13" i="12"/>
  <c r="E13" i="12"/>
  <c r="D13" i="12"/>
  <c r="C13" i="12"/>
  <c r="B13" i="12"/>
  <c r="AE12" i="12"/>
  <c r="AD12" i="12"/>
  <c r="AC12" i="12"/>
  <c r="AB12" i="12"/>
  <c r="AA12" i="12"/>
  <c r="Z12" i="12"/>
  <c r="Y12" i="12"/>
  <c r="X12" i="12"/>
  <c r="W12" i="12"/>
  <c r="V12" i="12"/>
  <c r="U12" i="12"/>
  <c r="T12" i="12"/>
  <c r="S12" i="12"/>
  <c r="R12" i="12"/>
  <c r="Q12" i="12"/>
  <c r="P12" i="12"/>
  <c r="O12" i="12"/>
  <c r="N12" i="12"/>
  <c r="M12" i="12"/>
  <c r="L12" i="12"/>
  <c r="K12" i="12"/>
  <c r="J12" i="12"/>
  <c r="I12" i="12"/>
  <c r="H12" i="12"/>
  <c r="G12" i="12"/>
  <c r="F12" i="12"/>
  <c r="E12" i="12"/>
  <c r="D12" i="12"/>
  <c r="C12" i="12"/>
  <c r="B12" i="12"/>
  <c r="AE11" i="12"/>
  <c r="AD11" i="12"/>
  <c r="AC11" i="12"/>
  <c r="AB11" i="12"/>
  <c r="AA11" i="12"/>
  <c r="Z11" i="12"/>
  <c r="Y11" i="12"/>
  <c r="X11" i="12"/>
  <c r="W11" i="12"/>
  <c r="V11" i="12"/>
  <c r="U11" i="12"/>
  <c r="T11" i="12"/>
  <c r="S11" i="12"/>
  <c r="R11" i="12"/>
  <c r="Q11" i="12"/>
  <c r="P11" i="12"/>
  <c r="O11" i="12"/>
  <c r="N11" i="12"/>
  <c r="M11" i="12"/>
  <c r="L11" i="12"/>
  <c r="K11" i="12"/>
  <c r="J11" i="12"/>
  <c r="I11" i="12"/>
  <c r="H11" i="12"/>
  <c r="G11" i="12"/>
  <c r="F11" i="12"/>
  <c r="E11" i="12"/>
  <c r="D11" i="12"/>
  <c r="C11" i="12"/>
  <c r="B11" i="12"/>
  <c r="AE10" i="12"/>
  <c r="AD10" i="12"/>
  <c r="AC10" i="12"/>
  <c r="AB10" i="12"/>
  <c r="AA10" i="12"/>
  <c r="Z10" i="12"/>
  <c r="Y10" i="12"/>
  <c r="X10" i="12"/>
  <c r="W10" i="12"/>
  <c r="V10" i="12"/>
  <c r="U10" i="12"/>
  <c r="T10" i="12"/>
  <c r="S10" i="12"/>
  <c r="R10" i="12"/>
  <c r="Q10" i="12"/>
  <c r="P10" i="12"/>
  <c r="O10" i="12"/>
  <c r="N10" i="12"/>
  <c r="M10" i="12"/>
  <c r="L10" i="12"/>
  <c r="K10" i="12"/>
  <c r="J10" i="12"/>
  <c r="I10" i="12"/>
  <c r="H10" i="12"/>
  <c r="G10" i="12"/>
  <c r="F10" i="12"/>
  <c r="E10" i="12"/>
  <c r="D10" i="12"/>
  <c r="C10" i="12"/>
  <c r="B10" i="12"/>
  <c r="AE9" i="12"/>
  <c r="AD9" i="12"/>
  <c r="AC9" i="12"/>
  <c r="AB9" i="12"/>
  <c r="AA9" i="12"/>
  <c r="Z9" i="12"/>
  <c r="Y9" i="12"/>
  <c r="X9" i="12"/>
  <c r="W9" i="12"/>
  <c r="V9" i="12"/>
  <c r="U9" i="12"/>
  <c r="T9" i="12"/>
  <c r="S9" i="12"/>
  <c r="R9" i="12"/>
  <c r="Q9" i="12"/>
  <c r="P9" i="12"/>
  <c r="O9" i="12"/>
  <c r="N9" i="12"/>
  <c r="M9" i="12"/>
  <c r="L9" i="12"/>
  <c r="K9" i="12"/>
  <c r="J9" i="12"/>
  <c r="I9" i="12"/>
  <c r="H9" i="12"/>
  <c r="G9" i="12"/>
  <c r="F9" i="12"/>
  <c r="E9" i="12"/>
  <c r="D9" i="12"/>
  <c r="C9" i="12"/>
  <c r="B9" i="12"/>
  <c r="AE8" i="12"/>
  <c r="AD8" i="12"/>
  <c r="AC8" i="12"/>
  <c r="AB8" i="12"/>
  <c r="AA8" i="12"/>
  <c r="Z8" i="12"/>
  <c r="Y8" i="12"/>
  <c r="X8" i="12"/>
  <c r="W8" i="12"/>
  <c r="V8" i="12"/>
  <c r="U8" i="12"/>
  <c r="T8" i="12"/>
  <c r="S8" i="12"/>
  <c r="R8" i="12"/>
  <c r="Q8" i="12"/>
  <c r="P8" i="12"/>
  <c r="O8" i="12"/>
  <c r="N8" i="12"/>
  <c r="M8" i="12"/>
  <c r="L8" i="12"/>
  <c r="K8" i="12"/>
  <c r="J8" i="12"/>
  <c r="I8" i="12"/>
  <c r="H8" i="12"/>
  <c r="G8" i="12"/>
  <c r="F8" i="12"/>
  <c r="E8" i="12"/>
  <c r="D8" i="12"/>
  <c r="C8" i="12"/>
  <c r="B8" i="12"/>
  <c r="AE7" i="12"/>
  <c r="AD7" i="12"/>
  <c r="AC7" i="12"/>
  <c r="AB7" i="12"/>
  <c r="AA7" i="12"/>
  <c r="Z7" i="12"/>
  <c r="Y7" i="12"/>
  <c r="X7" i="12"/>
  <c r="W7" i="12"/>
  <c r="V7" i="12"/>
  <c r="U7" i="12"/>
  <c r="T7" i="12"/>
  <c r="S7" i="12"/>
  <c r="R7" i="12"/>
  <c r="Q7" i="12"/>
  <c r="P7" i="12"/>
  <c r="O7" i="12"/>
  <c r="N7" i="12"/>
  <c r="M7" i="12"/>
  <c r="L7" i="12"/>
  <c r="K7" i="12"/>
  <c r="J7" i="12"/>
  <c r="I7" i="12"/>
  <c r="H7" i="12"/>
  <c r="G7" i="12"/>
  <c r="F7" i="12"/>
  <c r="E7" i="12"/>
  <c r="D7" i="12"/>
  <c r="C7" i="12"/>
  <c r="B7" i="12"/>
  <c r="AE6" i="12"/>
  <c r="AD6" i="12"/>
  <c r="AC6" i="12"/>
  <c r="AB6" i="12"/>
  <c r="AA6" i="12"/>
  <c r="Z6" i="12"/>
  <c r="Y6" i="12"/>
  <c r="X6" i="12"/>
  <c r="W6" i="12"/>
  <c r="V6" i="12"/>
  <c r="U6" i="12"/>
  <c r="T6" i="12"/>
  <c r="S6" i="12"/>
  <c r="R6" i="12"/>
  <c r="Q6" i="12"/>
  <c r="P6" i="12"/>
  <c r="O6" i="12"/>
  <c r="N6" i="12"/>
  <c r="M6" i="12"/>
  <c r="L6" i="12"/>
  <c r="K6" i="12"/>
  <c r="J6" i="12"/>
  <c r="I6" i="12"/>
  <c r="H6" i="12"/>
  <c r="G6" i="12"/>
  <c r="F6" i="12"/>
  <c r="E6" i="12"/>
  <c r="D6" i="12"/>
  <c r="C6" i="12"/>
  <c r="B6" i="12"/>
  <c r="AE5" i="12"/>
  <c r="AD5" i="12"/>
  <c r="AC5" i="12"/>
  <c r="AB5" i="12"/>
  <c r="AA5" i="12"/>
  <c r="Z5" i="12"/>
  <c r="Y5" i="12"/>
  <c r="X5" i="12"/>
  <c r="W5" i="12"/>
  <c r="V5" i="12"/>
  <c r="U5" i="12"/>
  <c r="T5" i="12"/>
  <c r="S5" i="12"/>
  <c r="R5" i="12"/>
  <c r="Q5" i="12"/>
  <c r="P5" i="12"/>
  <c r="O5" i="12"/>
  <c r="N5" i="12"/>
  <c r="M5" i="12"/>
  <c r="L5" i="12"/>
  <c r="K5" i="12"/>
  <c r="J5" i="12"/>
  <c r="I5" i="12"/>
  <c r="H5" i="12"/>
  <c r="G5" i="12"/>
  <c r="F5" i="12"/>
  <c r="E5" i="12"/>
  <c r="D5" i="12"/>
  <c r="C5" i="12"/>
  <c r="B5" i="12"/>
  <c r="AF49" i="13"/>
  <c r="AE49" i="13"/>
  <c r="AD49" i="13"/>
  <c r="AC49" i="13"/>
  <c r="AB49" i="13"/>
  <c r="AA49" i="13"/>
  <c r="Z49" i="13"/>
  <c r="Y49" i="13"/>
  <c r="X49" i="13"/>
  <c r="W49" i="13"/>
  <c r="V49" i="13"/>
  <c r="U49" i="13"/>
  <c r="T49" i="13"/>
  <c r="S49" i="13"/>
  <c r="R49" i="13"/>
  <c r="Q49" i="13"/>
  <c r="P49" i="13"/>
  <c r="O49" i="13"/>
  <c r="N49" i="13"/>
  <c r="M49" i="13"/>
  <c r="L49" i="13"/>
  <c r="K49" i="13"/>
  <c r="J49" i="13"/>
  <c r="I49" i="13"/>
  <c r="H49" i="13"/>
  <c r="G49" i="13"/>
  <c r="F49" i="13"/>
  <c r="E49" i="13"/>
  <c r="D49" i="13"/>
  <c r="C49" i="13"/>
  <c r="B49" i="13"/>
  <c r="AE48" i="13"/>
  <c r="AD48" i="13"/>
  <c r="AC48" i="13"/>
  <c r="AB48" i="13"/>
  <c r="AA48" i="13"/>
  <c r="Z48" i="13"/>
  <c r="Y48" i="13"/>
  <c r="X48" i="13"/>
  <c r="W48" i="13"/>
  <c r="V48" i="13"/>
  <c r="U48" i="13"/>
  <c r="T48" i="13"/>
  <c r="S48" i="13"/>
  <c r="R48" i="13"/>
  <c r="Q48" i="13"/>
  <c r="P48" i="13"/>
  <c r="O48" i="13"/>
  <c r="N48" i="13"/>
  <c r="M48" i="13"/>
  <c r="L48" i="13"/>
  <c r="K48" i="13"/>
  <c r="J48" i="13"/>
  <c r="I48" i="13"/>
  <c r="H48" i="13"/>
  <c r="G48" i="13"/>
  <c r="F48" i="13"/>
  <c r="E48" i="13"/>
  <c r="D48" i="13"/>
  <c r="C48" i="13"/>
  <c r="B48" i="13"/>
  <c r="AF47" i="13"/>
  <c r="AE47" i="13"/>
  <c r="AD47" i="13"/>
  <c r="AC47" i="13"/>
  <c r="AB47" i="13"/>
  <c r="AA47" i="13"/>
  <c r="Z47" i="13"/>
  <c r="Y47" i="13"/>
  <c r="X47" i="13"/>
  <c r="W47" i="13"/>
  <c r="V47" i="13"/>
  <c r="U47" i="13"/>
  <c r="T47" i="13"/>
  <c r="S47" i="13"/>
  <c r="R47" i="13"/>
  <c r="Q47" i="13"/>
  <c r="P47" i="13"/>
  <c r="O47" i="13"/>
  <c r="N47" i="13"/>
  <c r="M47" i="13"/>
  <c r="L47" i="13"/>
  <c r="K47" i="13"/>
  <c r="J47" i="13"/>
  <c r="I47" i="13"/>
  <c r="H47" i="13"/>
  <c r="G47" i="13"/>
  <c r="F47" i="13"/>
  <c r="E47" i="13"/>
  <c r="D47" i="13"/>
  <c r="C47" i="13"/>
  <c r="B47" i="13"/>
  <c r="AF46" i="13"/>
  <c r="AE46" i="13"/>
  <c r="AD46" i="13"/>
  <c r="AC46" i="13"/>
  <c r="AB46" i="13"/>
  <c r="AA46" i="13"/>
  <c r="Z46" i="13"/>
  <c r="Y46" i="13"/>
  <c r="X46" i="13"/>
  <c r="W46" i="13"/>
  <c r="V46" i="13"/>
  <c r="U46" i="13"/>
  <c r="T46" i="13"/>
  <c r="S46" i="13"/>
  <c r="R46" i="13"/>
  <c r="Q46" i="13"/>
  <c r="P46" i="13"/>
  <c r="O46" i="13"/>
  <c r="N46" i="13"/>
  <c r="M46" i="13"/>
  <c r="L46" i="13"/>
  <c r="K46" i="13"/>
  <c r="J46" i="13"/>
  <c r="I46" i="13"/>
  <c r="H46" i="13"/>
  <c r="G46" i="13"/>
  <c r="F46" i="13"/>
  <c r="E46" i="13"/>
  <c r="D46" i="13"/>
  <c r="C46" i="13"/>
  <c r="B46" i="13"/>
  <c r="AF45" i="13"/>
  <c r="AE45" i="13"/>
  <c r="AD45" i="13"/>
  <c r="AC45" i="13"/>
  <c r="AB45" i="13"/>
  <c r="AA45" i="13"/>
  <c r="Z45" i="13"/>
  <c r="Y45" i="13"/>
  <c r="X45" i="13"/>
  <c r="W45" i="13"/>
  <c r="V45" i="13"/>
  <c r="U45" i="13"/>
  <c r="T45" i="13"/>
  <c r="S45" i="13"/>
  <c r="R45" i="13"/>
  <c r="Q45" i="13"/>
  <c r="P45" i="13"/>
  <c r="O45" i="13"/>
  <c r="N45" i="13"/>
  <c r="M45" i="13"/>
  <c r="L45" i="13"/>
  <c r="K45" i="13"/>
  <c r="J45" i="13"/>
  <c r="I45" i="13"/>
  <c r="H45" i="13"/>
  <c r="G45" i="13"/>
  <c r="F45" i="13"/>
  <c r="E45" i="13"/>
  <c r="D45" i="13"/>
  <c r="C45" i="13"/>
  <c r="B45" i="13"/>
  <c r="AF44" i="13"/>
  <c r="AE44" i="13"/>
  <c r="AD44" i="13"/>
  <c r="AC44" i="13"/>
  <c r="AB44" i="13"/>
  <c r="AA44" i="13"/>
  <c r="Z44" i="13"/>
  <c r="Y44" i="13"/>
  <c r="X44" i="13"/>
  <c r="W44" i="13"/>
  <c r="V44" i="13"/>
  <c r="U44" i="13"/>
  <c r="T44" i="13"/>
  <c r="S44" i="13"/>
  <c r="R44" i="13"/>
  <c r="Q44" i="13"/>
  <c r="P44" i="13"/>
  <c r="O44" i="13"/>
  <c r="N44" i="13"/>
  <c r="M44" i="13"/>
  <c r="L44" i="13"/>
  <c r="K44" i="13"/>
  <c r="J44" i="13"/>
  <c r="I44" i="13"/>
  <c r="H44" i="13"/>
  <c r="G44" i="13"/>
  <c r="F44" i="13"/>
  <c r="E44" i="13"/>
  <c r="D44" i="13"/>
  <c r="C44" i="13"/>
  <c r="B44" i="13"/>
  <c r="AF43" i="13"/>
  <c r="AE43" i="13"/>
  <c r="AD43" i="13"/>
  <c r="AC43" i="13"/>
  <c r="AB43" i="13"/>
  <c r="AA43" i="13"/>
  <c r="Z43" i="13"/>
  <c r="Y43" i="13"/>
  <c r="X43" i="13"/>
  <c r="W43" i="13"/>
  <c r="V43" i="13"/>
  <c r="U43" i="13"/>
  <c r="T43" i="13"/>
  <c r="S43" i="13"/>
  <c r="R43" i="13"/>
  <c r="Q43" i="13"/>
  <c r="P43" i="13"/>
  <c r="O43" i="13"/>
  <c r="N43" i="13"/>
  <c r="M43" i="13"/>
  <c r="L43" i="13"/>
  <c r="K43" i="13"/>
  <c r="J43" i="13"/>
  <c r="I43" i="13"/>
  <c r="H43" i="13"/>
  <c r="G43" i="13"/>
  <c r="F43" i="13"/>
  <c r="E43" i="13"/>
  <c r="D43" i="13"/>
  <c r="C43" i="13"/>
  <c r="B43" i="13"/>
  <c r="AF42" i="13"/>
  <c r="AE42" i="13"/>
  <c r="AD42" i="13"/>
  <c r="AC42" i="13"/>
  <c r="AB42" i="13"/>
  <c r="AA42" i="13"/>
  <c r="Z42" i="13"/>
  <c r="Y42" i="13"/>
  <c r="X42" i="13"/>
  <c r="W42" i="13"/>
  <c r="V42" i="13"/>
  <c r="U42" i="13"/>
  <c r="T42" i="13"/>
  <c r="S42" i="13"/>
  <c r="R42" i="13"/>
  <c r="Q42" i="13"/>
  <c r="P42" i="13"/>
  <c r="O42" i="13"/>
  <c r="N42" i="13"/>
  <c r="M42" i="13"/>
  <c r="L42" i="13"/>
  <c r="K42" i="13"/>
  <c r="J42" i="13"/>
  <c r="I42" i="13"/>
  <c r="H42" i="13"/>
  <c r="G42" i="13"/>
  <c r="F42" i="13"/>
  <c r="E42" i="13"/>
  <c r="D42" i="13"/>
  <c r="C42" i="13"/>
  <c r="B42" i="13"/>
  <c r="AF41" i="13"/>
  <c r="AE41" i="13"/>
  <c r="AD41" i="13"/>
  <c r="AC41" i="13"/>
  <c r="AB41" i="13"/>
  <c r="AA41" i="13"/>
  <c r="Z41" i="13"/>
  <c r="Y41" i="13"/>
  <c r="X41" i="13"/>
  <c r="W41" i="13"/>
  <c r="V41" i="13"/>
  <c r="U41" i="13"/>
  <c r="T41" i="13"/>
  <c r="S41" i="13"/>
  <c r="R41" i="13"/>
  <c r="Q41" i="13"/>
  <c r="P41" i="13"/>
  <c r="O41" i="13"/>
  <c r="N41" i="13"/>
  <c r="M41" i="13"/>
  <c r="L41" i="13"/>
  <c r="K41" i="13"/>
  <c r="J41" i="13"/>
  <c r="I41" i="13"/>
  <c r="H41" i="13"/>
  <c r="G41" i="13"/>
  <c r="F41" i="13"/>
  <c r="E41" i="13"/>
  <c r="D41" i="13"/>
  <c r="C41" i="13"/>
  <c r="B41" i="13"/>
  <c r="AF40" i="13"/>
  <c r="AE40" i="13"/>
  <c r="AD40" i="13"/>
  <c r="AC40" i="13"/>
  <c r="AB40" i="13"/>
  <c r="AA40" i="13"/>
  <c r="Z40" i="13"/>
  <c r="Y40" i="13"/>
  <c r="X40" i="13"/>
  <c r="W40" i="13"/>
  <c r="V40" i="13"/>
  <c r="U40" i="13"/>
  <c r="T40" i="13"/>
  <c r="S40" i="13"/>
  <c r="R40" i="13"/>
  <c r="Q40" i="13"/>
  <c r="P40" i="13"/>
  <c r="O40" i="13"/>
  <c r="N40" i="13"/>
  <c r="M40" i="13"/>
  <c r="L40" i="13"/>
  <c r="K40" i="13"/>
  <c r="J40" i="13"/>
  <c r="I40" i="13"/>
  <c r="H40" i="13"/>
  <c r="G40" i="13"/>
  <c r="F40" i="13"/>
  <c r="E40" i="13"/>
  <c r="D40" i="13"/>
  <c r="C40" i="13"/>
  <c r="B40" i="13"/>
  <c r="AF39" i="13"/>
  <c r="AE39" i="13"/>
  <c r="AD39" i="13"/>
  <c r="AC39" i="13"/>
  <c r="AB39" i="13"/>
  <c r="AA39" i="13"/>
  <c r="Z39" i="13"/>
  <c r="Y39" i="13"/>
  <c r="X39" i="13"/>
  <c r="W39" i="13"/>
  <c r="V39" i="13"/>
  <c r="U39" i="13"/>
  <c r="T39" i="13"/>
  <c r="S39" i="13"/>
  <c r="R39" i="13"/>
  <c r="Q39" i="13"/>
  <c r="P39" i="13"/>
  <c r="O39" i="13"/>
  <c r="N39" i="13"/>
  <c r="M39" i="13"/>
  <c r="L39" i="13"/>
  <c r="K39" i="13"/>
  <c r="J39" i="13"/>
  <c r="I39" i="13"/>
  <c r="H39" i="13"/>
  <c r="G39" i="13"/>
  <c r="F39" i="13"/>
  <c r="E39" i="13"/>
  <c r="D39" i="13"/>
  <c r="C39" i="13"/>
  <c r="B39" i="13"/>
  <c r="AF38" i="13"/>
  <c r="AE38" i="13"/>
  <c r="AD38" i="13"/>
  <c r="AC38" i="13"/>
  <c r="AB38" i="13"/>
  <c r="AA38" i="13"/>
  <c r="Z38" i="13"/>
  <c r="Y38" i="13"/>
  <c r="X38" i="13"/>
  <c r="W38" i="13"/>
  <c r="V38" i="13"/>
  <c r="U38" i="13"/>
  <c r="T38" i="13"/>
  <c r="S38" i="13"/>
  <c r="R38" i="13"/>
  <c r="Q38" i="13"/>
  <c r="P38" i="13"/>
  <c r="O38" i="13"/>
  <c r="N38" i="13"/>
  <c r="M38" i="13"/>
  <c r="L38" i="13"/>
  <c r="K38" i="13"/>
  <c r="J38" i="13"/>
  <c r="I38" i="13"/>
  <c r="H38" i="13"/>
  <c r="G38" i="13"/>
  <c r="F38" i="13"/>
  <c r="E38" i="13"/>
  <c r="D38" i="13"/>
  <c r="C38" i="13"/>
  <c r="B38" i="13"/>
  <c r="AF37" i="13"/>
  <c r="AE37" i="13"/>
  <c r="AD37" i="13"/>
  <c r="AC37" i="13"/>
  <c r="AB37" i="13"/>
  <c r="AA37" i="13"/>
  <c r="Z37" i="13"/>
  <c r="Y37" i="13"/>
  <c r="X37" i="13"/>
  <c r="W37" i="13"/>
  <c r="V37" i="13"/>
  <c r="U37" i="13"/>
  <c r="T37" i="13"/>
  <c r="S37" i="13"/>
  <c r="R37" i="13"/>
  <c r="Q37" i="13"/>
  <c r="P37" i="13"/>
  <c r="O37" i="13"/>
  <c r="N37" i="13"/>
  <c r="M37" i="13"/>
  <c r="L37" i="13"/>
  <c r="K37" i="13"/>
  <c r="J37" i="13"/>
  <c r="I37" i="13"/>
  <c r="H37" i="13"/>
  <c r="G37" i="13"/>
  <c r="F37" i="13"/>
  <c r="E37" i="13"/>
  <c r="D37" i="13"/>
  <c r="C37" i="13"/>
  <c r="B37" i="13"/>
  <c r="AF36" i="13"/>
  <c r="AE36" i="13"/>
  <c r="AD36" i="13"/>
  <c r="AC36" i="13"/>
  <c r="AB36" i="13"/>
  <c r="AA36" i="13"/>
  <c r="Z36" i="13"/>
  <c r="Y36" i="13"/>
  <c r="X36" i="13"/>
  <c r="W36" i="13"/>
  <c r="V36" i="13"/>
  <c r="U36" i="13"/>
  <c r="T36" i="13"/>
  <c r="S36" i="13"/>
  <c r="R36" i="13"/>
  <c r="Q36" i="13"/>
  <c r="P36" i="13"/>
  <c r="O36" i="13"/>
  <c r="N36" i="13"/>
  <c r="M36" i="13"/>
  <c r="L36" i="13"/>
  <c r="K36" i="13"/>
  <c r="J36" i="13"/>
  <c r="I36" i="13"/>
  <c r="H36" i="13"/>
  <c r="G36" i="13"/>
  <c r="F36" i="13"/>
  <c r="E36" i="13"/>
  <c r="D36" i="13"/>
  <c r="C36" i="13"/>
  <c r="B36" i="13"/>
  <c r="AF35" i="13"/>
  <c r="AE35" i="13"/>
  <c r="AD35" i="13"/>
  <c r="AC35" i="13"/>
  <c r="AB35" i="13"/>
  <c r="AA35" i="13"/>
  <c r="Z35" i="13"/>
  <c r="Y35" i="13"/>
  <c r="X35" i="13"/>
  <c r="W35" i="13"/>
  <c r="V35" i="13"/>
  <c r="U35" i="13"/>
  <c r="T35" i="13"/>
  <c r="S35" i="13"/>
  <c r="R35" i="13"/>
  <c r="Q35" i="13"/>
  <c r="P35" i="13"/>
  <c r="O35" i="13"/>
  <c r="N35" i="13"/>
  <c r="M35" i="13"/>
  <c r="L35" i="13"/>
  <c r="K35" i="13"/>
  <c r="J35" i="13"/>
  <c r="I35" i="13"/>
  <c r="H35" i="13"/>
  <c r="G35" i="13"/>
  <c r="F35" i="13"/>
  <c r="E35" i="13"/>
  <c r="D35" i="13"/>
  <c r="C35" i="13"/>
  <c r="B35" i="13"/>
  <c r="AF34" i="13"/>
  <c r="AE34" i="13"/>
  <c r="AD34" i="13"/>
  <c r="AC34" i="13"/>
  <c r="AB34" i="13"/>
  <c r="AA34" i="13"/>
  <c r="Z34" i="13"/>
  <c r="Y34" i="13"/>
  <c r="X34" i="13"/>
  <c r="W34" i="13"/>
  <c r="V34" i="13"/>
  <c r="U34" i="13"/>
  <c r="T34" i="13"/>
  <c r="S34" i="13"/>
  <c r="R34" i="13"/>
  <c r="Q34" i="13"/>
  <c r="P34" i="13"/>
  <c r="O34" i="13"/>
  <c r="N34" i="13"/>
  <c r="M34" i="13"/>
  <c r="L34" i="13"/>
  <c r="K34" i="13"/>
  <c r="J34" i="13"/>
  <c r="I34" i="13"/>
  <c r="H34" i="13"/>
  <c r="G34" i="13"/>
  <c r="F34" i="13"/>
  <c r="E34" i="13"/>
  <c r="D34" i="13"/>
  <c r="C34" i="13"/>
  <c r="B34" i="13"/>
  <c r="AF33" i="13"/>
  <c r="AE33" i="13"/>
  <c r="AD33" i="13"/>
  <c r="AC33" i="13"/>
  <c r="AB33" i="13"/>
  <c r="AA33" i="13"/>
  <c r="Z33" i="13"/>
  <c r="Y33" i="13"/>
  <c r="X33" i="13"/>
  <c r="W33" i="13"/>
  <c r="V33" i="13"/>
  <c r="U33" i="13"/>
  <c r="T33" i="13"/>
  <c r="S33" i="13"/>
  <c r="R33" i="13"/>
  <c r="Q33" i="13"/>
  <c r="P33" i="13"/>
  <c r="O33" i="13"/>
  <c r="N33" i="13"/>
  <c r="M33" i="13"/>
  <c r="L33" i="13"/>
  <c r="K33" i="13"/>
  <c r="J33" i="13"/>
  <c r="I33" i="13"/>
  <c r="H33" i="13"/>
  <c r="G33" i="13"/>
  <c r="F33" i="13"/>
  <c r="E33" i="13"/>
  <c r="D33" i="13"/>
  <c r="C33" i="13"/>
  <c r="B33" i="13"/>
  <c r="AF32" i="13"/>
  <c r="AE32" i="13"/>
  <c r="AD32" i="13"/>
  <c r="AC32" i="13"/>
  <c r="AB32" i="13"/>
  <c r="AA32" i="13"/>
  <c r="Z32" i="13"/>
  <c r="Y32" i="13"/>
  <c r="X32" i="13"/>
  <c r="W32" i="13"/>
  <c r="V32" i="13"/>
  <c r="U32" i="13"/>
  <c r="T32" i="13"/>
  <c r="S32" i="13"/>
  <c r="R32" i="13"/>
  <c r="Q32" i="13"/>
  <c r="P32" i="13"/>
  <c r="O32" i="13"/>
  <c r="N32" i="13"/>
  <c r="M32" i="13"/>
  <c r="L32" i="13"/>
  <c r="K32" i="13"/>
  <c r="J32" i="13"/>
  <c r="I32" i="13"/>
  <c r="H32" i="13"/>
  <c r="G32" i="13"/>
  <c r="F32" i="13"/>
  <c r="E32" i="13"/>
  <c r="D32" i="13"/>
  <c r="C32" i="13"/>
  <c r="B32" i="13"/>
  <c r="AF31" i="13"/>
  <c r="AE31" i="13"/>
  <c r="AD31" i="13"/>
  <c r="AC31" i="13"/>
  <c r="AB31" i="13"/>
  <c r="AA31" i="13"/>
  <c r="Z31" i="13"/>
  <c r="Y31" i="13"/>
  <c r="X31" i="13"/>
  <c r="W31" i="13"/>
  <c r="V31" i="13"/>
  <c r="U31" i="13"/>
  <c r="T31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D31" i="13"/>
  <c r="C31" i="13"/>
  <c r="B31" i="13"/>
  <c r="AF30" i="13"/>
  <c r="AE30" i="13"/>
  <c r="AD30" i="13"/>
  <c r="AC30" i="13"/>
  <c r="AB30" i="13"/>
  <c r="AA30" i="13"/>
  <c r="Z30" i="13"/>
  <c r="Y30" i="13"/>
  <c r="X30" i="13"/>
  <c r="W30" i="13"/>
  <c r="V30" i="13"/>
  <c r="U30" i="13"/>
  <c r="T30" i="13"/>
  <c r="S30" i="13"/>
  <c r="R30" i="13"/>
  <c r="Q30" i="13"/>
  <c r="P30" i="13"/>
  <c r="O30" i="13"/>
  <c r="N30" i="13"/>
  <c r="M30" i="13"/>
  <c r="L30" i="13"/>
  <c r="K30" i="13"/>
  <c r="J30" i="13"/>
  <c r="I30" i="13"/>
  <c r="H30" i="13"/>
  <c r="G30" i="13"/>
  <c r="F30" i="13"/>
  <c r="E30" i="13"/>
  <c r="D30" i="13"/>
  <c r="C30" i="13"/>
  <c r="B30" i="13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B29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C28" i="13"/>
  <c r="B28" i="13"/>
  <c r="AF27" i="13"/>
  <c r="AE27" i="13"/>
  <c r="AD27" i="13"/>
  <c r="AC27" i="13"/>
  <c r="AB27" i="13"/>
  <c r="AA27" i="13"/>
  <c r="Z27" i="13"/>
  <c r="Y27" i="13"/>
  <c r="X27" i="13"/>
  <c r="W27" i="13"/>
  <c r="V27" i="13"/>
  <c r="U27" i="13"/>
  <c r="T27" i="13"/>
  <c r="S27" i="13"/>
  <c r="R27" i="13"/>
  <c r="Q27" i="13"/>
  <c r="P27" i="13"/>
  <c r="O27" i="13"/>
  <c r="N27" i="13"/>
  <c r="M27" i="13"/>
  <c r="L27" i="13"/>
  <c r="K27" i="13"/>
  <c r="J27" i="13"/>
  <c r="I27" i="13"/>
  <c r="H27" i="13"/>
  <c r="G27" i="13"/>
  <c r="F27" i="13"/>
  <c r="E27" i="13"/>
  <c r="D27" i="13"/>
  <c r="C27" i="13"/>
  <c r="B27" i="13"/>
  <c r="AF26" i="13"/>
  <c r="AE26" i="13"/>
  <c r="AD26" i="13"/>
  <c r="AC26" i="13"/>
  <c r="AB26" i="13"/>
  <c r="AA26" i="13"/>
  <c r="Z26" i="13"/>
  <c r="Y26" i="13"/>
  <c r="X26" i="13"/>
  <c r="W26" i="13"/>
  <c r="V26" i="13"/>
  <c r="U26" i="13"/>
  <c r="T26" i="13"/>
  <c r="S26" i="13"/>
  <c r="R26" i="13"/>
  <c r="Q26" i="13"/>
  <c r="P26" i="13"/>
  <c r="O26" i="13"/>
  <c r="N26" i="13"/>
  <c r="M26" i="13"/>
  <c r="L26" i="13"/>
  <c r="K26" i="13"/>
  <c r="J26" i="13"/>
  <c r="I26" i="13"/>
  <c r="H26" i="13"/>
  <c r="G26" i="13"/>
  <c r="F26" i="13"/>
  <c r="E26" i="13"/>
  <c r="D26" i="13"/>
  <c r="C26" i="13"/>
  <c r="B26" i="13"/>
  <c r="AF25" i="13"/>
  <c r="AE25" i="13"/>
  <c r="AD25" i="13"/>
  <c r="AC25" i="13"/>
  <c r="AB25" i="13"/>
  <c r="AA25" i="13"/>
  <c r="Z25" i="13"/>
  <c r="Y25" i="13"/>
  <c r="X25" i="13"/>
  <c r="W25" i="13"/>
  <c r="V25" i="13"/>
  <c r="U25" i="13"/>
  <c r="S25" i="13"/>
  <c r="R25" i="13"/>
  <c r="Q25" i="13"/>
  <c r="P25" i="13"/>
  <c r="O25" i="13"/>
  <c r="N25" i="13"/>
  <c r="M25" i="13"/>
  <c r="L25" i="13"/>
  <c r="K25" i="13"/>
  <c r="J25" i="13"/>
  <c r="I25" i="13"/>
  <c r="H25" i="13"/>
  <c r="G25" i="13"/>
  <c r="F25" i="13"/>
  <c r="E25" i="13"/>
  <c r="D25" i="13"/>
  <c r="C25" i="13"/>
  <c r="B25" i="13"/>
  <c r="AF24" i="13"/>
  <c r="AE24" i="13"/>
  <c r="AD24" i="13"/>
  <c r="AC24" i="13"/>
  <c r="AB24" i="13"/>
  <c r="AA24" i="13"/>
  <c r="Z24" i="13"/>
  <c r="Y24" i="13"/>
  <c r="X24" i="13"/>
  <c r="W24" i="13"/>
  <c r="V24" i="13"/>
  <c r="U24" i="13"/>
  <c r="T24" i="13"/>
  <c r="S24" i="13"/>
  <c r="R24" i="13"/>
  <c r="Q24" i="13"/>
  <c r="P24" i="13"/>
  <c r="O24" i="13"/>
  <c r="N24" i="13"/>
  <c r="M24" i="13"/>
  <c r="L24" i="13"/>
  <c r="K24" i="13"/>
  <c r="J24" i="13"/>
  <c r="I24" i="13"/>
  <c r="H24" i="13"/>
  <c r="G24" i="13"/>
  <c r="F24" i="13"/>
  <c r="E24" i="13"/>
  <c r="D24" i="13"/>
  <c r="C24" i="13"/>
  <c r="B24" i="13"/>
  <c r="AF23" i="13"/>
  <c r="AE23" i="13"/>
  <c r="AD23" i="13"/>
  <c r="AC23" i="13"/>
  <c r="AB23" i="13"/>
  <c r="AA23" i="13"/>
  <c r="Z23" i="13"/>
  <c r="Y23" i="13"/>
  <c r="X23" i="13"/>
  <c r="W23" i="13"/>
  <c r="V23" i="13"/>
  <c r="U23" i="13"/>
  <c r="T23" i="13"/>
  <c r="S23" i="13"/>
  <c r="R23" i="13"/>
  <c r="Q23" i="13"/>
  <c r="P23" i="13"/>
  <c r="O23" i="13"/>
  <c r="N23" i="13"/>
  <c r="M23" i="13"/>
  <c r="L23" i="13"/>
  <c r="K23" i="13"/>
  <c r="J23" i="13"/>
  <c r="I23" i="13"/>
  <c r="H23" i="13"/>
  <c r="G23" i="13"/>
  <c r="F23" i="13"/>
  <c r="E23" i="13"/>
  <c r="D23" i="13"/>
  <c r="C23" i="13"/>
  <c r="B23" i="13"/>
  <c r="AF22" i="13"/>
  <c r="AE22" i="13"/>
  <c r="AD22" i="13"/>
  <c r="AC22" i="13"/>
  <c r="AB22" i="13"/>
  <c r="AA22" i="13"/>
  <c r="Z22" i="13"/>
  <c r="Y22" i="13"/>
  <c r="X22" i="13"/>
  <c r="W22" i="13"/>
  <c r="V22" i="13"/>
  <c r="U22" i="13"/>
  <c r="T22" i="13"/>
  <c r="S22" i="13"/>
  <c r="R22" i="13"/>
  <c r="Q22" i="13"/>
  <c r="P22" i="13"/>
  <c r="O22" i="13"/>
  <c r="N22" i="13"/>
  <c r="M22" i="13"/>
  <c r="L22" i="13"/>
  <c r="K22" i="13"/>
  <c r="J22" i="13"/>
  <c r="I22" i="13"/>
  <c r="H22" i="13"/>
  <c r="G22" i="13"/>
  <c r="F22" i="13"/>
  <c r="E22" i="13"/>
  <c r="D22" i="13"/>
  <c r="C22" i="13"/>
  <c r="B22" i="13"/>
  <c r="AF21" i="13"/>
  <c r="AE21" i="13"/>
  <c r="AD21" i="13"/>
  <c r="AC21" i="13"/>
  <c r="AB21" i="13"/>
  <c r="AA21" i="13"/>
  <c r="Z21" i="13"/>
  <c r="Y21" i="13"/>
  <c r="X21" i="13"/>
  <c r="W21" i="13"/>
  <c r="V21" i="13"/>
  <c r="U21" i="13"/>
  <c r="T21" i="13"/>
  <c r="S21" i="13"/>
  <c r="R21" i="13"/>
  <c r="Q21" i="13"/>
  <c r="P21" i="13"/>
  <c r="O21" i="13"/>
  <c r="N21" i="13"/>
  <c r="M21" i="13"/>
  <c r="L21" i="13"/>
  <c r="K21" i="13"/>
  <c r="J21" i="13"/>
  <c r="I21" i="13"/>
  <c r="H21" i="13"/>
  <c r="G21" i="13"/>
  <c r="F21" i="13"/>
  <c r="E21" i="13"/>
  <c r="D21" i="13"/>
  <c r="C21" i="13"/>
  <c r="B21" i="13"/>
  <c r="AF20" i="13"/>
  <c r="AE20" i="13"/>
  <c r="AD20" i="13"/>
  <c r="AC20" i="13"/>
  <c r="AB20" i="13"/>
  <c r="AA20" i="13"/>
  <c r="Z20" i="13"/>
  <c r="Y20" i="13"/>
  <c r="X20" i="13"/>
  <c r="W20" i="13"/>
  <c r="V20" i="13"/>
  <c r="U20" i="13"/>
  <c r="T20" i="13"/>
  <c r="S20" i="13"/>
  <c r="R20" i="13"/>
  <c r="Q20" i="13"/>
  <c r="P20" i="13"/>
  <c r="O20" i="13"/>
  <c r="N20" i="13"/>
  <c r="M20" i="13"/>
  <c r="L20" i="13"/>
  <c r="K20" i="13"/>
  <c r="J20" i="13"/>
  <c r="I20" i="13"/>
  <c r="H20" i="13"/>
  <c r="G20" i="13"/>
  <c r="F20" i="13"/>
  <c r="E20" i="13"/>
  <c r="D20" i="13"/>
  <c r="C20" i="13"/>
  <c r="B20" i="13"/>
  <c r="AF19" i="13"/>
  <c r="AE19" i="13"/>
  <c r="AD19" i="13"/>
  <c r="AC19" i="13"/>
  <c r="AB19" i="13"/>
  <c r="AA19" i="13"/>
  <c r="Z19" i="13"/>
  <c r="Y19" i="13"/>
  <c r="X19" i="13"/>
  <c r="W19" i="13"/>
  <c r="V19" i="13"/>
  <c r="U19" i="13"/>
  <c r="T19" i="13"/>
  <c r="S19" i="13"/>
  <c r="R19" i="13"/>
  <c r="Q19" i="13"/>
  <c r="P19" i="13"/>
  <c r="O19" i="13"/>
  <c r="N19" i="13"/>
  <c r="M19" i="13"/>
  <c r="L19" i="13"/>
  <c r="K19" i="13"/>
  <c r="J19" i="13"/>
  <c r="I19" i="13"/>
  <c r="H19" i="13"/>
  <c r="G19" i="13"/>
  <c r="F19" i="13"/>
  <c r="E19" i="13"/>
  <c r="D19" i="13"/>
  <c r="C19" i="13"/>
  <c r="B19" i="13"/>
  <c r="AF18" i="13"/>
  <c r="AE18" i="13"/>
  <c r="AD18" i="13"/>
  <c r="AC18" i="13"/>
  <c r="AB18" i="13"/>
  <c r="AA18" i="13"/>
  <c r="Z18" i="13"/>
  <c r="Y18" i="13"/>
  <c r="X18" i="13"/>
  <c r="W18" i="13"/>
  <c r="V18" i="13"/>
  <c r="U18" i="13"/>
  <c r="T18" i="13"/>
  <c r="S18" i="13"/>
  <c r="R18" i="13"/>
  <c r="Q18" i="13"/>
  <c r="P18" i="13"/>
  <c r="O18" i="13"/>
  <c r="N18" i="13"/>
  <c r="M18" i="13"/>
  <c r="L18" i="13"/>
  <c r="K18" i="13"/>
  <c r="J18" i="13"/>
  <c r="I18" i="13"/>
  <c r="H18" i="13"/>
  <c r="G18" i="13"/>
  <c r="F18" i="13"/>
  <c r="E18" i="13"/>
  <c r="D18" i="13"/>
  <c r="C18" i="13"/>
  <c r="B18" i="13"/>
  <c r="AF17" i="13"/>
  <c r="AE17" i="13"/>
  <c r="AD17" i="13"/>
  <c r="AC17" i="13"/>
  <c r="AB17" i="13"/>
  <c r="AA17" i="13"/>
  <c r="Z17" i="13"/>
  <c r="Y17" i="13"/>
  <c r="X17" i="13"/>
  <c r="W17" i="13"/>
  <c r="V17" i="13"/>
  <c r="U17" i="13"/>
  <c r="T17" i="13"/>
  <c r="S17" i="13"/>
  <c r="R17" i="13"/>
  <c r="Q17" i="13"/>
  <c r="P17" i="13"/>
  <c r="O17" i="13"/>
  <c r="N17" i="13"/>
  <c r="M17" i="13"/>
  <c r="L17" i="13"/>
  <c r="K17" i="13"/>
  <c r="J17" i="13"/>
  <c r="I17" i="13"/>
  <c r="H17" i="13"/>
  <c r="G17" i="13"/>
  <c r="F17" i="13"/>
  <c r="E17" i="13"/>
  <c r="D17" i="13"/>
  <c r="C17" i="13"/>
  <c r="B17" i="13"/>
  <c r="AF16" i="13"/>
  <c r="AE16" i="13"/>
  <c r="AD16" i="13"/>
  <c r="AC16" i="13"/>
  <c r="AB16" i="13"/>
  <c r="AA16" i="13"/>
  <c r="Z16" i="13"/>
  <c r="Y16" i="13"/>
  <c r="X16" i="13"/>
  <c r="W16" i="13"/>
  <c r="V16" i="13"/>
  <c r="U16" i="13"/>
  <c r="T16" i="13"/>
  <c r="S16" i="13"/>
  <c r="R16" i="13"/>
  <c r="Q16" i="13"/>
  <c r="P16" i="13"/>
  <c r="O16" i="13"/>
  <c r="N16" i="13"/>
  <c r="M16" i="13"/>
  <c r="L16" i="13"/>
  <c r="K16" i="13"/>
  <c r="J16" i="13"/>
  <c r="I16" i="13"/>
  <c r="H16" i="13"/>
  <c r="G16" i="13"/>
  <c r="F16" i="13"/>
  <c r="E16" i="13"/>
  <c r="D16" i="13"/>
  <c r="C16" i="13"/>
  <c r="B16" i="13"/>
  <c r="AF15" i="13"/>
  <c r="AE15" i="13"/>
  <c r="AD15" i="13"/>
  <c r="AC15" i="13"/>
  <c r="AB15" i="13"/>
  <c r="AA15" i="13"/>
  <c r="Z15" i="13"/>
  <c r="Y15" i="13"/>
  <c r="X15" i="13"/>
  <c r="W15" i="13"/>
  <c r="V15" i="13"/>
  <c r="U15" i="13"/>
  <c r="T15" i="13"/>
  <c r="S15" i="13"/>
  <c r="R15" i="13"/>
  <c r="Q15" i="13"/>
  <c r="P15" i="13"/>
  <c r="O15" i="13"/>
  <c r="N15" i="13"/>
  <c r="M15" i="13"/>
  <c r="L15" i="13"/>
  <c r="K15" i="13"/>
  <c r="J15" i="13"/>
  <c r="I15" i="13"/>
  <c r="H15" i="13"/>
  <c r="G15" i="13"/>
  <c r="F15" i="13"/>
  <c r="E15" i="13"/>
  <c r="D15" i="13"/>
  <c r="C15" i="13"/>
  <c r="B15" i="13"/>
  <c r="AF14" i="13"/>
  <c r="AE14" i="13"/>
  <c r="AD14" i="13"/>
  <c r="AC14" i="13"/>
  <c r="AB14" i="13"/>
  <c r="AA14" i="13"/>
  <c r="Z14" i="13"/>
  <c r="Y14" i="13"/>
  <c r="X14" i="13"/>
  <c r="W14" i="13"/>
  <c r="V14" i="13"/>
  <c r="U14" i="13"/>
  <c r="T14" i="13"/>
  <c r="S14" i="13"/>
  <c r="R14" i="13"/>
  <c r="Q14" i="13"/>
  <c r="P14" i="13"/>
  <c r="O14" i="13"/>
  <c r="N14" i="13"/>
  <c r="M14" i="13"/>
  <c r="L14" i="13"/>
  <c r="K14" i="13"/>
  <c r="J14" i="13"/>
  <c r="I14" i="13"/>
  <c r="H14" i="13"/>
  <c r="G14" i="13"/>
  <c r="F14" i="13"/>
  <c r="E14" i="13"/>
  <c r="D14" i="13"/>
  <c r="C14" i="13"/>
  <c r="B14" i="13"/>
  <c r="AF13" i="13"/>
  <c r="AE13" i="13"/>
  <c r="AD13" i="13"/>
  <c r="AC13" i="13"/>
  <c r="AB13" i="13"/>
  <c r="AA13" i="13"/>
  <c r="Z13" i="13"/>
  <c r="Y13" i="13"/>
  <c r="X13" i="13"/>
  <c r="W13" i="13"/>
  <c r="V13" i="13"/>
  <c r="U13" i="13"/>
  <c r="T13" i="13"/>
  <c r="S13" i="13"/>
  <c r="R13" i="13"/>
  <c r="Q13" i="13"/>
  <c r="P13" i="13"/>
  <c r="O13" i="13"/>
  <c r="N13" i="13"/>
  <c r="M13" i="13"/>
  <c r="L13" i="13"/>
  <c r="K13" i="13"/>
  <c r="J13" i="13"/>
  <c r="I13" i="13"/>
  <c r="H13" i="13"/>
  <c r="G13" i="13"/>
  <c r="F13" i="13"/>
  <c r="E13" i="13"/>
  <c r="D13" i="13"/>
  <c r="C13" i="13"/>
  <c r="B13" i="13"/>
  <c r="AF12" i="13"/>
  <c r="AE12" i="13"/>
  <c r="AD12" i="13"/>
  <c r="AC12" i="13"/>
  <c r="AB12" i="13"/>
  <c r="AA12" i="13"/>
  <c r="Z12" i="13"/>
  <c r="Y12" i="13"/>
  <c r="X12" i="13"/>
  <c r="W12" i="13"/>
  <c r="V12" i="13"/>
  <c r="U12" i="13"/>
  <c r="T12" i="13"/>
  <c r="S12" i="13"/>
  <c r="R12" i="13"/>
  <c r="Q12" i="13"/>
  <c r="P12" i="13"/>
  <c r="O12" i="13"/>
  <c r="N12" i="13"/>
  <c r="M12" i="13"/>
  <c r="L12" i="13"/>
  <c r="K12" i="13"/>
  <c r="J12" i="13"/>
  <c r="I12" i="13"/>
  <c r="H12" i="13"/>
  <c r="G12" i="13"/>
  <c r="F12" i="13"/>
  <c r="E12" i="13"/>
  <c r="D12" i="13"/>
  <c r="C12" i="13"/>
  <c r="B12" i="13"/>
  <c r="AF11" i="13"/>
  <c r="AE11" i="13"/>
  <c r="AD11" i="13"/>
  <c r="AC11" i="13"/>
  <c r="AB11" i="13"/>
  <c r="AA11" i="13"/>
  <c r="Z11" i="13"/>
  <c r="Y11" i="13"/>
  <c r="X11" i="13"/>
  <c r="W11" i="13"/>
  <c r="V11" i="13"/>
  <c r="U11" i="13"/>
  <c r="T11" i="13"/>
  <c r="S11" i="13"/>
  <c r="R11" i="13"/>
  <c r="Q11" i="13"/>
  <c r="P11" i="13"/>
  <c r="O11" i="13"/>
  <c r="N11" i="13"/>
  <c r="M11" i="13"/>
  <c r="L11" i="13"/>
  <c r="K11" i="13"/>
  <c r="J11" i="13"/>
  <c r="I11" i="13"/>
  <c r="H11" i="13"/>
  <c r="G11" i="13"/>
  <c r="F11" i="13"/>
  <c r="E11" i="13"/>
  <c r="D11" i="13"/>
  <c r="C11" i="13"/>
  <c r="B11" i="13"/>
  <c r="AF10" i="13"/>
  <c r="AE10" i="13"/>
  <c r="AD10" i="13"/>
  <c r="AC10" i="13"/>
  <c r="AB10" i="13"/>
  <c r="AA10" i="13"/>
  <c r="Z10" i="13"/>
  <c r="Y10" i="13"/>
  <c r="X10" i="13"/>
  <c r="W10" i="13"/>
  <c r="V10" i="13"/>
  <c r="U10" i="13"/>
  <c r="T10" i="13"/>
  <c r="S10" i="13"/>
  <c r="R10" i="13"/>
  <c r="Q10" i="13"/>
  <c r="P10" i="13"/>
  <c r="O10" i="13"/>
  <c r="N10" i="13"/>
  <c r="M10" i="13"/>
  <c r="L10" i="13"/>
  <c r="K10" i="13"/>
  <c r="J10" i="13"/>
  <c r="I10" i="13"/>
  <c r="H10" i="13"/>
  <c r="G10" i="13"/>
  <c r="F10" i="13"/>
  <c r="E10" i="13"/>
  <c r="D10" i="13"/>
  <c r="C10" i="13"/>
  <c r="B10" i="13"/>
  <c r="AF9" i="13"/>
  <c r="AE9" i="13"/>
  <c r="AD9" i="13"/>
  <c r="AC9" i="13"/>
  <c r="AB9" i="13"/>
  <c r="AA9" i="13"/>
  <c r="Z9" i="13"/>
  <c r="Y9" i="13"/>
  <c r="X9" i="13"/>
  <c r="W9" i="13"/>
  <c r="V9" i="13"/>
  <c r="U9" i="13"/>
  <c r="T9" i="13"/>
  <c r="S9" i="13"/>
  <c r="R9" i="13"/>
  <c r="Q9" i="13"/>
  <c r="P9" i="13"/>
  <c r="O9" i="13"/>
  <c r="N9" i="13"/>
  <c r="M9" i="13"/>
  <c r="L9" i="13"/>
  <c r="K9" i="13"/>
  <c r="J9" i="13"/>
  <c r="I9" i="13"/>
  <c r="H9" i="13"/>
  <c r="G9" i="13"/>
  <c r="F9" i="13"/>
  <c r="E9" i="13"/>
  <c r="D9" i="13"/>
  <c r="C9" i="13"/>
  <c r="B9" i="13"/>
  <c r="AF8" i="13"/>
  <c r="AE8" i="13"/>
  <c r="AD8" i="13"/>
  <c r="AC8" i="13"/>
  <c r="AB8" i="13"/>
  <c r="AA8" i="13"/>
  <c r="Z8" i="13"/>
  <c r="Y8" i="13"/>
  <c r="X8" i="13"/>
  <c r="W8" i="13"/>
  <c r="V8" i="13"/>
  <c r="U8" i="13"/>
  <c r="T8" i="13"/>
  <c r="S8" i="13"/>
  <c r="R8" i="13"/>
  <c r="Q8" i="13"/>
  <c r="P8" i="13"/>
  <c r="O8" i="13"/>
  <c r="N8" i="13"/>
  <c r="M8" i="13"/>
  <c r="L8" i="13"/>
  <c r="K8" i="13"/>
  <c r="J8" i="13"/>
  <c r="I8" i="13"/>
  <c r="H8" i="13"/>
  <c r="G8" i="13"/>
  <c r="F8" i="13"/>
  <c r="E8" i="13"/>
  <c r="D8" i="13"/>
  <c r="C8" i="13"/>
  <c r="B8" i="13"/>
  <c r="AF7" i="13"/>
  <c r="AE7" i="13"/>
  <c r="AD7" i="13"/>
  <c r="AC7" i="13"/>
  <c r="AB7" i="13"/>
  <c r="AA7" i="13"/>
  <c r="Z7" i="13"/>
  <c r="Y7" i="13"/>
  <c r="X7" i="13"/>
  <c r="W7" i="13"/>
  <c r="V7" i="13"/>
  <c r="U7" i="13"/>
  <c r="T7" i="13"/>
  <c r="S7" i="13"/>
  <c r="R7" i="13"/>
  <c r="Q7" i="13"/>
  <c r="P7" i="13"/>
  <c r="O7" i="13"/>
  <c r="N7" i="13"/>
  <c r="M7" i="13"/>
  <c r="L7" i="13"/>
  <c r="K7" i="13"/>
  <c r="J7" i="13"/>
  <c r="I7" i="13"/>
  <c r="H7" i="13"/>
  <c r="G7" i="13"/>
  <c r="F7" i="13"/>
  <c r="E7" i="13"/>
  <c r="D7" i="13"/>
  <c r="C7" i="13"/>
  <c r="B7" i="13"/>
  <c r="AF6" i="13"/>
  <c r="AE6" i="13"/>
  <c r="AD6" i="13"/>
  <c r="AC6" i="13"/>
  <c r="AB6" i="13"/>
  <c r="AA6" i="13"/>
  <c r="Z6" i="13"/>
  <c r="Y6" i="13"/>
  <c r="X6" i="13"/>
  <c r="W6" i="13"/>
  <c r="V6" i="13"/>
  <c r="U6" i="13"/>
  <c r="T6" i="13"/>
  <c r="S6" i="13"/>
  <c r="R6" i="13"/>
  <c r="Q6" i="13"/>
  <c r="P6" i="13"/>
  <c r="O6" i="13"/>
  <c r="N6" i="13"/>
  <c r="M6" i="13"/>
  <c r="L6" i="13"/>
  <c r="K6" i="13"/>
  <c r="J6" i="13"/>
  <c r="I6" i="13"/>
  <c r="H6" i="13"/>
  <c r="G6" i="13"/>
  <c r="F6" i="13"/>
  <c r="E6" i="13"/>
  <c r="D6" i="13"/>
  <c r="C6" i="13"/>
  <c r="B6" i="13"/>
  <c r="AF5" i="13"/>
  <c r="AE5" i="13"/>
  <c r="AD5" i="13"/>
  <c r="AC5" i="13"/>
  <c r="AB5" i="13"/>
  <c r="AA5" i="13"/>
  <c r="Z5" i="13"/>
  <c r="Y5" i="13"/>
  <c r="X5" i="13"/>
  <c r="W5" i="13"/>
  <c r="V5" i="13"/>
  <c r="U5" i="13"/>
  <c r="T5" i="13"/>
  <c r="S5" i="13"/>
  <c r="R5" i="13"/>
  <c r="Q5" i="13"/>
  <c r="P5" i="13"/>
  <c r="O5" i="13"/>
  <c r="N5" i="13"/>
  <c r="M5" i="13"/>
  <c r="L5" i="13"/>
  <c r="K5" i="13"/>
  <c r="J5" i="13"/>
  <c r="I5" i="13"/>
  <c r="H5" i="13"/>
  <c r="G5" i="13"/>
  <c r="F5" i="13"/>
  <c r="E5" i="13"/>
  <c r="D5" i="13"/>
  <c r="C5" i="13"/>
  <c r="B5" i="13"/>
  <c r="AE49" i="15"/>
  <c r="AD49" i="15"/>
  <c r="AC49" i="15"/>
  <c r="AB49" i="15"/>
  <c r="AA49" i="15"/>
  <c r="Z49" i="15"/>
  <c r="Y49" i="15"/>
  <c r="X49" i="15"/>
  <c r="W49" i="15"/>
  <c r="V49" i="15"/>
  <c r="U49" i="15"/>
  <c r="T49" i="15"/>
  <c r="S49" i="15"/>
  <c r="R49" i="15"/>
  <c r="Q49" i="15"/>
  <c r="P49" i="15"/>
  <c r="O49" i="15"/>
  <c r="N49" i="15"/>
  <c r="M49" i="15"/>
  <c r="L49" i="15"/>
  <c r="K49" i="15"/>
  <c r="J49" i="15"/>
  <c r="I49" i="15"/>
  <c r="H49" i="15"/>
  <c r="G49" i="15"/>
  <c r="F49" i="15"/>
  <c r="E49" i="15"/>
  <c r="D49" i="15"/>
  <c r="C49" i="15"/>
  <c r="B49" i="15"/>
  <c r="AE48" i="15"/>
  <c r="AD48" i="15"/>
  <c r="AC48" i="15"/>
  <c r="AB48" i="15"/>
  <c r="AA48" i="15"/>
  <c r="Z48" i="15"/>
  <c r="Y48" i="15"/>
  <c r="X48" i="15"/>
  <c r="W48" i="15"/>
  <c r="V48" i="15"/>
  <c r="U48" i="15"/>
  <c r="T48" i="15"/>
  <c r="S48" i="15"/>
  <c r="R48" i="15"/>
  <c r="Q48" i="15"/>
  <c r="P48" i="15"/>
  <c r="O48" i="15"/>
  <c r="N48" i="15"/>
  <c r="M48" i="15"/>
  <c r="L48" i="15"/>
  <c r="K48" i="15"/>
  <c r="J48" i="15"/>
  <c r="I48" i="15"/>
  <c r="H48" i="15"/>
  <c r="G48" i="15"/>
  <c r="F48" i="15"/>
  <c r="E48" i="15"/>
  <c r="D48" i="15"/>
  <c r="C48" i="15"/>
  <c r="B48" i="15"/>
  <c r="AE47" i="15"/>
  <c r="AD47" i="15"/>
  <c r="AC47" i="15"/>
  <c r="AB47" i="15"/>
  <c r="AA47" i="15"/>
  <c r="Z47" i="15"/>
  <c r="Y47" i="15"/>
  <c r="X47" i="15"/>
  <c r="W47" i="15"/>
  <c r="V47" i="15"/>
  <c r="U47" i="15"/>
  <c r="T47" i="15"/>
  <c r="S47" i="15"/>
  <c r="R47" i="15"/>
  <c r="Q47" i="15"/>
  <c r="P47" i="15"/>
  <c r="O47" i="15"/>
  <c r="N47" i="15"/>
  <c r="M47" i="15"/>
  <c r="L47" i="15"/>
  <c r="K47" i="15"/>
  <c r="J47" i="15"/>
  <c r="I47" i="15"/>
  <c r="H47" i="15"/>
  <c r="G47" i="15"/>
  <c r="F47" i="15"/>
  <c r="E47" i="15"/>
  <c r="D47" i="15"/>
  <c r="C47" i="15"/>
  <c r="B47" i="15"/>
  <c r="AE46" i="15"/>
  <c r="AD46" i="15"/>
  <c r="AC46" i="15"/>
  <c r="AB46" i="15"/>
  <c r="AA46" i="15"/>
  <c r="Z46" i="15"/>
  <c r="Y46" i="15"/>
  <c r="X46" i="15"/>
  <c r="W46" i="15"/>
  <c r="V46" i="15"/>
  <c r="U46" i="15"/>
  <c r="T46" i="15"/>
  <c r="S46" i="15"/>
  <c r="R46" i="15"/>
  <c r="Q46" i="15"/>
  <c r="P46" i="15"/>
  <c r="O46" i="15"/>
  <c r="N46" i="15"/>
  <c r="M46" i="15"/>
  <c r="L46" i="15"/>
  <c r="K46" i="15"/>
  <c r="J46" i="15"/>
  <c r="I46" i="15"/>
  <c r="H46" i="15"/>
  <c r="G46" i="15"/>
  <c r="F46" i="15"/>
  <c r="E46" i="15"/>
  <c r="D46" i="15"/>
  <c r="C46" i="15"/>
  <c r="B46" i="15"/>
  <c r="AE45" i="15"/>
  <c r="AD45" i="15"/>
  <c r="AC45" i="15"/>
  <c r="AB45" i="15"/>
  <c r="AA45" i="15"/>
  <c r="Z45" i="15"/>
  <c r="Y45" i="15"/>
  <c r="X45" i="15"/>
  <c r="W45" i="15"/>
  <c r="V45" i="15"/>
  <c r="U45" i="15"/>
  <c r="T45" i="15"/>
  <c r="S45" i="15"/>
  <c r="R45" i="15"/>
  <c r="Q45" i="15"/>
  <c r="P45" i="15"/>
  <c r="O45" i="15"/>
  <c r="N45" i="15"/>
  <c r="M45" i="15"/>
  <c r="L45" i="15"/>
  <c r="K45" i="15"/>
  <c r="J45" i="15"/>
  <c r="I45" i="15"/>
  <c r="H45" i="15"/>
  <c r="G45" i="15"/>
  <c r="F45" i="15"/>
  <c r="E45" i="15"/>
  <c r="D45" i="15"/>
  <c r="C45" i="15"/>
  <c r="B45" i="15"/>
  <c r="AE44" i="15"/>
  <c r="AD44" i="15"/>
  <c r="AC44" i="15"/>
  <c r="AB44" i="15"/>
  <c r="AA44" i="15"/>
  <c r="Z44" i="15"/>
  <c r="Y44" i="15"/>
  <c r="X44" i="15"/>
  <c r="W44" i="15"/>
  <c r="V44" i="15"/>
  <c r="U44" i="15"/>
  <c r="T44" i="15"/>
  <c r="S44" i="15"/>
  <c r="R44" i="15"/>
  <c r="Q44" i="15"/>
  <c r="P44" i="15"/>
  <c r="O44" i="15"/>
  <c r="N44" i="15"/>
  <c r="M44" i="15"/>
  <c r="L44" i="15"/>
  <c r="K44" i="15"/>
  <c r="J44" i="15"/>
  <c r="I44" i="15"/>
  <c r="H44" i="15"/>
  <c r="G44" i="15"/>
  <c r="F44" i="15"/>
  <c r="E44" i="15"/>
  <c r="D44" i="15"/>
  <c r="C44" i="15"/>
  <c r="B44" i="15"/>
  <c r="AE43" i="15"/>
  <c r="AD43" i="15"/>
  <c r="AC43" i="15"/>
  <c r="AB43" i="15"/>
  <c r="AA43" i="15"/>
  <c r="Z43" i="15"/>
  <c r="Y43" i="15"/>
  <c r="X43" i="15"/>
  <c r="W43" i="15"/>
  <c r="V43" i="15"/>
  <c r="U43" i="15"/>
  <c r="T43" i="15"/>
  <c r="S43" i="15"/>
  <c r="R43" i="15"/>
  <c r="Q43" i="15"/>
  <c r="P43" i="15"/>
  <c r="O43" i="15"/>
  <c r="N43" i="15"/>
  <c r="M43" i="15"/>
  <c r="L43" i="15"/>
  <c r="K43" i="15"/>
  <c r="J43" i="15"/>
  <c r="I43" i="15"/>
  <c r="H43" i="15"/>
  <c r="G43" i="15"/>
  <c r="F43" i="15"/>
  <c r="E43" i="15"/>
  <c r="D43" i="15"/>
  <c r="C43" i="15"/>
  <c r="B43" i="15"/>
  <c r="AE42" i="15"/>
  <c r="AD42" i="15"/>
  <c r="AC42" i="15"/>
  <c r="AB42" i="15"/>
  <c r="AA42" i="15"/>
  <c r="Z42" i="15"/>
  <c r="Y42" i="15"/>
  <c r="X42" i="15"/>
  <c r="W42" i="15"/>
  <c r="V42" i="15"/>
  <c r="U42" i="15"/>
  <c r="T42" i="15"/>
  <c r="S42" i="15"/>
  <c r="R42" i="15"/>
  <c r="Q42" i="15"/>
  <c r="P42" i="15"/>
  <c r="O42" i="15"/>
  <c r="N42" i="15"/>
  <c r="M42" i="15"/>
  <c r="L42" i="15"/>
  <c r="K42" i="15"/>
  <c r="J42" i="15"/>
  <c r="I42" i="15"/>
  <c r="H42" i="15"/>
  <c r="G42" i="15"/>
  <c r="F42" i="15"/>
  <c r="E42" i="15"/>
  <c r="D42" i="15"/>
  <c r="C42" i="15"/>
  <c r="B42" i="15"/>
  <c r="AE41" i="15"/>
  <c r="AD41" i="15"/>
  <c r="AC41" i="15"/>
  <c r="AB41" i="15"/>
  <c r="AA41" i="15"/>
  <c r="Z41" i="15"/>
  <c r="Y41" i="15"/>
  <c r="X41" i="15"/>
  <c r="W41" i="15"/>
  <c r="V41" i="15"/>
  <c r="U41" i="15"/>
  <c r="T41" i="15"/>
  <c r="S41" i="15"/>
  <c r="R41" i="15"/>
  <c r="Q41" i="15"/>
  <c r="P41" i="15"/>
  <c r="O41" i="15"/>
  <c r="N41" i="15"/>
  <c r="M41" i="15"/>
  <c r="L41" i="15"/>
  <c r="K41" i="15"/>
  <c r="J41" i="15"/>
  <c r="I41" i="15"/>
  <c r="H41" i="15"/>
  <c r="G41" i="15"/>
  <c r="F41" i="15"/>
  <c r="E41" i="15"/>
  <c r="D41" i="15"/>
  <c r="C41" i="15"/>
  <c r="B41" i="15"/>
  <c r="AE40" i="15"/>
  <c r="AD40" i="15"/>
  <c r="AC40" i="15"/>
  <c r="AB40" i="15"/>
  <c r="AA40" i="15"/>
  <c r="Z40" i="15"/>
  <c r="Y40" i="15"/>
  <c r="X40" i="15"/>
  <c r="W40" i="15"/>
  <c r="V40" i="15"/>
  <c r="U40" i="15"/>
  <c r="T40" i="15"/>
  <c r="S40" i="15"/>
  <c r="R40" i="15"/>
  <c r="Q40" i="15"/>
  <c r="P40" i="15"/>
  <c r="O40" i="15"/>
  <c r="N40" i="15"/>
  <c r="M40" i="15"/>
  <c r="L40" i="15"/>
  <c r="K40" i="15"/>
  <c r="J40" i="15"/>
  <c r="I40" i="15"/>
  <c r="H40" i="15"/>
  <c r="G40" i="15"/>
  <c r="F40" i="15"/>
  <c r="E40" i="15"/>
  <c r="D40" i="15"/>
  <c r="C40" i="15"/>
  <c r="B40" i="15"/>
  <c r="AE39" i="15"/>
  <c r="AD39" i="15"/>
  <c r="AC39" i="15"/>
  <c r="AB39" i="15"/>
  <c r="AA39" i="15"/>
  <c r="Z39" i="15"/>
  <c r="Y39" i="15"/>
  <c r="X39" i="15"/>
  <c r="W39" i="15"/>
  <c r="V39" i="15"/>
  <c r="U39" i="15"/>
  <c r="T39" i="15"/>
  <c r="S39" i="15"/>
  <c r="R39" i="15"/>
  <c r="Q39" i="15"/>
  <c r="P39" i="15"/>
  <c r="O39" i="15"/>
  <c r="N39" i="15"/>
  <c r="M39" i="15"/>
  <c r="L39" i="15"/>
  <c r="K39" i="15"/>
  <c r="J39" i="15"/>
  <c r="I39" i="15"/>
  <c r="H39" i="15"/>
  <c r="G39" i="15"/>
  <c r="F39" i="15"/>
  <c r="E39" i="15"/>
  <c r="D39" i="15"/>
  <c r="C39" i="15"/>
  <c r="B39" i="15"/>
  <c r="AE38" i="15"/>
  <c r="AD38" i="15"/>
  <c r="AC38" i="15"/>
  <c r="AB38" i="15"/>
  <c r="AA38" i="15"/>
  <c r="Z38" i="15"/>
  <c r="Y38" i="15"/>
  <c r="X38" i="15"/>
  <c r="W38" i="15"/>
  <c r="V38" i="15"/>
  <c r="U38" i="15"/>
  <c r="T38" i="15"/>
  <c r="S38" i="15"/>
  <c r="R38" i="15"/>
  <c r="Q38" i="15"/>
  <c r="P38" i="15"/>
  <c r="O38" i="15"/>
  <c r="N38" i="15"/>
  <c r="M38" i="15"/>
  <c r="L38" i="15"/>
  <c r="K38" i="15"/>
  <c r="J38" i="15"/>
  <c r="I38" i="15"/>
  <c r="H38" i="15"/>
  <c r="G38" i="15"/>
  <c r="F38" i="15"/>
  <c r="E38" i="15"/>
  <c r="D38" i="15"/>
  <c r="C38" i="15"/>
  <c r="B38" i="15"/>
  <c r="AE37" i="15"/>
  <c r="AD37" i="15"/>
  <c r="AC37" i="15"/>
  <c r="AB37" i="15"/>
  <c r="AA37" i="15"/>
  <c r="Z37" i="15"/>
  <c r="Y37" i="15"/>
  <c r="X37" i="15"/>
  <c r="W37" i="15"/>
  <c r="V37" i="15"/>
  <c r="U37" i="15"/>
  <c r="T37" i="15"/>
  <c r="S37" i="15"/>
  <c r="R37" i="15"/>
  <c r="Q37" i="15"/>
  <c r="P37" i="15"/>
  <c r="O37" i="15"/>
  <c r="N37" i="15"/>
  <c r="M37" i="15"/>
  <c r="L37" i="15"/>
  <c r="K37" i="15"/>
  <c r="J37" i="15"/>
  <c r="I37" i="15"/>
  <c r="H37" i="15"/>
  <c r="G37" i="15"/>
  <c r="F37" i="15"/>
  <c r="E37" i="15"/>
  <c r="D37" i="15"/>
  <c r="C37" i="15"/>
  <c r="B37" i="15"/>
  <c r="AE36" i="15"/>
  <c r="AD36" i="15"/>
  <c r="AC36" i="15"/>
  <c r="AB36" i="15"/>
  <c r="AA36" i="15"/>
  <c r="Z36" i="15"/>
  <c r="Y36" i="15"/>
  <c r="X36" i="15"/>
  <c r="W36" i="15"/>
  <c r="V36" i="15"/>
  <c r="U36" i="15"/>
  <c r="T36" i="15"/>
  <c r="S36" i="15"/>
  <c r="R36" i="15"/>
  <c r="Q36" i="15"/>
  <c r="P36" i="15"/>
  <c r="O36" i="15"/>
  <c r="N36" i="15"/>
  <c r="M36" i="15"/>
  <c r="L36" i="15"/>
  <c r="K36" i="15"/>
  <c r="J36" i="15"/>
  <c r="I36" i="15"/>
  <c r="H36" i="15"/>
  <c r="G36" i="15"/>
  <c r="F36" i="15"/>
  <c r="E36" i="15"/>
  <c r="D36" i="15"/>
  <c r="C36" i="15"/>
  <c r="B36" i="15"/>
  <c r="AE35" i="15"/>
  <c r="AD35" i="15"/>
  <c r="AC35" i="15"/>
  <c r="AB35" i="15"/>
  <c r="AA35" i="15"/>
  <c r="Z35" i="15"/>
  <c r="Y35" i="15"/>
  <c r="X35" i="15"/>
  <c r="W35" i="15"/>
  <c r="V35" i="15"/>
  <c r="U35" i="15"/>
  <c r="T35" i="15"/>
  <c r="S35" i="15"/>
  <c r="R35" i="15"/>
  <c r="Q35" i="15"/>
  <c r="P35" i="15"/>
  <c r="O35" i="15"/>
  <c r="N35" i="15"/>
  <c r="M35" i="15"/>
  <c r="L35" i="15"/>
  <c r="K35" i="15"/>
  <c r="J35" i="15"/>
  <c r="I35" i="15"/>
  <c r="H35" i="15"/>
  <c r="G35" i="15"/>
  <c r="F35" i="15"/>
  <c r="E35" i="15"/>
  <c r="D35" i="15"/>
  <c r="C35" i="15"/>
  <c r="B35" i="15"/>
  <c r="AE34" i="15"/>
  <c r="AD34" i="15"/>
  <c r="AC34" i="15"/>
  <c r="AB34" i="15"/>
  <c r="AA34" i="15"/>
  <c r="Z34" i="15"/>
  <c r="Y34" i="15"/>
  <c r="X34" i="15"/>
  <c r="W34" i="15"/>
  <c r="V34" i="15"/>
  <c r="U34" i="15"/>
  <c r="T34" i="15"/>
  <c r="S34" i="15"/>
  <c r="R34" i="15"/>
  <c r="Q34" i="15"/>
  <c r="P34" i="15"/>
  <c r="O34" i="15"/>
  <c r="N34" i="15"/>
  <c r="M34" i="15"/>
  <c r="L34" i="15"/>
  <c r="K34" i="15"/>
  <c r="J34" i="15"/>
  <c r="I34" i="15"/>
  <c r="H34" i="15"/>
  <c r="G34" i="15"/>
  <c r="F34" i="15"/>
  <c r="E34" i="15"/>
  <c r="D34" i="15"/>
  <c r="C34" i="15"/>
  <c r="B34" i="15"/>
  <c r="AE33" i="15"/>
  <c r="AD33" i="15"/>
  <c r="AC33" i="15"/>
  <c r="AB33" i="15"/>
  <c r="AA33" i="15"/>
  <c r="Z33" i="15"/>
  <c r="Y33" i="15"/>
  <c r="X33" i="15"/>
  <c r="W33" i="15"/>
  <c r="V33" i="15"/>
  <c r="U33" i="15"/>
  <c r="T33" i="15"/>
  <c r="S33" i="15"/>
  <c r="R33" i="15"/>
  <c r="Q33" i="15"/>
  <c r="P33" i="15"/>
  <c r="O33" i="15"/>
  <c r="N33" i="15"/>
  <c r="M33" i="15"/>
  <c r="L33" i="15"/>
  <c r="K33" i="15"/>
  <c r="J33" i="15"/>
  <c r="I33" i="15"/>
  <c r="H33" i="15"/>
  <c r="G33" i="15"/>
  <c r="F33" i="15"/>
  <c r="E33" i="15"/>
  <c r="D33" i="15"/>
  <c r="C33" i="15"/>
  <c r="B33" i="15"/>
  <c r="AE32" i="15"/>
  <c r="AD32" i="15"/>
  <c r="AC32" i="15"/>
  <c r="AB32" i="15"/>
  <c r="AA32" i="15"/>
  <c r="Z32" i="15"/>
  <c r="Y32" i="15"/>
  <c r="X32" i="15"/>
  <c r="W32" i="15"/>
  <c r="V32" i="15"/>
  <c r="U32" i="15"/>
  <c r="T32" i="15"/>
  <c r="S32" i="15"/>
  <c r="R32" i="15"/>
  <c r="Q32" i="15"/>
  <c r="P32" i="15"/>
  <c r="O32" i="15"/>
  <c r="N32" i="15"/>
  <c r="M32" i="15"/>
  <c r="L32" i="15"/>
  <c r="K32" i="15"/>
  <c r="J32" i="15"/>
  <c r="I32" i="15"/>
  <c r="H32" i="15"/>
  <c r="G32" i="15"/>
  <c r="F32" i="15"/>
  <c r="E32" i="15"/>
  <c r="D32" i="15"/>
  <c r="C32" i="15"/>
  <c r="B32" i="15"/>
  <c r="AE31" i="15"/>
  <c r="AD31" i="15"/>
  <c r="AC31" i="15"/>
  <c r="AB31" i="15"/>
  <c r="AA31" i="15"/>
  <c r="Z31" i="15"/>
  <c r="Y31" i="15"/>
  <c r="X31" i="15"/>
  <c r="W31" i="15"/>
  <c r="V31" i="15"/>
  <c r="U31" i="15"/>
  <c r="T31" i="15"/>
  <c r="S31" i="15"/>
  <c r="R31" i="15"/>
  <c r="Q31" i="15"/>
  <c r="P31" i="15"/>
  <c r="O31" i="15"/>
  <c r="N31" i="15"/>
  <c r="M31" i="15"/>
  <c r="L31" i="15"/>
  <c r="K31" i="15"/>
  <c r="J31" i="15"/>
  <c r="I31" i="15"/>
  <c r="H31" i="15"/>
  <c r="G31" i="15"/>
  <c r="F31" i="15"/>
  <c r="E31" i="15"/>
  <c r="D31" i="15"/>
  <c r="C31" i="15"/>
  <c r="B31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C30" i="15"/>
  <c r="B30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H29" i="15"/>
  <c r="G29" i="15"/>
  <c r="F29" i="15"/>
  <c r="E29" i="15"/>
  <c r="D29" i="15"/>
  <c r="C29" i="15"/>
  <c r="B29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B28" i="15"/>
  <c r="AE27" i="15"/>
  <c r="AD27" i="15"/>
  <c r="AC27" i="15"/>
  <c r="AB27" i="15"/>
  <c r="AA27" i="15"/>
  <c r="Z27" i="15"/>
  <c r="Y27" i="15"/>
  <c r="X27" i="15"/>
  <c r="W27" i="15"/>
  <c r="V27" i="15"/>
  <c r="U27" i="15"/>
  <c r="T27" i="15"/>
  <c r="S27" i="15"/>
  <c r="R27" i="15"/>
  <c r="Q27" i="15"/>
  <c r="P27" i="15"/>
  <c r="O27" i="15"/>
  <c r="N27" i="15"/>
  <c r="M27" i="15"/>
  <c r="L27" i="15"/>
  <c r="K27" i="15"/>
  <c r="J27" i="15"/>
  <c r="I27" i="15"/>
  <c r="H27" i="15"/>
  <c r="G27" i="15"/>
  <c r="F27" i="15"/>
  <c r="E27" i="15"/>
  <c r="D27" i="15"/>
  <c r="C27" i="15"/>
  <c r="B27" i="15"/>
  <c r="AE26" i="15"/>
  <c r="AD26" i="15"/>
  <c r="AC26" i="15"/>
  <c r="AB26" i="15"/>
  <c r="AA26" i="15"/>
  <c r="Z26" i="15"/>
  <c r="Y26" i="15"/>
  <c r="X26" i="15"/>
  <c r="W26" i="15"/>
  <c r="V26" i="15"/>
  <c r="U26" i="15"/>
  <c r="T26" i="15"/>
  <c r="S26" i="15"/>
  <c r="R26" i="15"/>
  <c r="Q26" i="15"/>
  <c r="P26" i="15"/>
  <c r="O26" i="15"/>
  <c r="N26" i="15"/>
  <c r="M26" i="15"/>
  <c r="L26" i="15"/>
  <c r="K26" i="15"/>
  <c r="J26" i="15"/>
  <c r="I26" i="15"/>
  <c r="H26" i="15"/>
  <c r="G26" i="15"/>
  <c r="F26" i="15"/>
  <c r="E26" i="15"/>
  <c r="D26" i="15"/>
  <c r="C26" i="15"/>
  <c r="B26" i="15"/>
  <c r="AE25" i="15"/>
  <c r="AD25" i="15"/>
  <c r="AC25" i="15"/>
  <c r="AB25" i="15"/>
  <c r="AA25" i="15"/>
  <c r="Z25" i="15"/>
  <c r="Y25" i="15"/>
  <c r="X25" i="15"/>
  <c r="W25" i="15"/>
  <c r="V25" i="15"/>
  <c r="U25" i="15"/>
  <c r="T25" i="15"/>
  <c r="S25" i="15"/>
  <c r="R25" i="15"/>
  <c r="Q25" i="15"/>
  <c r="P25" i="15"/>
  <c r="O25" i="15"/>
  <c r="N25" i="15"/>
  <c r="M25" i="15"/>
  <c r="L25" i="15"/>
  <c r="K25" i="15"/>
  <c r="J25" i="15"/>
  <c r="I25" i="15"/>
  <c r="H25" i="15"/>
  <c r="G25" i="15"/>
  <c r="F25" i="15"/>
  <c r="E25" i="15"/>
  <c r="D25" i="15"/>
  <c r="C25" i="15"/>
  <c r="B25" i="15"/>
  <c r="AE24" i="15"/>
  <c r="AD24" i="15"/>
  <c r="AC24" i="15"/>
  <c r="AB24" i="15"/>
  <c r="AA24" i="15"/>
  <c r="Z24" i="15"/>
  <c r="Y24" i="15"/>
  <c r="X24" i="15"/>
  <c r="W24" i="15"/>
  <c r="V24" i="15"/>
  <c r="U24" i="15"/>
  <c r="T24" i="15"/>
  <c r="S24" i="15"/>
  <c r="R24" i="15"/>
  <c r="Q24" i="15"/>
  <c r="P24" i="15"/>
  <c r="O24" i="15"/>
  <c r="N24" i="15"/>
  <c r="M24" i="15"/>
  <c r="L24" i="15"/>
  <c r="K24" i="15"/>
  <c r="J24" i="15"/>
  <c r="I24" i="15"/>
  <c r="H24" i="15"/>
  <c r="G24" i="15"/>
  <c r="F24" i="15"/>
  <c r="E24" i="15"/>
  <c r="D24" i="15"/>
  <c r="C24" i="15"/>
  <c r="B24" i="15"/>
  <c r="AE23" i="15"/>
  <c r="AD23" i="15"/>
  <c r="AC23" i="15"/>
  <c r="AB23" i="15"/>
  <c r="AA23" i="15"/>
  <c r="Z23" i="15"/>
  <c r="Y23" i="15"/>
  <c r="X23" i="15"/>
  <c r="W23" i="15"/>
  <c r="V23" i="15"/>
  <c r="U23" i="15"/>
  <c r="T23" i="15"/>
  <c r="S23" i="15"/>
  <c r="R23" i="15"/>
  <c r="Q23" i="15"/>
  <c r="P23" i="15"/>
  <c r="O23" i="15"/>
  <c r="N23" i="15"/>
  <c r="M23" i="15"/>
  <c r="L23" i="15"/>
  <c r="K23" i="15"/>
  <c r="J23" i="15"/>
  <c r="I23" i="15"/>
  <c r="H23" i="15"/>
  <c r="G23" i="15"/>
  <c r="F23" i="15"/>
  <c r="E23" i="15"/>
  <c r="D23" i="15"/>
  <c r="C23" i="15"/>
  <c r="B23" i="15"/>
  <c r="AE22" i="15"/>
  <c r="AD22" i="15"/>
  <c r="AC22" i="15"/>
  <c r="AB22" i="15"/>
  <c r="AA22" i="15"/>
  <c r="Z22" i="15"/>
  <c r="Y22" i="15"/>
  <c r="X22" i="15"/>
  <c r="W22" i="15"/>
  <c r="V22" i="15"/>
  <c r="U22" i="15"/>
  <c r="T22" i="15"/>
  <c r="S22" i="15"/>
  <c r="R22" i="15"/>
  <c r="Q22" i="15"/>
  <c r="P22" i="15"/>
  <c r="O22" i="15"/>
  <c r="N22" i="15"/>
  <c r="M22" i="15"/>
  <c r="L22" i="15"/>
  <c r="K22" i="15"/>
  <c r="J22" i="15"/>
  <c r="I22" i="15"/>
  <c r="H22" i="15"/>
  <c r="G22" i="15"/>
  <c r="F22" i="15"/>
  <c r="E22" i="15"/>
  <c r="D22" i="15"/>
  <c r="C22" i="15"/>
  <c r="B22" i="15"/>
  <c r="AE21" i="15"/>
  <c r="AD21" i="15"/>
  <c r="AC21" i="15"/>
  <c r="AB21" i="15"/>
  <c r="AA21" i="15"/>
  <c r="Z21" i="15"/>
  <c r="Y21" i="15"/>
  <c r="X21" i="15"/>
  <c r="W21" i="15"/>
  <c r="V21" i="15"/>
  <c r="U21" i="15"/>
  <c r="T21" i="15"/>
  <c r="S21" i="15"/>
  <c r="R21" i="15"/>
  <c r="Q21" i="15"/>
  <c r="P21" i="15"/>
  <c r="O21" i="15"/>
  <c r="N21" i="15"/>
  <c r="M21" i="15"/>
  <c r="L21" i="15"/>
  <c r="K21" i="15"/>
  <c r="J21" i="15"/>
  <c r="I21" i="15"/>
  <c r="H21" i="15"/>
  <c r="G21" i="15"/>
  <c r="F21" i="15"/>
  <c r="E21" i="15"/>
  <c r="D21" i="15"/>
  <c r="C21" i="15"/>
  <c r="B21" i="15"/>
  <c r="AE20" i="15"/>
  <c r="AD20" i="15"/>
  <c r="AC20" i="15"/>
  <c r="AB20" i="15"/>
  <c r="AA20" i="15"/>
  <c r="Z20" i="15"/>
  <c r="Y20" i="15"/>
  <c r="X20" i="15"/>
  <c r="W20" i="15"/>
  <c r="V20" i="15"/>
  <c r="U20" i="15"/>
  <c r="T20" i="15"/>
  <c r="S20" i="15"/>
  <c r="R20" i="15"/>
  <c r="Q20" i="15"/>
  <c r="P20" i="15"/>
  <c r="O20" i="15"/>
  <c r="N20" i="15"/>
  <c r="M20" i="15"/>
  <c r="L20" i="15"/>
  <c r="K20" i="15"/>
  <c r="J20" i="15"/>
  <c r="I20" i="15"/>
  <c r="H20" i="15"/>
  <c r="G20" i="15"/>
  <c r="F20" i="15"/>
  <c r="E20" i="15"/>
  <c r="D20" i="15"/>
  <c r="C20" i="15"/>
  <c r="B20" i="15"/>
  <c r="AE19" i="15"/>
  <c r="AD19" i="15"/>
  <c r="AC19" i="15"/>
  <c r="AB19" i="15"/>
  <c r="AA19" i="15"/>
  <c r="Z19" i="15"/>
  <c r="Y19" i="15"/>
  <c r="X19" i="15"/>
  <c r="W19" i="15"/>
  <c r="V19" i="15"/>
  <c r="U19" i="15"/>
  <c r="T19" i="15"/>
  <c r="S19" i="15"/>
  <c r="R19" i="15"/>
  <c r="Q19" i="15"/>
  <c r="P19" i="15"/>
  <c r="O19" i="15"/>
  <c r="N19" i="15"/>
  <c r="M19" i="15"/>
  <c r="L19" i="15"/>
  <c r="K19" i="15"/>
  <c r="J19" i="15"/>
  <c r="I19" i="15"/>
  <c r="H19" i="15"/>
  <c r="G19" i="15"/>
  <c r="F19" i="15"/>
  <c r="E19" i="15"/>
  <c r="D19" i="15"/>
  <c r="C19" i="15"/>
  <c r="B19" i="15"/>
  <c r="AE18" i="15"/>
  <c r="AD18" i="15"/>
  <c r="AC18" i="15"/>
  <c r="AB18" i="15"/>
  <c r="AA18" i="15"/>
  <c r="Z18" i="15"/>
  <c r="Y18" i="15"/>
  <c r="X18" i="15"/>
  <c r="W18" i="15"/>
  <c r="V18" i="15"/>
  <c r="U18" i="15"/>
  <c r="T18" i="15"/>
  <c r="S18" i="15"/>
  <c r="R18" i="15"/>
  <c r="Q18" i="15"/>
  <c r="P18" i="15"/>
  <c r="O18" i="15"/>
  <c r="N18" i="15"/>
  <c r="M18" i="15"/>
  <c r="L18" i="15"/>
  <c r="K18" i="15"/>
  <c r="J18" i="15"/>
  <c r="I18" i="15"/>
  <c r="H18" i="15"/>
  <c r="G18" i="15"/>
  <c r="F18" i="15"/>
  <c r="E18" i="15"/>
  <c r="D18" i="15"/>
  <c r="C18" i="15"/>
  <c r="B18" i="15"/>
  <c r="AE17" i="15"/>
  <c r="AD17" i="15"/>
  <c r="AC17" i="15"/>
  <c r="AB17" i="15"/>
  <c r="AA17" i="15"/>
  <c r="Z17" i="15"/>
  <c r="Y17" i="15"/>
  <c r="X17" i="15"/>
  <c r="W17" i="15"/>
  <c r="V17" i="15"/>
  <c r="U17" i="15"/>
  <c r="T17" i="15"/>
  <c r="S17" i="15"/>
  <c r="R17" i="15"/>
  <c r="Q17" i="15"/>
  <c r="P17" i="15"/>
  <c r="O17" i="15"/>
  <c r="N17" i="15"/>
  <c r="M17" i="15"/>
  <c r="L17" i="15"/>
  <c r="K17" i="15"/>
  <c r="J17" i="15"/>
  <c r="I17" i="15"/>
  <c r="H17" i="15"/>
  <c r="G17" i="15"/>
  <c r="F17" i="15"/>
  <c r="E17" i="15"/>
  <c r="D17" i="15"/>
  <c r="C17" i="15"/>
  <c r="B17" i="15"/>
  <c r="AE16" i="15"/>
  <c r="AD16" i="15"/>
  <c r="AC16" i="15"/>
  <c r="AB16" i="15"/>
  <c r="AA16" i="15"/>
  <c r="Z16" i="15"/>
  <c r="Y16" i="15"/>
  <c r="X16" i="15"/>
  <c r="W16" i="15"/>
  <c r="V16" i="15"/>
  <c r="U16" i="15"/>
  <c r="T16" i="15"/>
  <c r="S16" i="15"/>
  <c r="R16" i="15"/>
  <c r="Q16" i="15"/>
  <c r="P16" i="15"/>
  <c r="O16" i="15"/>
  <c r="N16" i="15"/>
  <c r="M16" i="15"/>
  <c r="L16" i="15"/>
  <c r="K16" i="15"/>
  <c r="J16" i="15"/>
  <c r="I16" i="15"/>
  <c r="H16" i="15"/>
  <c r="G16" i="15"/>
  <c r="F16" i="15"/>
  <c r="E16" i="15"/>
  <c r="D16" i="15"/>
  <c r="C16" i="15"/>
  <c r="B16" i="15"/>
  <c r="AE15" i="15"/>
  <c r="AD15" i="15"/>
  <c r="AC15" i="15"/>
  <c r="AB15" i="15"/>
  <c r="AA15" i="15"/>
  <c r="Z15" i="15"/>
  <c r="Y15" i="15"/>
  <c r="X15" i="15"/>
  <c r="W15" i="15"/>
  <c r="V15" i="15"/>
  <c r="U15" i="15"/>
  <c r="T15" i="15"/>
  <c r="S15" i="15"/>
  <c r="R15" i="15"/>
  <c r="Q15" i="15"/>
  <c r="P15" i="15"/>
  <c r="O15" i="15"/>
  <c r="N15" i="15"/>
  <c r="M15" i="15"/>
  <c r="L15" i="15"/>
  <c r="K15" i="15"/>
  <c r="J15" i="15"/>
  <c r="I15" i="15"/>
  <c r="H15" i="15"/>
  <c r="G15" i="15"/>
  <c r="F15" i="15"/>
  <c r="E15" i="15"/>
  <c r="D15" i="15"/>
  <c r="C15" i="15"/>
  <c r="B15" i="15"/>
  <c r="AE14" i="15"/>
  <c r="AD14" i="15"/>
  <c r="AC14" i="15"/>
  <c r="AB14" i="15"/>
  <c r="AA14" i="15"/>
  <c r="Z14" i="15"/>
  <c r="Y14" i="15"/>
  <c r="X14" i="15"/>
  <c r="W14" i="15"/>
  <c r="V14" i="15"/>
  <c r="U14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H14" i="15"/>
  <c r="G14" i="15"/>
  <c r="F14" i="15"/>
  <c r="E14" i="15"/>
  <c r="D14" i="15"/>
  <c r="C14" i="15"/>
  <c r="B14" i="15"/>
  <c r="AE13" i="15"/>
  <c r="AD13" i="15"/>
  <c r="AC13" i="15"/>
  <c r="AB13" i="15"/>
  <c r="AA13" i="15"/>
  <c r="Z13" i="15"/>
  <c r="Y13" i="15"/>
  <c r="X13" i="15"/>
  <c r="W13" i="15"/>
  <c r="V13" i="15"/>
  <c r="U13" i="15"/>
  <c r="T13" i="15"/>
  <c r="S13" i="15"/>
  <c r="R13" i="15"/>
  <c r="Q13" i="15"/>
  <c r="P13" i="15"/>
  <c r="O13" i="15"/>
  <c r="N13" i="15"/>
  <c r="M13" i="15"/>
  <c r="L13" i="15"/>
  <c r="K13" i="15"/>
  <c r="J13" i="15"/>
  <c r="I13" i="15"/>
  <c r="H13" i="15"/>
  <c r="G13" i="15"/>
  <c r="F13" i="15"/>
  <c r="E13" i="15"/>
  <c r="D13" i="15"/>
  <c r="C13" i="15"/>
  <c r="B13" i="15"/>
  <c r="AE12" i="15"/>
  <c r="AD12" i="15"/>
  <c r="AC12" i="15"/>
  <c r="AB12" i="15"/>
  <c r="AA12" i="15"/>
  <c r="Z12" i="15"/>
  <c r="Y12" i="15"/>
  <c r="X12" i="15"/>
  <c r="W12" i="15"/>
  <c r="V12" i="15"/>
  <c r="U12" i="15"/>
  <c r="T12" i="15"/>
  <c r="S12" i="15"/>
  <c r="R12" i="15"/>
  <c r="Q12" i="15"/>
  <c r="P12" i="15"/>
  <c r="O12" i="15"/>
  <c r="N12" i="15"/>
  <c r="M12" i="15"/>
  <c r="L12" i="15"/>
  <c r="K12" i="15"/>
  <c r="J12" i="15"/>
  <c r="I12" i="15"/>
  <c r="H12" i="15"/>
  <c r="G12" i="15"/>
  <c r="F12" i="15"/>
  <c r="E12" i="15"/>
  <c r="D12" i="15"/>
  <c r="C12" i="15"/>
  <c r="B12" i="15"/>
  <c r="AE11" i="15"/>
  <c r="AD11" i="15"/>
  <c r="AC11" i="15"/>
  <c r="AB11" i="15"/>
  <c r="AA11" i="15"/>
  <c r="Z11" i="15"/>
  <c r="Y11" i="15"/>
  <c r="X11" i="15"/>
  <c r="W11" i="15"/>
  <c r="V11" i="15"/>
  <c r="U11" i="15"/>
  <c r="T11" i="15"/>
  <c r="S11" i="15"/>
  <c r="R11" i="15"/>
  <c r="Q11" i="15"/>
  <c r="P11" i="15"/>
  <c r="O11" i="15"/>
  <c r="N11" i="15"/>
  <c r="M11" i="15"/>
  <c r="L11" i="15"/>
  <c r="K11" i="15"/>
  <c r="J11" i="15"/>
  <c r="I11" i="15"/>
  <c r="H11" i="15"/>
  <c r="G11" i="15"/>
  <c r="F11" i="15"/>
  <c r="E11" i="15"/>
  <c r="D11" i="15"/>
  <c r="C11" i="15"/>
  <c r="B11" i="15"/>
  <c r="AE10" i="15"/>
  <c r="AD10" i="15"/>
  <c r="AC10" i="15"/>
  <c r="AB10" i="15"/>
  <c r="AA10" i="15"/>
  <c r="Z10" i="15"/>
  <c r="Y10" i="15"/>
  <c r="X10" i="15"/>
  <c r="W10" i="15"/>
  <c r="V10" i="15"/>
  <c r="U10" i="15"/>
  <c r="T10" i="15"/>
  <c r="S10" i="15"/>
  <c r="R10" i="15"/>
  <c r="Q10" i="15"/>
  <c r="P10" i="15"/>
  <c r="O10" i="15"/>
  <c r="N10" i="15"/>
  <c r="M10" i="15"/>
  <c r="L10" i="15"/>
  <c r="K10" i="15"/>
  <c r="J10" i="15"/>
  <c r="I10" i="15"/>
  <c r="H10" i="15"/>
  <c r="G10" i="15"/>
  <c r="F10" i="15"/>
  <c r="E10" i="15"/>
  <c r="D10" i="15"/>
  <c r="C10" i="15"/>
  <c r="B10" i="15"/>
  <c r="AE9" i="15"/>
  <c r="AD9" i="15"/>
  <c r="AC9" i="15"/>
  <c r="AB9" i="15"/>
  <c r="AA9" i="15"/>
  <c r="Z9" i="15"/>
  <c r="Y9" i="15"/>
  <c r="X9" i="15"/>
  <c r="W9" i="15"/>
  <c r="V9" i="15"/>
  <c r="U9" i="15"/>
  <c r="T9" i="15"/>
  <c r="S9" i="15"/>
  <c r="R9" i="15"/>
  <c r="Q9" i="15"/>
  <c r="P9" i="15"/>
  <c r="O9" i="15"/>
  <c r="N9" i="15"/>
  <c r="M9" i="15"/>
  <c r="L9" i="15"/>
  <c r="K9" i="15"/>
  <c r="J9" i="15"/>
  <c r="I9" i="15"/>
  <c r="H9" i="15"/>
  <c r="G9" i="15"/>
  <c r="F9" i="15"/>
  <c r="E9" i="15"/>
  <c r="D9" i="15"/>
  <c r="C9" i="15"/>
  <c r="B9" i="15"/>
  <c r="AE8" i="15"/>
  <c r="AD8" i="15"/>
  <c r="AC8" i="15"/>
  <c r="AB8" i="15"/>
  <c r="AA8" i="15"/>
  <c r="Z8" i="15"/>
  <c r="Y8" i="15"/>
  <c r="X8" i="15"/>
  <c r="W8" i="15"/>
  <c r="V8" i="15"/>
  <c r="U8" i="15"/>
  <c r="T8" i="15"/>
  <c r="S8" i="15"/>
  <c r="R8" i="15"/>
  <c r="Q8" i="15"/>
  <c r="P8" i="15"/>
  <c r="O8" i="15"/>
  <c r="N8" i="15"/>
  <c r="M8" i="15"/>
  <c r="L8" i="15"/>
  <c r="K8" i="15"/>
  <c r="J8" i="15"/>
  <c r="I8" i="15"/>
  <c r="H8" i="15"/>
  <c r="G8" i="15"/>
  <c r="F8" i="15"/>
  <c r="E8" i="15"/>
  <c r="D8" i="15"/>
  <c r="C8" i="15"/>
  <c r="B8" i="15"/>
  <c r="AE7" i="15"/>
  <c r="AD7" i="15"/>
  <c r="AC7" i="15"/>
  <c r="AB7" i="15"/>
  <c r="AA7" i="15"/>
  <c r="Z7" i="15"/>
  <c r="Y7" i="15"/>
  <c r="X7" i="15"/>
  <c r="W7" i="15"/>
  <c r="V7" i="15"/>
  <c r="U7" i="15"/>
  <c r="T7" i="15"/>
  <c r="S7" i="15"/>
  <c r="R7" i="15"/>
  <c r="Q7" i="15"/>
  <c r="P7" i="15"/>
  <c r="O7" i="15"/>
  <c r="N7" i="15"/>
  <c r="M7" i="15"/>
  <c r="L7" i="15"/>
  <c r="K7" i="15"/>
  <c r="J7" i="15"/>
  <c r="I7" i="15"/>
  <c r="H7" i="15"/>
  <c r="G7" i="15"/>
  <c r="F7" i="15"/>
  <c r="E7" i="15"/>
  <c r="D7" i="15"/>
  <c r="C7" i="15"/>
  <c r="B7" i="15"/>
  <c r="AE6" i="15"/>
  <c r="AD6" i="15"/>
  <c r="AC6" i="15"/>
  <c r="AB6" i="15"/>
  <c r="AA6" i="15"/>
  <c r="Z6" i="15"/>
  <c r="Y6" i="15"/>
  <c r="X6" i="15"/>
  <c r="W6" i="15"/>
  <c r="V6" i="15"/>
  <c r="U6" i="15"/>
  <c r="T6" i="15"/>
  <c r="S6" i="15"/>
  <c r="R6" i="15"/>
  <c r="Q6" i="15"/>
  <c r="P6" i="15"/>
  <c r="O6" i="15"/>
  <c r="N6" i="15"/>
  <c r="M6" i="15"/>
  <c r="L6" i="15"/>
  <c r="K6" i="15"/>
  <c r="J6" i="15"/>
  <c r="I6" i="15"/>
  <c r="H6" i="15"/>
  <c r="G6" i="15"/>
  <c r="F6" i="15"/>
  <c r="E6" i="15"/>
  <c r="D6" i="15"/>
  <c r="C6" i="15"/>
  <c r="B6" i="15"/>
  <c r="AE5" i="15"/>
  <c r="AD5" i="15"/>
  <c r="AC5" i="15"/>
  <c r="AB5" i="15"/>
  <c r="AA5" i="15"/>
  <c r="Z5" i="15"/>
  <c r="Y5" i="15"/>
  <c r="X5" i="15"/>
  <c r="W5" i="15"/>
  <c r="V5" i="15"/>
  <c r="U5" i="15"/>
  <c r="T5" i="15"/>
  <c r="S5" i="15"/>
  <c r="R5" i="15"/>
  <c r="Q5" i="15"/>
  <c r="P5" i="15"/>
  <c r="O5" i="15"/>
  <c r="N5" i="15"/>
  <c r="M5" i="15"/>
  <c r="L5" i="15"/>
  <c r="K5" i="15"/>
  <c r="J5" i="15"/>
  <c r="I5" i="15"/>
  <c r="H5" i="15"/>
  <c r="G5" i="15"/>
  <c r="F5" i="15"/>
  <c r="E5" i="15"/>
  <c r="D5" i="15"/>
  <c r="C5" i="15"/>
  <c r="B5" i="15"/>
  <c r="AE49" i="14"/>
  <c r="AD49" i="14"/>
  <c r="AC49" i="14"/>
  <c r="AB49" i="14"/>
  <c r="AA49" i="14"/>
  <c r="Z49" i="14"/>
  <c r="Y49" i="14"/>
  <c r="X49" i="14"/>
  <c r="W49" i="14"/>
  <c r="V49" i="14"/>
  <c r="U49" i="14"/>
  <c r="T49" i="14"/>
  <c r="S49" i="14"/>
  <c r="R49" i="14"/>
  <c r="Q49" i="14"/>
  <c r="P49" i="14"/>
  <c r="O49" i="14"/>
  <c r="N49" i="14"/>
  <c r="M49" i="14"/>
  <c r="L49" i="14"/>
  <c r="K49" i="14"/>
  <c r="J49" i="14"/>
  <c r="I49" i="14"/>
  <c r="H49" i="14"/>
  <c r="G49" i="14"/>
  <c r="F49" i="14"/>
  <c r="E49" i="14"/>
  <c r="D49" i="14"/>
  <c r="C49" i="14"/>
  <c r="B49" i="14"/>
  <c r="AE48" i="14"/>
  <c r="AD48" i="14"/>
  <c r="AC48" i="14"/>
  <c r="AB48" i="14"/>
  <c r="AA48" i="14"/>
  <c r="Z48" i="14"/>
  <c r="Y48" i="14"/>
  <c r="X48" i="14"/>
  <c r="W48" i="14"/>
  <c r="V48" i="14"/>
  <c r="U48" i="14"/>
  <c r="T48" i="14"/>
  <c r="S48" i="14"/>
  <c r="R48" i="14"/>
  <c r="Q48" i="14"/>
  <c r="P48" i="14"/>
  <c r="O48" i="14"/>
  <c r="N48" i="14"/>
  <c r="M48" i="14"/>
  <c r="L48" i="14"/>
  <c r="K48" i="14"/>
  <c r="J48" i="14"/>
  <c r="I48" i="14"/>
  <c r="H48" i="14"/>
  <c r="G48" i="14"/>
  <c r="F48" i="14"/>
  <c r="E48" i="14"/>
  <c r="D48" i="14"/>
  <c r="C48" i="14"/>
  <c r="B48" i="14"/>
  <c r="AE47" i="14"/>
  <c r="AD47" i="14"/>
  <c r="AC47" i="14"/>
  <c r="AB47" i="14"/>
  <c r="AA47" i="14"/>
  <c r="Z47" i="14"/>
  <c r="Y47" i="14"/>
  <c r="X47" i="14"/>
  <c r="W47" i="14"/>
  <c r="V47" i="14"/>
  <c r="U47" i="14"/>
  <c r="T47" i="14"/>
  <c r="S47" i="14"/>
  <c r="R47" i="14"/>
  <c r="Q47" i="14"/>
  <c r="P47" i="14"/>
  <c r="O47" i="14"/>
  <c r="N47" i="14"/>
  <c r="M47" i="14"/>
  <c r="L47" i="14"/>
  <c r="K47" i="14"/>
  <c r="J47" i="14"/>
  <c r="I47" i="14"/>
  <c r="H47" i="14"/>
  <c r="G47" i="14"/>
  <c r="F47" i="14"/>
  <c r="E47" i="14"/>
  <c r="D47" i="14"/>
  <c r="C47" i="14"/>
  <c r="B47" i="14"/>
  <c r="AE46" i="14"/>
  <c r="AD46" i="14"/>
  <c r="AC46" i="14"/>
  <c r="AB46" i="14"/>
  <c r="AA46" i="14"/>
  <c r="Z46" i="14"/>
  <c r="Y46" i="14"/>
  <c r="X46" i="14"/>
  <c r="W46" i="14"/>
  <c r="V46" i="14"/>
  <c r="U46" i="14"/>
  <c r="T46" i="14"/>
  <c r="S46" i="14"/>
  <c r="R46" i="14"/>
  <c r="Q46" i="14"/>
  <c r="P46" i="14"/>
  <c r="O46" i="14"/>
  <c r="N46" i="14"/>
  <c r="M46" i="14"/>
  <c r="L46" i="14"/>
  <c r="K46" i="14"/>
  <c r="J46" i="14"/>
  <c r="I46" i="14"/>
  <c r="H46" i="14"/>
  <c r="G46" i="14"/>
  <c r="F46" i="14"/>
  <c r="E46" i="14"/>
  <c r="D46" i="14"/>
  <c r="C46" i="14"/>
  <c r="B46" i="14"/>
  <c r="AE45" i="14"/>
  <c r="AD45" i="14"/>
  <c r="AC45" i="14"/>
  <c r="AB45" i="14"/>
  <c r="AA45" i="14"/>
  <c r="Z45" i="14"/>
  <c r="Y45" i="14"/>
  <c r="X45" i="14"/>
  <c r="W45" i="14"/>
  <c r="V45" i="14"/>
  <c r="U45" i="14"/>
  <c r="T45" i="14"/>
  <c r="S45" i="14"/>
  <c r="R45" i="14"/>
  <c r="Q45" i="14"/>
  <c r="P45" i="14"/>
  <c r="O45" i="14"/>
  <c r="N45" i="14"/>
  <c r="M45" i="14"/>
  <c r="L45" i="14"/>
  <c r="K45" i="14"/>
  <c r="J45" i="14"/>
  <c r="I45" i="14"/>
  <c r="H45" i="14"/>
  <c r="G45" i="14"/>
  <c r="F45" i="14"/>
  <c r="E45" i="14"/>
  <c r="D45" i="14"/>
  <c r="C45" i="14"/>
  <c r="B45" i="14"/>
  <c r="AE44" i="14"/>
  <c r="AD44" i="14"/>
  <c r="AC44" i="14"/>
  <c r="AB44" i="14"/>
  <c r="AA44" i="14"/>
  <c r="Z44" i="14"/>
  <c r="Y44" i="14"/>
  <c r="X44" i="14"/>
  <c r="W44" i="14"/>
  <c r="V44" i="14"/>
  <c r="U44" i="14"/>
  <c r="T44" i="14"/>
  <c r="S44" i="14"/>
  <c r="R44" i="14"/>
  <c r="Q44" i="14"/>
  <c r="P44" i="14"/>
  <c r="O44" i="14"/>
  <c r="N44" i="14"/>
  <c r="M44" i="14"/>
  <c r="L44" i="14"/>
  <c r="K44" i="14"/>
  <c r="J44" i="14"/>
  <c r="I44" i="14"/>
  <c r="H44" i="14"/>
  <c r="G44" i="14"/>
  <c r="F44" i="14"/>
  <c r="E44" i="14"/>
  <c r="D44" i="14"/>
  <c r="C44" i="14"/>
  <c r="B44" i="14"/>
  <c r="AE43" i="14"/>
  <c r="AD43" i="14"/>
  <c r="AC43" i="14"/>
  <c r="AB43" i="14"/>
  <c r="AA43" i="14"/>
  <c r="Z43" i="14"/>
  <c r="Y43" i="14"/>
  <c r="X43" i="14"/>
  <c r="W43" i="14"/>
  <c r="V43" i="14"/>
  <c r="U43" i="14"/>
  <c r="T43" i="14"/>
  <c r="S43" i="14"/>
  <c r="R43" i="14"/>
  <c r="Q43" i="14"/>
  <c r="P43" i="14"/>
  <c r="O43" i="14"/>
  <c r="N43" i="14"/>
  <c r="M43" i="14"/>
  <c r="L43" i="14"/>
  <c r="K43" i="14"/>
  <c r="J43" i="14"/>
  <c r="I43" i="14"/>
  <c r="H43" i="14"/>
  <c r="G43" i="14"/>
  <c r="F43" i="14"/>
  <c r="E43" i="14"/>
  <c r="D43" i="14"/>
  <c r="C43" i="14"/>
  <c r="B43" i="14"/>
  <c r="AE42" i="14"/>
  <c r="AD42" i="14"/>
  <c r="AC42" i="14"/>
  <c r="AB42" i="14"/>
  <c r="AA42" i="14"/>
  <c r="Z42" i="14"/>
  <c r="Y42" i="14"/>
  <c r="X42" i="14"/>
  <c r="W42" i="14"/>
  <c r="V42" i="14"/>
  <c r="U42" i="14"/>
  <c r="T42" i="14"/>
  <c r="S42" i="14"/>
  <c r="R42" i="14"/>
  <c r="Q42" i="14"/>
  <c r="P42" i="14"/>
  <c r="O42" i="14"/>
  <c r="N42" i="14"/>
  <c r="M42" i="14"/>
  <c r="L42" i="14"/>
  <c r="K42" i="14"/>
  <c r="J42" i="14"/>
  <c r="I42" i="14"/>
  <c r="H42" i="14"/>
  <c r="G42" i="14"/>
  <c r="F42" i="14"/>
  <c r="E42" i="14"/>
  <c r="D42" i="14"/>
  <c r="C42" i="14"/>
  <c r="B42" i="14"/>
  <c r="AE41" i="14"/>
  <c r="AD41" i="14"/>
  <c r="AC41" i="14"/>
  <c r="AB41" i="14"/>
  <c r="AA41" i="14"/>
  <c r="Z41" i="14"/>
  <c r="Y41" i="14"/>
  <c r="X41" i="14"/>
  <c r="W41" i="14"/>
  <c r="V41" i="14"/>
  <c r="U41" i="14"/>
  <c r="T41" i="14"/>
  <c r="S41" i="14"/>
  <c r="R41" i="14"/>
  <c r="Q41" i="14"/>
  <c r="P41" i="14"/>
  <c r="O41" i="14"/>
  <c r="N41" i="14"/>
  <c r="M41" i="14"/>
  <c r="L41" i="14"/>
  <c r="K41" i="14"/>
  <c r="J41" i="14"/>
  <c r="I41" i="14"/>
  <c r="H41" i="14"/>
  <c r="G41" i="14"/>
  <c r="F41" i="14"/>
  <c r="E41" i="14"/>
  <c r="D41" i="14"/>
  <c r="C41" i="14"/>
  <c r="B41" i="14"/>
  <c r="AE40" i="14"/>
  <c r="AD40" i="14"/>
  <c r="AC40" i="14"/>
  <c r="AB40" i="14"/>
  <c r="AA40" i="14"/>
  <c r="Z40" i="14"/>
  <c r="Y40" i="14"/>
  <c r="X40" i="14"/>
  <c r="W40" i="14"/>
  <c r="V40" i="14"/>
  <c r="U40" i="14"/>
  <c r="T40" i="14"/>
  <c r="S40" i="14"/>
  <c r="R40" i="14"/>
  <c r="Q40" i="14"/>
  <c r="P40" i="14"/>
  <c r="O40" i="14"/>
  <c r="N40" i="14"/>
  <c r="M40" i="14"/>
  <c r="L40" i="14"/>
  <c r="K40" i="14"/>
  <c r="J40" i="14"/>
  <c r="I40" i="14"/>
  <c r="H40" i="14"/>
  <c r="G40" i="14"/>
  <c r="F40" i="14"/>
  <c r="E40" i="14"/>
  <c r="D40" i="14"/>
  <c r="C40" i="14"/>
  <c r="B40" i="14"/>
  <c r="AE39" i="14"/>
  <c r="AD39" i="14"/>
  <c r="AC39" i="14"/>
  <c r="AB39" i="14"/>
  <c r="AA39" i="14"/>
  <c r="Z39" i="14"/>
  <c r="Y39" i="14"/>
  <c r="X39" i="14"/>
  <c r="W39" i="14"/>
  <c r="V39" i="14"/>
  <c r="U39" i="14"/>
  <c r="T39" i="14"/>
  <c r="S39" i="14"/>
  <c r="R39" i="14"/>
  <c r="Q39" i="14"/>
  <c r="P39" i="14"/>
  <c r="O39" i="14"/>
  <c r="N39" i="14"/>
  <c r="M39" i="14"/>
  <c r="L39" i="14"/>
  <c r="K39" i="14"/>
  <c r="J39" i="14"/>
  <c r="I39" i="14"/>
  <c r="H39" i="14"/>
  <c r="G39" i="14"/>
  <c r="F39" i="14"/>
  <c r="E39" i="14"/>
  <c r="D39" i="14"/>
  <c r="C39" i="14"/>
  <c r="B39" i="14"/>
  <c r="AE38" i="14"/>
  <c r="AD38" i="14"/>
  <c r="AC38" i="14"/>
  <c r="AB38" i="14"/>
  <c r="AA38" i="14"/>
  <c r="Z38" i="14"/>
  <c r="Y38" i="14"/>
  <c r="X38" i="14"/>
  <c r="W38" i="14"/>
  <c r="V38" i="14"/>
  <c r="U38" i="14"/>
  <c r="T38" i="14"/>
  <c r="S38" i="14"/>
  <c r="R38" i="14"/>
  <c r="Q38" i="14"/>
  <c r="P38" i="14"/>
  <c r="O38" i="14"/>
  <c r="N38" i="14"/>
  <c r="M38" i="14"/>
  <c r="L38" i="14"/>
  <c r="K38" i="14"/>
  <c r="J38" i="14"/>
  <c r="I38" i="14"/>
  <c r="H38" i="14"/>
  <c r="G38" i="14"/>
  <c r="F38" i="14"/>
  <c r="E38" i="14"/>
  <c r="D38" i="14"/>
  <c r="C38" i="14"/>
  <c r="B38" i="14"/>
  <c r="AE37" i="14"/>
  <c r="AD37" i="14"/>
  <c r="AC37" i="14"/>
  <c r="AB37" i="14"/>
  <c r="AA37" i="14"/>
  <c r="Z37" i="14"/>
  <c r="Y37" i="14"/>
  <c r="X37" i="14"/>
  <c r="W37" i="14"/>
  <c r="V37" i="14"/>
  <c r="U37" i="14"/>
  <c r="T37" i="14"/>
  <c r="S37" i="14"/>
  <c r="R37" i="14"/>
  <c r="Q37" i="14"/>
  <c r="P37" i="14"/>
  <c r="O37" i="14"/>
  <c r="N37" i="14"/>
  <c r="M37" i="14"/>
  <c r="L37" i="14"/>
  <c r="K37" i="14"/>
  <c r="J37" i="14"/>
  <c r="I37" i="14"/>
  <c r="H37" i="14"/>
  <c r="G37" i="14"/>
  <c r="F37" i="14"/>
  <c r="E37" i="14"/>
  <c r="D37" i="14"/>
  <c r="C37" i="14"/>
  <c r="B37" i="14"/>
  <c r="AE36" i="14"/>
  <c r="AD36" i="14"/>
  <c r="AC36" i="14"/>
  <c r="AB36" i="14"/>
  <c r="AA36" i="14"/>
  <c r="Z36" i="14"/>
  <c r="Y36" i="14"/>
  <c r="X36" i="14"/>
  <c r="W36" i="14"/>
  <c r="V36" i="14"/>
  <c r="U36" i="14"/>
  <c r="T36" i="14"/>
  <c r="S36" i="14"/>
  <c r="R36" i="14"/>
  <c r="Q36" i="14"/>
  <c r="P36" i="14"/>
  <c r="O36" i="14"/>
  <c r="N36" i="14"/>
  <c r="M36" i="14"/>
  <c r="L36" i="14"/>
  <c r="K36" i="14"/>
  <c r="J36" i="14"/>
  <c r="I36" i="14"/>
  <c r="H36" i="14"/>
  <c r="G36" i="14"/>
  <c r="F36" i="14"/>
  <c r="E36" i="14"/>
  <c r="D36" i="14"/>
  <c r="C36" i="14"/>
  <c r="B36" i="14"/>
  <c r="AE35" i="14"/>
  <c r="AD35" i="14"/>
  <c r="AC35" i="14"/>
  <c r="AB35" i="14"/>
  <c r="AA35" i="14"/>
  <c r="Z35" i="14"/>
  <c r="Y35" i="14"/>
  <c r="X35" i="14"/>
  <c r="W35" i="14"/>
  <c r="V35" i="14"/>
  <c r="U35" i="14"/>
  <c r="T35" i="14"/>
  <c r="S35" i="14"/>
  <c r="R35" i="14"/>
  <c r="Q35" i="14"/>
  <c r="P35" i="14"/>
  <c r="O35" i="14"/>
  <c r="N35" i="14"/>
  <c r="M35" i="14"/>
  <c r="L35" i="14"/>
  <c r="K35" i="14"/>
  <c r="J35" i="14"/>
  <c r="I35" i="14"/>
  <c r="H35" i="14"/>
  <c r="G35" i="14"/>
  <c r="F35" i="14"/>
  <c r="E35" i="14"/>
  <c r="D35" i="14"/>
  <c r="C35" i="14"/>
  <c r="B35" i="14"/>
  <c r="AE34" i="14"/>
  <c r="AD34" i="14"/>
  <c r="AC34" i="14"/>
  <c r="AB34" i="14"/>
  <c r="AA34" i="14"/>
  <c r="Z34" i="14"/>
  <c r="Y34" i="14"/>
  <c r="X34" i="14"/>
  <c r="W34" i="14"/>
  <c r="V34" i="14"/>
  <c r="U34" i="14"/>
  <c r="T34" i="14"/>
  <c r="S34" i="14"/>
  <c r="R34" i="14"/>
  <c r="Q34" i="14"/>
  <c r="P34" i="14"/>
  <c r="O34" i="14"/>
  <c r="N34" i="14"/>
  <c r="M34" i="14"/>
  <c r="L34" i="14"/>
  <c r="K34" i="14"/>
  <c r="J34" i="14"/>
  <c r="I34" i="14"/>
  <c r="H34" i="14"/>
  <c r="G34" i="14"/>
  <c r="F34" i="14"/>
  <c r="E34" i="14"/>
  <c r="D34" i="14"/>
  <c r="C34" i="14"/>
  <c r="B34" i="14"/>
  <c r="AE33" i="14"/>
  <c r="AD33" i="14"/>
  <c r="AC33" i="14"/>
  <c r="AB33" i="14"/>
  <c r="AA33" i="14"/>
  <c r="Z33" i="14"/>
  <c r="Y33" i="14"/>
  <c r="X33" i="14"/>
  <c r="W33" i="14"/>
  <c r="V33" i="14"/>
  <c r="U33" i="14"/>
  <c r="T33" i="14"/>
  <c r="S33" i="14"/>
  <c r="R33" i="14"/>
  <c r="Q33" i="14"/>
  <c r="P33" i="14"/>
  <c r="O33" i="14"/>
  <c r="N33" i="14"/>
  <c r="M33" i="14"/>
  <c r="L33" i="14"/>
  <c r="K33" i="14"/>
  <c r="J33" i="14"/>
  <c r="I33" i="14"/>
  <c r="H33" i="14"/>
  <c r="G33" i="14"/>
  <c r="F33" i="14"/>
  <c r="E33" i="14"/>
  <c r="D33" i="14"/>
  <c r="C33" i="14"/>
  <c r="B33" i="14"/>
  <c r="AE32" i="14"/>
  <c r="AD32" i="14"/>
  <c r="AC32" i="14"/>
  <c r="AB32" i="14"/>
  <c r="AA32" i="14"/>
  <c r="Z32" i="14"/>
  <c r="Y32" i="14"/>
  <c r="X32" i="14"/>
  <c r="W32" i="14"/>
  <c r="V32" i="14"/>
  <c r="U32" i="14"/>
  <c r="T32" i="14"/>
  <c r="S32" i="14"/>
  <c r="R32" i="14"/>
  <c r="Q32" i="14"/>
  <c r="P32" i="14"/>
  <c r="O32" i="14"/>
  <c r="N32" i="14"/>
  <c r="M32" i="14"/>
  <c r="L32" i="14"/>
  <c r="K32" i="14"/>
  <c r="J32" i="14"/>
  <c r="I32" i="14"/>
  <c r="H32" i="14"/>
  <c r="G32" i="14"/>
  <c r="F32" i="14"/>
  <c r="E32" i="14"/>
  <c r="D32" i="14"/>
  <c r="C32" i="14"/>
  <c r="B32" i="14"/>
  <c r="AE31" i="14"/>
  <c r="AD31" i="14"/>
  <c r="AC31" i="14"/>
  <c r="AB31" i="14"/>
  <c r="AA31" i="14"/>
  <c r="Z31" i="14"/>
  <c r="Y31" i="14"/>
  <c r="X31" i="14"/>
  <c r="W31" i="14"/>
  <c r="V31" i="14"/>
  <c r="U31" i="14"/>
  <c r="T31" i="14"/>
  <c r="S31" i="14"/>
  <c r="R31" i="14"/>
  <c r="Q31" i="14"/>
  <c r="P31" i="14"/>
  <c r="O31" i="14"/>
  <c r="N31" i="14"/>
  <c r="M31" i="14"/>
  <c r="L31" i="14"/>
  <c r="K31" i="14"/>
  <c r="J31" i="14"/>
  <c r="I31" i="14"/>
  <c r="H31" i="14"/>
  <c r="G31" i="14"/>
  <c r="F31" i="14"/>
  <c r="E31" i="14"/>
  <c r="D31" i="14"/>
  <c r="C31" i="14"/>
  <c r="B31" i="14"/>
  <c r="AE30" i="14"/>
  <c r="AD30" i="14"/>
  <c r="AC30" i="14"/>
  <c r="AB30" i="14"/>
  <c r="AA30" i="14"/>
  <c r="Z30" i="14"/>
  <c r="Y30" i="14"/>
  <c r="X30" i="14"/>
  <c r="W30" i="14"/>
  <c r="V30" i="14"/>
  <c r="U30" i="14"/>
  <c r="T30" i="14"/>
  <c r="S30" i="14"/>
  <c r="R30" i="14"/>
  <c r="Q30" i="14"/>
  <c r="P30" i="14"/>
  <c r="O30" i="14"/>
  <c r="N30" i="14"/>
  <c r="M30" i="14"/>
  <c r="L30" i="14"/>
  <c r="K30" i="14"/>
  <c r="J30" i="14"/>
  <c r="I30" i="14"/>
  <c r="H30" i="14"/>
  <c r="G30" i="14"/>
  <c r="F30" i="14"/>
  <c r="E30" i="14"/>
  <c r="D30" i="14"/>
  <c r="C30" i="14"/>
  <c r="B30" i="14"/>
  <c r="AE29" i="14"/>
  <c r="AD29" i="14"/>
  <c r="AC29" i="14"/>
  <c r="AB29" i="14"/>
  <c r="AA29" i="14"/>
  <c r="Z29" i="14"/>
  <c r="Y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B29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B28" i="14"/>
  <c r="AE27" i="14"/>
  <c r="AD27" i="14"/>
  <c r="AC27" i="14"/>
  <c r="AB27" i="14"/>
  <c r="AA27" i="14"/>
  <c r="Z27" i="14"/>
  <c r="Y27" i="14"/>
  <c r="X27" i="14"/>
  <c r="W27" i="14"/>
  <c r="V27" i="14"/>
  <c r="U27" i="14"/>
  <c r="T27" i="14"/>
  <c r="S27" i="14"/>
  <c r="R27" i="14"/>
  <c r="Q27" i="14"/>
  <c r="P27" i="14"/>
  <c r="O27" i="14"/>
  <c r="N27" i="14"/>
  <c r="M27" i="14"/>
  <c r="L27" i="14"/>
  <c r="K27" i="14"/>
  <c r="J27" i="14"/>
  <c r="I27" i="14"/>
  <c r="H27" i="14"/>
  <c r="G27" i="14"/>
  <c r="F27" i="14"/>
  <c r="E27" i="14"/>
  <c r="D27" i="14"/>
  <c r="C27" i="14"/>
  <c r="B27" i="14"/>
  <c r="AE26" i="14"/>
  <c r="AD26" i="14"/>
  <c r="AC26" i="14"/>
  <c r="AB26" i="14"/>
  <c r="AA26" i="14"/>
  <c r="Z26" i="14"/>
  <c r="Y26" i="14"/>
  <c r="X26" i="14"/>
  <c r="W26" i="14"/>
  <c r="V26" i="14"/>
  <c r="U26" i="14"/>
  <c r="T26" i="14"/>
  <c r="S26" i="14"/>
  <c r="R26" i="14"/>
  <c r="Q26" i="14"/>
  <c r="P26" i="14"/>
  <c r="O26" i="14"/>
  <c r="N26" i="14"/>
  <c r="M26" i="14"/>
  <c r="L26" i="14"/>
  <c r="K26" i="14"/>
  <c r="J26" i="14"/>
  <c r="I26" i="14"/>
  <c r="H26" i="14"/>
  <c r="G26" i="14"/>
  <c r="F26" i="14"/>
  <c r="E26" i="14"/>
  <c r="D26" i="14"/>
  <c r="C26" i="14"/>
  <c r="B26" i="14"/>
  <c r="AE25" i="14"/>
  <c r="AD25" i="14"/>
  <c r="AC25" i="14"/>
  <c r="AB25" i="14"/>
  <c r="AA25" i="14"/>
  <c r="Z25" i="14"/>
  <c r="Y25" i="14"/>
  <c r="X25" i="14"/>
  <c r="W25" i="14"/>
  <c r="V25" i="14"/>
  <c r="U25" i="14"/>
  <c r="T25" i="14"/>
  <c r="S25" i="14"/>
  <c r="R25" i="14"/>
  <c r="Q25" i="14"/>
  <c r="P25" i="14"/>
  <c r="O25" i="14"/>
  <c r="N25" i="14"/>
  <c r="M25" i="14"/>
  <c r="L25" i="14"/>
  <c r="K25" i="14"/>
  <c r="J25" i="14"/>
  <c r="I25" i="14"/>
  <c r="H25" i="14"/>
  <c r="G25" i="14"/>
  <c r="F25" i="14"/>
  <c r="E25" i="14"/>
  <c r="D25" i="14"/>
  <c r="C25" i="14"/>
  <c r="B25" i="14"/>
  <c r="AE24" i="14"/>
  <c r="AD24" i="14"/>
  <c r="AC24" i="14"/>
  <c r="AB24" i="14"/>
  <c r="AA24" i="14"/>
  <c r="Z24" i="14"/>
  <c r="Y24" i="14"/>
  <c r="X24" i="14"/>
  <c r="W24" i="14"/>
  <c r="V24" i="14"/>
  <c r="U24" i="14"/>
  <c r="T24" i="14"/>
  <c r="S24" i="14"/>
  <c r="R24" i="14"/>
  <c r="Q24" i="14"/>
  <c r="P24" i="14"/>
  <c r="O24" i="14"/>
  <c r="N24" i="14"/>
  <c r="M24" i="14"/>
  <c r="L24" i="14"/>
  <c r="K24" i="14"/>
  <c r="J24" i="14"/>
  <c r="I24" i="14"/>
  <c r="H24" i="14"/>
  <c r="G24" i="14"/>
  <c r="F24" i="14"/>
  <c r="E24" i="14"/>
  <c r="D24" i="14"/>
  <c r="C24" i="14"/>
  <c r="B24" i="14"/>
  <c r="AE23" i="14"/>
  <c r="AD23" i="14"/>
  <c r="AC23" i="14"/>
  <c r="AB23" i="14"/>
  <c r="AA23" i="14"/>
  <c r="Z23" i="14"/>
  <c r="Y23" i="14"/>
  <c r="X23" i="14"/>
  <c r="W23" i="14"/>
  <c r="V23" i="14"/>
  <c r="U23" i="14"/>
  <c r="T23" i="14"/>
  <c r="S23" i="14"/>
  <c r="R23" i="14"/>
  <c r="Q23" i="14"/>
  <c r="P23" i="14"/>
  <c r="O23" i="14"/>
  <c r="N23" i="14"/>
  <c r="M23" i="14"/>
  <c r="L23" i="14"/>
  <c r="K23" i="14"/>
  <c r="J23" i="14"/>
  <c r="I23" i="14"/>
  <c r="H23" i="14"/>
  <c r="G23" i="14"/>
  <c r="F23" i="14"/>
  <c r="E23" i="14"/>
  <c r="D23" i="14"/>
  <c r="C23" i="14"/>
  <c r="B23" i="14"/>
  <c r="AE22" i="14"/>
  <c r="AD22" i="14"/>
  <c r="AC22" i="14"/>
  <c r="AB22" i="14"/>
  <c r="AA22" i="14"/>
  <c r="Z22" i="14"/>
  <c r="Y22" i="14"/>
  <c r="X22" i="14"/>
  <c r="W22" i="14"/>
  <c r="V22" i="14"/>
  <c r="U22" i="14"/>
  <c r="T22" i="14"/>
  <c r="S22" i="14"/>
  <c r="R22" i="14"/>
  <c r="Q22" i="14"/>
  <c r="P22" i="14"/>
  <c r="O22" i="14"/>
  <c r="N22" i="14"/>
  <c r="M22" i="14"/>
  <c r="L22" i="14"/>
  <c r="K22" i="14"/>
  <c r="J22" i="14"/>
  <c r="I22" i="14"/>
  <c r="H22" i="14"/>
  <c r="G22" i="14"/>
  <c r="F22" i="14"/>
  <c r="E22" i="14"/>
  <c r="D22" i="14"/>
  <c r="C22" i="14"/>
  <c r="B22" i="14"/>
  <c r="AE21" i="14"/>
  <c r="AD21" i="14"/>
  <c r="AC21" i="14"/>
  <c r="AB21" i="14"/>
  <c r="AA21" i="14"/>
  <c r="Z21" i="14"/>
  <c r="Y21" i="14"/>
  <c r="X21" i="14"/>
  <c r="W21" i="14"/>
  <c r="V21" i="14"/>
  <c r="U21" i="14"/>
  <c r="T21" i="14"/>
  <c r="S21" i="14"/>
  <c r="R21" i="14"/>
  <c r="Q21" i="14"/>
  <c r="P21" i="14"/>
  <c r="O21" i="14"/>
  <c r="N21" i="14"/>
  <c r="M21" i="14"/>
  <c r="L21" i="14"/>
  <c r="K21" i="14"/>
  <c r="J21" i="14"/>
  <c r="I21" i="14"/>
  <c r="H21" i="14"/>
  <c r="G21" i="14"/>
  <c r="F21" i="14"/>
  <c r="E21" i="14"/>
  <c r="D21" i="14"/>
  <c r="C21" i="14"/>
  <c r="B21" i="14"/>
  <c r="AE20" i="14"/>
  <c r="AD20" i="14"/>
  <c r="AC20" i="14"/>
  <c r="AB20" i="14"/>
  <c r="AA20" i="14"/>
  <c r="Z20" i="14"/>
  <c r="Y20" i="14"/>
  <c r="X20" i="14"/>
  <c r="W20" i="14"/>
  <c r="V20" i="14"/>
  <c r="U20" i="14"/>
  <c r="T20" i="14"/>
  <c r="S20" i="14"/>
  <c r="R20" i="14"/>
  <c r="Q20" i="14"/>
  <c r="P20" i="14"/>
  <c r="O20" i="14"/>
  <c r="N20" i="14"/>
  <c r="M20" i="14"/>
  <c r="L20" i="14"/>
  <c r="K20" i="14"/>
  <c r="J20" i="14"/>
  <c r="I20" i="14"/>
  <c r="H20" i="14"/>
  <c r="G20" i="14"/>
  <c r="F20" i="14"/>
  <c r="E20" i="14"/>
  <c r="D20" i="14"/>
  <c r="C20" i="14"/>
  <c r="B20" i="14"/>
  <c r="AE19" i="14"/>
  <c r="AD19" i="14"/>
  <c r="AC19" i="14"/>
  <c r="AB19" i="14"/>
  <c r="AA19" i="14"/>
  <c r="Z19" i="14"/>
  <c r="Y19" i="14"/>
  <c r="X19" i="14"/>
  <c r="W19" i="14"/>
  <c r="V19" i="14"/>
  <c r="U19" i="14"/>
  <c r="T19" i="14"/>
  <c r="S19" i="14"/>
  <c r="R19" i="14"/>
  <c r="Q19" i="14"/>
  <c r="P19" i="14"/>
  <c r="O19" i="14"/>
  <c r="N19" i="14"/>
  <c r="M19" i="14"/>
  <c r="L19" i="14"/>
  <c r="K19" i="14"/>
  <c r="J19" i="14"/>
  <c r="I19" i="14"/>
  <c r="H19" i="14"/>
  <c r="G19" i="14"/>
  <c r="F19" i="14"/>
  <c r="E19" i="14"/>
  <c r="D19" i="14"/>
  <c r="C19" i="14"/>
  <c r="B19" i="14"/>
  <c r="AE18" i="14"/>
  <c r="AD18" i="14"/>
  <c r="AC18" i="14"/>
  <c r="AB18" i="14"/>
  <c r="AA18" i="14"/>
  <c r="Z18" i="14"/>
  <c r="Y18" i="14"/>
  <c r="X18" i="14"/>
  <c r="W18" i="14"/>
  <c r="V18" i="14"/>
  <c r="U18" i="14"/>
  <c r="T18" i="14"/>
  <c r="S18" i="14"/>
  <c r="R18" i="14"/>
  <c r="Q18" i="14"/>
  <c r="P18" i="14"/>
  <c r="O18" i="14"/>
  <c r="N18" i="14"/>
  <c r="M18" i="14"/>
  <c r="L18" i="14"/>
  <c r="K18" i="14"/>
  <c r="J18" i="14"/>
  <c r="I18" i="14"/>
  <c r="H18" i="14"/>
  <c r="G18" i="14"/>
  <c r="F18" i="14"/>
  <c r="E18" i="14"/>
  <c r="D18" i="14"/>
  <c r="C18" i="14"/>
  <c r="B18" i="14"/>
  <c r="AE17" i="14"/>
  <c r="AD17" i="14"/>
  <c r="AC17" i="14"/>
  <c r="AB17" i="14"/>
  <c r="AA17" i="14"/>
  <c r="Z17" i="14"/>
  <c r="Y17" i="14"/>
  <c r="X17" i="14"/>
  <c r="W17" i="14"/>
  <c r="V17" i="14"/>
  <c r="U17" i="14"/>
  <c r="T17" i="14"/>
  <c r="S17" i="14"/>
  <c r="R17" i="14"/>
  <c r="Q17" i="14"/>
  <c r="P17" i="14"/>
  <c r="O17" i="14"/>
  <c r="N17" i="14"/>
  <c r="M17" i="14"/>
  <c r="L17" i="14"/>
  <c r="K17" i="14"/>
  <c r="J17" i="14"/>
  <c r="I17" i="14"/>
  <c r="H17" i="14"/>
  <c r="G17" i="14"/>
  <c r="F17" i="14"/>
  <c r="E17" i="14"/>
  <c r="D17" i="14"/>
  <c r="C17" i="14"/>
  <c r="B17" i="14"/>
  <c r="AE16" i="14"/>
  <c r="AD16" i="14"/>
  <c r="AC16" i="14"/>
  <c r="AB16" i="14"/>
  <c r="AA16" i="14"/>
  <c r="Z16" i="14"/>
  <c r="Y16" i="14"/>
  <c r="X16" i="14"/>
  <c r="W16" i="14"/>
  <c r="V16" i="14"/>
  <c r="U16" i="14"/>
  <c r="T16" i="14"/>
  <c r="S16" i="14"/>
  <c r="R16" i="14"/>
  <c r="Q16" i="14"/>
  <c r="P16" i="14"/>
  <c r="O16" i="14"/>
  <c r="N16" i="14"/>
  <c r="M16" i="14"/>
  <c r="L16" i="14"/>
  <c r="K16" i="14"/>
  <c r="J16" i="14"/>
  <c r="I16" i="14"/>
  <c r="H16" i="14"/>
  <c r="G16" i="14"/>
  <c r="F16" i="14"/>
  <c r="E16" i="14"/>
  <c r="D16" i="14"/>
  <c r="C16" i="14"/>
  <c r="B16" i="14"/>
  <c r="AE15" i="14"/>
  <c r="AD15" i="14"/>
  <c r="AC15" i="14"/>
  <c r="AB15" i="14"/>
  <c r="AA15" i="14"/>
  <c r="Z15" i="14"/>
  <c r="Y15" i="14"/>
  <c r="X15" i="14"/>
  <c r="W15" i="14"/>
  <c r="V15" i="14"/>
  <c r="U15" i="14"/>
  <c r="T15" i="14"/>
  <c r="S15" i="14"/>
  <c r="R15" i="14"/>
  <c r="Q15" i="14"/>
  <c r="P15" i="14"/>
  <c r="O15" i="14"/>
  <c r="N15" i="14"/>
  <c r="M15" i="14"/>
  <c r="L15" i="14"/>
  <c r="K15" i="14"/>
  <c r="J15" i="14"/>
  <c r="I15" i="14"/>
  <c r="H15" i="14"/>
  <c r="G15" i="14"/>
  <c r="F15" i="14"/>
  <c r="E15" i="14"/>
  <c r="D15" i="14"/>
  <c r="C15" i="14"/>
  <c r="B15" i="14"/>
  <c r="AE14" i="14"/>
  <c r="AD14" i="14"/>
  <c r="AC14" i="14"/>
  <c r="AB14" i="14"/>
  <c r="AA14" i="14"/>
  <c r="Z14" i="14"/>
  <c r="Y14" i="14"/>
  <c r="X14" i="14"/>
  <c r="W14" i="14"/>
  <c r="V14" i="14"/>
  <c r="U14" i="14"/>
  <c r="T14" i="14"/>
  <c r="S14" i="14"/>
  <c r="R14" i="14"/>
  <c r="Q14" i="14"/>
  <c r="P14" i="14"/>
  <c r="O14" i="14"/>
  <c r="N14" i="14"/>
  <c r="M14" i="14"/>
  <c r="L14" i="14"/>
  <c r="K14" i="14"/>
  <c r="J14" i="14"/>
  <c r="I14" i="14"/>
  <c r="H14" i="14"/>
  <c r="G14" i="14"/>
  <c r="F14" i="14"/>
  <c r="E14" i="14"/>
  <c r="D14" i="14"/>
  <c r="C14" i="14"/>
  <c r="B14" i="14"/>
  <c r="AE13" i="14"/>
  <c r="AD13" i="14"/>
  <c r="AC13" i="14"/>
  <c r="AB13" i="14"/>
  <c r="AA13" i="14"/>
  <c r="Z13" i="14"/>
  <c r="Y13" i="14"/>
  <c r="X13" i="14"/>
  <c r="W13" i="14"/>
  <c r="V13" i="14"/>
  <c r="U13" i="14"/>
  <c r="T13" i="14"/>
  <c r="S13" i="14"/>
  <c r="R13" i="14"/>
  <c r="Q13" i="14"/>
  <c r="P13" i="14"/>
  <c r="O13" i="14"/>
  <c r="N13" i="14"/>
  <c r="M13" i="14"/>
  <c r="L13" i="14"/>
  <c r="K13" i="14"/>
  <c r="J13" i="14"/>
  <c r="I13" i="14"/>
  <c r="H13" i="14"/>
  <c r="G13" i="14"/>
  <c r="F13" i="14"/>
  <c r="E13" i="14"/>
  <c r="D13" i="14"/>
  <c r="C13" i="14"/>
  <c r="B13" i="14"/>
  <c r="AE12" i="14"/>
  <c r="AD12" i="14"/>
  <c r="AC12" i="14"/>
  <c r="AB12" i="14"/>
  <c r="AA12" i="14"/>
  <c r="Z12" i="14"/>
  <c r="Y12" i="14"/>
  <c r="X12" i="14"/>
  <c r="W12" i="14"/>
  <c r="V12" i="14"/>
  <c r="U12" i="14"/>
  <c r="T12" i="14"/>
  <c r="S12" i="14"/>
  <c r="R12" i="14"/>
  <c r="Q12" i="14"/>
  <c r="P12" i="14"/>
  <c r="O12" i="14"/>
  <c r="N12" i="14"/>
  <c r="M12" i="14"/>
  <c r="L12" i="14"/>
  <c r="K12" i="14"/>
  <c r="J12" i="14"/>
  <c r="I12" i="14"/>
  <c r="H12" i="14"/>
  <c r="G12" i="14"/>
  <c r="F12" i="14"/>
  <c r="E12" i="14"/>
  <c r="D12" i="14"/>
  <c r="C12" i="14"/>
  <c r="B12" i="14"/>
  <c r="AE11" i="14"/>
  <c r="AD11" i="14"/>
  <c r="AC11" i="14"/>
  <c r="AB11" i="14"/>
  <c r="AA11" i="14"/>
  <c r="Z11" i="14"/>
  <c r="Y11" i="14"/>
  <c r="X11" i="14"/>
  <c r="W11" i="14"/>
  <c r="V11" i="14"/>
  <c r="U11" i="14"/>
  <c r="T11" i="14"/>
  <c r="S11" i="14"/>
  <c r="R11" i="14"/>
  <c r="Q11" i="14"/>
  <c r="P11" i="14"/>
  <c r="O11" i="14"/>
  <c r="N11" i="14"/>
  <c r="M11" i="14"/>
  <c r="L11" i="14"/>
  <c r="K11" i="14"/>
  <c r="J11" i="14"/>
  <c r="I11" i="14"/>
  <c r="H11" i="14"/>
  <c r="G11" i="14"/>
  <c r="F11" i="14"/>
  <c r="E11" i="14"/>
  <c r="D11" i="14"/>
  <c r="C11" i="14"/>
  <c r="B11" i="14"/>
  <c r="AE10" i="14"/>
  <c r="AD10" i="14"/>
  <c r="AC10" i="14"/>
  <c r="AB10" i="14"/>
  <c r="AA10" i="14"/>
  <c r="Z10" i="14"/>
  <c r="Y10" i="14"/>
  <c r="X10" i="14"/>
  <c r="W10" i="14"/>
  <c r="V10" i="14"/>
  <c r="U10" i="14"/>
  <c r="T10" i="14"/>
  <c r="S10" i="14"/>
  <c r="R10" i="14"/>
  <c r="Q10" i="14"/>
  <c r="P10" i="14"/>
  <c r="O10" i="14"/>
  <c r="N10" i="14"/>
  <c r="M10" i="14"/>
  <c r="L10" i="14"/>
  <c r="K10" i="14"/>
  <c r="J10" i="14"/>
  <c r="I10" i="14"/>
  <c r="H10" i="14"/>
  <c r="G10" i="14"/>
  <c r="F10" i="14"/>
  <c r="E10" i="14"/>
  <c r="D10" i="14"/>
  <c r="C10" i="14"/>
  <c r="B10" i="14"/>
  <c r="AE9" i="14"/>
  <c r="AD9" i="14"/>
  <c r="AC9" i="14"/>
  <c r="AB9" i="14"/>
  <c r="AA9" i="14"/>
  <c r="Z9" i="14"/>
  <c r="Y9" i="14"/>
  <c r="X9" i="14"/>
  <c r="W9" i="14"/>
  <c r="V9" i="14"/>
  <c r="U9" i="14"/>
  <c r="T9" i="14"/>
  <c r="S9" i="14"/>
  <c r="R9" i="14"/>
  <c r="Q9" i="14"/>
  <c r="P9" i="14"/>
  <c r="O9" i="14"/>
  <c r="N9" i="14"/>
  <c r="M9" i="14"/>
  <c r="L9" i="14"/>
  <c r="K9" i="14"/>
  <c r="J9" i="14"/>
  <c r="I9" i="14"/>
  <c r="H9" i="14"/>
  <c r="G9" i="14"/>
  <c r="F9" i="14"/>
  <c r="E9" i="14"/>
  <c r="D9" i="14"/>
  <c r="C9" i="14"/>
  <c r="B9" i="14"/>
  <c r="AE8" i="14"/>
  <c r="AD8" i="14"/>
  <c r="AC8" i="14"/>
  <c r="AB8" i="14"/>
  <c r="AA8" i="14"/>
  <c r="Z8" i="14"/>
  <c r="Y8" i="14"/>
  <c r="X8" i="14"/>
  <c r="W8" i="14"/>
  <c r="V8" i="14"/>
  <c r="U8" i="14"/>
  <c r="T8" i="14"/>
  <c r="S8" i="14"/>
  <c r="R8" i="14"/>
  <c r="Q8" i="14"/>
  <c r="P8" i="14"/>
  <c r="O8" i="14"/>
  <c r="N8" i="14"/>
  <c r="M8" i="14"/>
  <c r="L8" i="14"/>
  <c r="K8" i="14"/>
  <c r="J8" i="14"/>
  <c r="I8" i="14"/>
  <c r="H8" i="14"/>
  <c r="G8" i="14"/>
  <c r="F8" i="14"/>
  <c r="E8" i="14"/>
  <c r="D8" i="14"/>
  <c r="C8" i="14"/>
  <c r="B8" i="14"/>
  <c r="AE7" i="14"/>
  <c r="AD7" i="14"/>
  <c r="AC7" i="14"/>
  <c r="AB7" i="14"/>
  <c r="AA7" i="14"/>
  <c r="Z7" i="14"/>
  <c r="Y7" i="14"/>
  <c r="X7" i="14"/>
  <c r="W7" i="14"/>
  <c r="V7" i="14"/>
  <c r="U7" i="14"/>
  <c r="T7" i="14"/>
  <c r="S7" i="14"/>
  <c r="R7" i="14"/>
  <c r="Q7" i="14"/>
  <c r="P7" i="14"/>
  <c r="O7" i="14"/>
  <c r="N7" i="14"/>
  <c r="M7" i="14"/>
  <c r="L7" i="14"/>
  <c r="K7" i="14"/>
  <c r="J7" i="14"/>
  <c r="I7" i="14"/>
  <c r="H7" i="14"/>
  <c r="G7" i="14"/>
  <c r="F7" i="14"/>
  <c r="E7" i="14"/>
  <c r="D7" i="14"/>
  <c r="C7" i="14"/>
  <c r="B7" i="14"/>
  <c r="AE6" i="14"/>
  <c r="AD6" i="14"/>
  <c r="AC6" i="14"/>
  <c r="AB6" i="14"/>
  <c r="AA6" i="14"/>
  <c r="Z6" i="14"/>
  <c r="Y6" i="14"/>
  <c r="X6" i="14"/>
  <c r="W6" i="14"/>
  <c r="V6" i="14"/>
  <c r="U6" i="14"/>
  <c r="T6" i="14"/>
  <c r="S6" i="14"/>
  <c r="R6" i="14"/>
  <c r="Q6" i="14"/>
  <c r="P6" i="14"/>
  <c r="O6" i="14"/>
  <c r="N6" i="14"/>
  <c r="M6" i="14"/>
  <c r="L6" i="14"/>
  <c r="K6" i="14"/>
  <c r="J6" i="14"/>
  <c r="I6" i="14"/>
  <c r="H6" i="14"/>
  <c r="G6" i="14"/>
  <c r="F6" i="14"/>
  <c r="E6" i="14"/>
  <c r="D6" i="14"/>
  <c r="C6" i="14"/>
  <c r="B6" i="14"/>
  <c r="AE5" i="14"/>
  <c r="AD5" i="14"/>
  <c r="AC5" i="14"/>
  <c r="AB5" i="14"/>
  <c r="AA5" i="14"/>
  <c r="Z5" i="14"/>
  <c r="Y5" i="14"/>
  <c r="X5" i="14"/>
  <c r="W5" i="14"/>
  <c r="V5" i="14"/>
  <c r="U5" i="14"/>
  <c r="T5" i="14"/>
  <c r="S5" i="14"/>
  <c r="R5" i="14"/>
  <c r="Q5" i="14"/>
  <c r="P5" i="14"/>
  <c r="O5" i="14"/>
  <c r="N5" i="14"/>
  <c r="M5" i="14"/>
  <c r="L5" i="14"/>
  <c r="K5" i="14"/>
  <c r="J5" i="14"/>
  <c r="I5" i="14"/>
  <c r="H5" i="14"/>
  <c r="G5" i="14"/>
  <c r="F5" i="14"/>
  <c r="E5" i="14"/>
  <c r="D5" i="14"/>
  <c r="C5" i="14"/>
  <c r="B5" i="14"/>
  <c r="AH20" i="14" l="1"/>
  <c r="AF9" i="9"/>
  <c r="AF9" i="7"/>
  <c r="AF9" i="8"/>
  <c r="AG9" i="9"/>
  <c r="AF15" i="9"/>
  <c r="AG26" i="9"/>
  <c r="AF15" i="7"/>
  <c r="AF25" i="8"/>
  <c r="AG31" i="8"/>
  <c r="AG41" i="8"/>
  <c r="AF43" i="7"/>
  <c r="AF35" i="9"/>
  <c r="AG38" i="9"/>
  <c r="AG45" i="6"/>
  <c r="AG25" i="6"/>
  <c r="AG43" i="9"/>
  <c r="AG25" i="15"/>
  <c r="AF25" i="12"/>
  <c r="AF31" i="4"/>
  <c r="AG31" i="12"/>
  <c r="AF41" i="4"/>
  <c r="AG26" i="5"/>
  <c r="AG38" i="5"/>
  <c r="AG41" i="12"/>
  <c r="AF26" i="14"/>
  <c r="AF35" i="14"/>
  <c r="AF38" i="14"/>
  <c r="AF41" i="14"/>
  <c r="AF35" i="7"/>
  <c r="AG15" i="5"/>
  <c r="AF9" i="5"/>
  <c r="AG7" i="15"/>
  <c r="AH7" i="14"/>
  <c r="AF35" i="4"/>
  <c r="AF43" i="4"/>
  <c r="AG31" i="5"/>
  <c r="AG41" i="5"/>
  <c r="AG15" i="6"/>
  <c r="AG26" i="6"/>
  <c r="AF35" i="6"/>
  <c r="AG38" i="6"/>
  <c r="AF45" i="7"/>
  <c r="AG35" i="8"/>
  <c r="AG43" i="8"/>
  <c r="AF25" i="9"/>
  <c r="AG31" i="9"/>
  <c r="AF38" i="9"/>
  <c r="AG45" i="9"/>
  <c r="AF15" i="12"/>
  <c r="AG35" i="12"/>
  <c r="AG43" i="12"/>
  <c r="AG15" i="15"/>
  <c r="AG26" i="15"/>
  <c r="AF35" i="15"/>
  <c r="AG38" i="15"/>
  <c r="AF25" i="14"/>
  <c r="AH26" i="14"/>
  <c r="AF31" i="14"/>
  <c r="AH38" i="14"/>
  <c r="AF43" i="14"/>
  <c r="AF15" i="4"/>
  <c r="AF26" i="4"/>
  <c r="AF38" i="4"/>
  <c r="AG25" i="5"/>
  <c r="AG45" i="5"/>
  <c r="AF15" i="6"/>
  <c r="AG35" i="6"/>
  <c r="AG43" i="6"/>
  <c r="AF25" i="7"/>
  <c r="AF31" i="7"/>
  <c r="AF41" i="7"/>
  <c r="AF15" i="8"/>
  <c r="AG26" i="8"/>
  <c r="AF35" i="8"/>
  <c r="AG38" i="8"/>
  <c r="AG25" i="9"/>
  <c r="AG41" i="9"/>
  <c r="AG15" i="12"/>
  <c r="AG26" i="12"/>
  <c r="AF31" i="12"/>
  <c r="AF35" i="12"/>
  <c r="AG38" i="12"/>
  <c r="AF15" i="15"/>
  <c r="AG35" i="15"/>
  <c r="AG43" i="15"/>
  <c r="AG31" i="14"/>
  <c r="AH41" i="14"/>
  <c r="AG43" i="14"/>
  <c r="AF25" i="4"/>
  <c r="AF45" i="4"/>
  <c r="AG35" i="5"/>
  <c r="AG43" i="5"/>
  <c r="AF25" i="6"/>
  <c r="AG31" i="6"/>
  <c r="AG41" i="6"/>
  <c r="AF26" i="7"/>
  <c r="AF38" i="7"/>
  <c r="AG25" i="8"/>
  <c r="AG45" i="8"/>
  <c r="AG35" i="9"/>
  <c r="AG25" i="12"/>
  <c r="AF25" i="15"/>
  <c r="AG31" i="15"/>
  <c r="AG41" i="15"/>
  <c r="AF15" i="14"/>
  <c r="AG26" i="14"/>
  <c r="AH31" i="14"/>
  <c r="AG38" i="14"/>
  <c r="AH43" i="14"/>
  <c r="AH9" i="14"/>
  <c r="AF9" i="4"/>
  <c r="AF9" i="12"/>
  <c r="AG9" i="14"/>
  <c r="AF9" i="6"/>
  <c r="AF9" i="15"/>
  <c r="AF7" i="4"/>
  <c r="AG7" i="5"/>
  <c r="AG7" i="9"/>
  <c r="AF7" i="14"/>
  <c r="AG7" i="6"/>
  <c r="AF7" i="5"/>
  <c r="AG7" i="8"/>
  <c r="AG7" i="12"/>
  <c r="AF7" i="7"/>
  <c r="AG7" i="14"/>
  <c r="AG41" i="14"/>
  <c r="AH35" i="14"/>
  <c r="AG35" i="14"/>
  <c r="AH25" i="14"/>
  <c r="AG25" i="14"/>
  <c r="AG15" i="14"/>
  <c r="AH15" i="14"/>
  <c r="AF9" i="14"/>
  <c r="AF43" i="15"/>
  <c r="AF41" i="15"/>
  <c r="AF38" i="15"/>
  <c r="AF31" i="15"/>
  <c r="AF26" i="15"/>
  <c r="AG9" i="15"/>
  <c r="AF7" i="15"/>
  <c r="AF43" i="12"/>
  <c r="AF41" i="12"/>
  <c r="AF38" i="12"/>
  <c r="AF26" i="12"/>
  <c r="AG9" i="12"/>
  <c r="AF7" i="12"/>
  <c r="AF45" i="9"/>
  <c r="AF43" i="9"/>
  <c r="AF41" i="9"/>
  <c r="AF31" i="9"/>
  <c r="AF26" i="9"/>
  <c r="AG15" i="9"/>
  <c r="AF7" i="9"/>
  <c r="AF45" i="8"/>
  <c r="AF43" i="8"/>
  <c r="AF41" i="8"/>
  <c r="AF38" i="8"/>
  <c r="AF31" i="8"/>
  <c r="AF26" i="8"/>
  <c r="AG15" i="8"/>
  <c r="AF7" i="8"/>
  <c r="AF45" i="6"/>
  <c r="AF43" i="6"/>
  <c r="AF41" i="6"/>
  <c r="AF38" i="6"/>
  <c r="AF31" i="6"/>
  <c r="AF26" i="6"/>
  <c r="AG9" i="6"/>
  <c r="AF7" i="6"/>
  <c r="AF45" i="5"/>
  <c r="AF43" i="5"/>
  <c r="AF41" i="5"/>
  <c r="AF38" i="5"/>
  <c r="AF35" i="5"/>
  <c r="AF31" i="5"/>
  <c r="AF25" i="5"/>
  <c r="AF26" i="5"/>
  <c r="AF15" i="5"/>
  <c r="AG9" i="5"/>
  <c r="AH47" i="14" l="1"/>
  <c r="AF46" i="6"/>
  <c r="AF48" i="6"/>
  <c r="AF27" i="7"/>
  <c r="AF39" i="7"/>
  <c r="AF46" i="7"/>
  <c r="AF23" i="8"/>
  <c r="AG39" i="6"/>
  <c r="AG22" i="8"/>
  <c r="AG17" i="5"/>
  <c r="AF40" i="6"/>
  <c r="AF28" i="8"/>
  <c r="AG29" i="8"/>
  <c r="AG34" i="8"/>
  <c r="AF39" i="8"/>
  <c r="AG42" i="8"/>
  <c r="AF44" i="8"/>
  <c r="AF47" i="8"/>
  <c r="AG48" i="8"/>
  <c r="AF28" i="9"/>
  <c r="AG29" i="9"/>
  <c r="AG34" i="9"/>
  <c r="AF39" i="9"/>
  <c r="AG42" i="9"/>
  <c r="AF47" i="9"/>
  <c r="AG48" i="9"/>
  <c r="AF28" i="12"/>
  <c r="AG29" i="12"/>
  <c r="AG34" i="12"/>
  <c r="AG42" i="12"/>
  <c r="AF47" i="12"/>
  <c r="AG48" i="12"/>
  <c r="AF28" i="15"/>
  <c r="AG29" i="15"/>
  <c r="AF30" i="15"/>
  <c r="AG34" i="15"/>
  <c r="AG42" i="15"/>
  <c r="AF44" i="15"/>
  <c r="AF47" i="15"/>
  <c r="AG48" i="15"/>
  <c r="AH28" i="14"/>
  <c r="AF29" i="14"/>
  <c r="AG30" i="14"/>
  <c r="AF27" i="5"/>
  <c r="AF29" i="5"/>
  <c r="AG39" i="5"/>
  <c r="AF46" i="5"/>
  <c r="AF48" i="5"/>
  <c r="AG27" i="6"/>
  <c r="AF33" i="6"/>
  <c r="AF39" i="6"/>
  <c r="AG40" i="6"/>
  <c r="AG23" i="8"/>
  <c r="AF22" i="8"/>
  <c r="AF22" i="5"/>
  <c r="AG22" i="9"/>
  <c r="AG22" i="12"/>
  <c r="AG22" i="15"/>
  <c r="AF21" i="9"/>
  <c r="AF21" i="15"/>
  <c r="AF21" i="12"/>
  <c r="AF20" i="8"/>
  <c r="AF20" i="5"/>
  <c r="AF20" i="6"/>
  <c r="AF20" i="7"/>
  <c r="AF18" i="8"/>
  <c r="AF18" i="5"/>
  <c r="AG18" i="9"/>
  <c r="AG18" i="12"/>
  <c r="AG18" i="15"/>
  <c r="AF18" i="14"/>
  <c r="AG18" i="8"/>
  <c r="AF17" i="9"/>
  <c r="AF17" i="12"/>
  <c r="AF17" i="15"/>
  <c r="AF12" i="7"/>
  <c r="AG12" i="8"/>
  <c r="AG12" i="6"/>
  <c r="AF11" i="5"/>
  <c r="AG8" i="9"/>
  <c r="AG8" i="12"/>
  <c r="AG8" i="15"/>
  <c r="AF5" i="7"/>
  <c r="AG5" i="8"/>
  <c r="AF5" i="9"/>
  <c r="AF5" i="12"/>
  <c r="AF5" i="15"/>
  <c r="AF30" i="7"/>
  <c r="AF44" i="7"/>
  <c r="AF47" i="14"/>
  <c r="AG8" i="5"/>
  <c r="AG23" i="6"/>
  <c r="AF28" i="6"/>
  <c r="AG28" i="8"/>
  <c r="AG33" i="8"/>
  <c r="AG40" i="8"/>
  <c r="AG47" i="8"/>
  <c r="AG28" i="9"/>
  <c r="AF11" i="12"/>
  <c r="AG17" i="12"/>
  <c r="AG28" i="12"/>
  <c r="AG33" i="12"/>
  <c r="AG47" i="12"/>
  <c r="AF11" i="15"/>
  <c r="AG17" i="15"/>
  <c r="AG21" i="15"/>
  <c r="AG28" i="15"/>
  <c r="AG33" i="15"/>
  <c r="AG40" i="15"/>
  <c r="AG47" i="15"/>
  <c r="AH17" i="14"/>
  <c r="AF27" i="14"/>
  <c r="AG28" i="14"/>
  <c r="AH29" i="14"/>
  <c r="AF30" i="14"/>
  <c r="AG34" i="14"/>
  <c r="AG42" i="14"/>
  <c r="AG12" i="5"/>
  <c r="AG44" i="6"/>
  <c r="AF11" i="7"/>
  <c r="AF23" i="7"/>
  <c r="AG11" i="8"/>
  <c r="AG11" i="5"/>
  <c r="AG23" i="5"/>
  <c r="AG30" i="5"/>
  <c r="AF33" i="5"/>
  <c r="AG44" i="5"/>
  <c r="AG11" i="6"/>
  <c r="AF30" i="6"/>
  <c r="AF11" i="9"/>
  <c r="AG17" i="9"/>
  <c r="AG21" i="9"/>
  <c r="AG33" i="9"/>
  <c r="AG40" i="9"/>
  <c r="AG47" i="9"/>
  <c r="AG21" i="12"/>
  <c r="AG40" i="12"/>
  <c r="AF17" i="5"/>
  <c r="AG17" i="8"/>
  <c r="AG20" i="8"/>
  <c r="AG21" i="8"/>
  <c r="AG18" i="5"/>
  <c r="AF21" i="5"/>
  <c r="AG22" i="5"/>
  <c r="AF28" i="5"/>
  <c r="AG29" i="5"/>
  <c r="AG34" i="5"/>
  <c r="AF39" i="5"/>
  <c r="AG42" i="5"/>
  <c r="AF47" i="5"/>
  <c r="AG48" i="5"/>
  <c r="AG8" i="6"/>
  <c r="AF17" i="6"/>
  <c r="AG18" i="6"/>
  <c r="AF21" i="6"/>
  <c r="AG22" i="6"/>
  <c r="AF23" i="6"/>
  <c r="AG29" i="6"/>
  <c r="AF34" i="6"/>
  <c r="AG42" i="6"/>
  <c r="AF44" i="6"/>
  <c r="AF47" i="6"/>
  <c r="AG48" i="6"/>
  <c r="AF8" i="7"/>
  <c r="AF18" i="7"/>
  <c r="AF22" i="7"/>
  <c r="AF29" i="7"/>
  <c r="AF34" i="7"/>
  <c r="AF42" i="7"/>
  <c r="AF48" i="7"/>
  <c r="AG8" i="8"/>
  <c r="AF17" i="8"/>
  <c r="AF21" i="8"/>
  <c r="AF27" i="8"/>
  <c r="AF29" i="8"/>
  <c r="AG39" i="8"/>
  <c r="AF46" i="8"/>
  <c r="AF48" i="8"/>
  <c r="AG12" i="9"/>
  <c r="AF18" i="9"/>
  <c r="AF20" i="9"/>
  <c r="AF22" i="9"/>
  <c r="AF27" i="9"/>
  <c r="AF29" i="9"/>
  <c r="AG39" i="9"/>
  <c r="AF46" i="9"/>
  <c r="AF48" i="9"/>
  <c r="AF18" i="12"/>
  <c r="AF20" i="12"/>
  <c r="AF22" i="12"/>
  <c r="AF27" i="12"/>
  <c r="AF29" i="12"/>
  <c r="AF46" i="12"/>
  <c r="AF48" i="12"/>
  <c r="AF18" i="15"/>
  <c r="AF20" i="15"/>
  <c r="AF22" i="15"/>
  <c r="AF27" i="15"/>
  <c r="AF40" i="15"/>
  <c r="AF46" i="15"/>
  <c r="AF48" i="15"/>
  <c r="AF20" i="14"/>
  <c r="AH27" i="14"/>
  <c r="AF28" i="14"/>
  <c r="AF33" i="14"/>
  <c r="AH34" i="14"/>
  <c r="AH42" i="14"/>
  <c r="AG21" i="5"/>
  <c r="AG28" i="5"/>
  <c r="AG33" i="5"/>
  <c r="AG40" i="5"/>
  <c r="AG47" i="5"/>
  <c r="AF11" i="6"/>
  <c r="AG17" i="6"/>
  <c r="AG21" i="6"/>
  <c r="AF27" i="6"/>
  <c r="AG28" i="6"/>
  <c r="AG33" i="6"/>
  <c r="AG47" i="6"/>
  <c r="AF17" i="7"/>
  <c r="AF21" i="7"/>
  <c r="AF28" i="7"/>
  <c r="AF33" i="7"/>
  <c r="AF40" i="7"/>
  <c r="AF47" i="7"/>
  <c r="AF11" i="8"/>
  <c r="AG30" i="8"/>
  <c r="AF33" i="8"/>
  <c r="AG44" i="8"/>
  <c r="AG11" i="9"/>
  <c r="AG23" i="9"/>
  <c r="AG30" i="9"/>
  <c r="AF33" i="9"/>
  <c r="AG44" i="9"/>
  <c r="AG11" i="12"/>
  <c r="AG23" i="12"/>
  <c r="AG30" i="12"/>
  <c r="AF33" i="12"/>
  <c r="AG44" i="12"/>
  <c r="AG11" i="15"/>
  <c r="AG23" i="15"/>
  <c r="AG30" i="15"/>
  <c r="AF33" i="15"/>
  <c r="AG44" i="15"/>
  <c r="AF11" i="14"/>
  <c r="AF34" i="14"/>
  <c r="AF39" i="14"/>
  <c r="AF42" i="14"/>
  <c r="AG47" i="14"/>
  <c r="AG6" i="9"/>
  <c r="AG6" i="14"/>
  <c r="AH6" i="14"/>
  <c r="AF6" i="5"/>
  <c r="AG6" i="5"/>
  <c r="AG6" i="6"/>
  <c r="AF6" i="7"/>
  <c r="AG6" i="8"/>
  <c r="AF6" i="14"/>
  <c r="AF6" i="6"/>
  <c r="AG6" i="12"/>
  <c r="AG6" i="15"/>
  <c r="AG5" i="5"/>
  <c r="AF5" i="6"/>
  <c r="AF5" i="8"/>
  <c r="AG5" i="9"/>
  <c r="AG5" i="12"/>
  <c r="AG5" i="15"/>
  <c r="AF5" i="14"/>
  <c r="AG5" i="6"/>
  <c r="AF5" i="5"/>
  <c r="AG39" i="14"/>
  <c r="AH39" i="14"/>
  <c r="AG33" i="14"/>
  <c r="AH33" i="14"/>
  <c r="AH30" i="14"/>
  <c r="AG27" i="14"/>
  <c r="AG29" i="14"/>
  <c r="AF17" i="14"/>
  <c r="AH18" i="14"/>
  <c r="AG18" i="14"/>
  <c r="AG17" i="14"/>
  <c r="AG20" i="14"/>
  <c r="AG11" i="14"/>
  <c r="AH11" i="14"/>
  <c r="AG5" i="14"/>
  <c r="AH5" i="14"/>
  <c r="AG46" i="15"/>
  <c r="AF42" i="15"/>
  <c r="AF34" i="15"/>
  <c r="AG27" i="15"/>
  <c r="AF29" i="15"/>
  <c r="AF23" i="15"/>
  <c r="AG20" i="15"/>
  <c r="AF8" i="15"/>
  <c r="AF6" i="15"/>
  <c r="AG46" i="12"/>
  <c r="AF44" i="12"/>
  <c r="AF42" i="12"/>
  <c r="AF40" i="12"/>
  <c r="AF34" i="12"/>
  <c r="AG27" i="12"/>
  <c r="AF30" i="12"/>
  <c r="AG20" i="12"/>
  <c r="AF23" i="12"/>
  <c r="AF8" i="12"/>
  <c r="AF6" i="12"/>
  <c r="AG46" i="9"/>
  <c r="AF44" i="9"/>
  <c r="AF42" i="9"/>
  <c r="AF40" i="9"/>
  <c r="AF34" i="9"/>
  <c r="AF30" i="9"/>
  <c r="AG27" i="9"/>
  <c r="AF23" i="9"/>
  <c r="AG20" i="9"/>
  <c r="AF12" i="9"/>
  <c r="AF8" i="9"/>
  <c r="AF6" i="9"/>
  <c r="AG46" i="8"/>
  <c r="AF42" i="8"/>
  <c r="AF40" i="8"/>
  <c r="AF34" i="8"/>
  <c r="AF30" i="8"/>
  <c r="AG27" i="8"/>
  <c r="AF12" i="8"/>
  <c r="AF8" i="8"/>
  <c r="AF6" i="8"/>
  <c r="AG46" i="6"/>
  <c r="AF42" i="6"/>
  <c r="AG34" i="6"/>
  <c r="AF29" i="6"/>
  <c r="AG30" i="6"/>
  <c r="AF18" i="6"/>
  <c r="AF22" i="6"/>
  <c r="AG20" i="6"/>
  <c r="AF12" i="6"/>
  <c r="AF8" i="6"/>
  <c r="AG46" i="5"/>
  <c r="AF44" i="5"/>
  <c r="AF42" i="5"/>
  <c r="AF40" i="5"/>
  <c r="AF34" i="5"/>
  <c r="AG27" i="5"/>
  <c r="AF30" i="5"/>
  <c r="AF23" i="5"/>
  <c r="AG20" i="5"/>
  <c r="AF12" i="5"/>
  <c r="AF8" i="5"/>
  <c r="AF50" i="7" l="1"/>
  <c r="AF6" i="4" l="1"/>
  <c r="AF20" i="4"/>
  <c r="AF23" i="4"/>
  <c r="AF29" i="4"/>
  <c r="AF34" i="4"/>
  <c r="AF42" i="4"/>
  <c r="AF48" i="4"/>
  <c r="AF12" i="4"/>
  <c r="AF28" i="4"/>
  <c r="AF33" i="4"/>
  <c r="AF40" i="4"/>
  <c r="AF47" i="4"/>
  <c r="AF11" i="4"/>
  <c r="AF18" i="4"/>
  <c r="AF22" i="4"/>
  <c r="AF27" i="4"/>
  <c r="AF39" i="4"/>
  <c r="AF46" i="4"/>
  <c r="AF5" i="4"/>
  <c r="AF8" i="4"/>
  <c r="AF17" i="4"/>
  <c r="AF21" i="4"/>
  <c r="AF30" i="4"/>
  <c r="AF44" i="4"/>
  <c r="AF50" i="4" l="1"/>
  <c r="AE50" i="6"/>
  <c r="AE50" i="5"/>
  <c r="AE50" i="9" l="1"/>
  <c r="AD50" i="9"/>
  <c r="AC50" i="9"/>
  <c r="AB50" i="9"/>
  <c r="AA50" i="9"/>
  <c r="Z50" i="9"/>
  <c r="Y50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C50" i="9"/>
  <c r="B50" i="9"/>
  <c r="AD50" i="6"/>
  <c r="AC50" i="6"/>
  <c r="AB50" i="6"/>
  <c r="AA50" i="6"/>
  <c r="Z50" i="6"/>
  <c r="Y50" i="6"/>
  <c r="X50" i="6"/>
  <c r="W50" i="6"/>
  <c r="V50" i="6"/>
  <c r="U50" i="6"/>
  <c r="T50" i="6"/>
  <c r="R50" i="6"/>
  <c r="S50" i="6"/>
  <c r="Q50" i="6"/>
  <c r="P50" i="6"/>
  <c r="O50" i="6"/>
  <c r="N50" i="6"/>
  <c r="M50" i="6"/>
  <c r="L50" i="6"/>
  <c r="K50" i="6"/>
  <c r="J50" i="6"/>
  <c r="I50" i="6"/>
  <c r="H50" i="6"/>
  <c r="G50" i="6"/>
  <c r="F50" i="6"/>
  <c r="E50" i="6"/>
  <c r="D50" i="6"/>
  <c r="C50" i="6"/>
  <c r="B50" i="6"/>
  <c r="U51" i="14"/>
  <c r="AE50" i="15"/>
  <c r="B50" i="15"/>
  <c r="AE50" i="12"/>
  <c r="B50" i="12"/>
  <c r="M50" i="12"/>
  <c r="AC50" i="12"/>
  <c r="AA50" i="12"/>
  <c r="AE50" i="8"/>
  <c r="B50" i="8"/>
  <c r="I50" i="14"/>
  <c r="AD50" i="15"/>
  <c r="AC50" i="15"/>
  <c r="AB50" i="15"/>
  <c r="AA50" i="15"/>
  <c r="Z50" i="15"/>
  <c r="Y50" i="15"/>
  <c r="X50" i="15"/>
  <c r="W50" i="15"/>
  <c r="V50" i="15"/>
  <c r="U50" i="15"/>
  <c r="T50" i="15"/>
  <c r="S50" i="15"/>
  <c r="R50" i="15"/>
  <c r="Q50" i="15"/>
  <c r="P50" i="15"/>
  <c r="O50" i="15"/>
  <c r="N50" i="15"/>
  <c r="M50" i="15"/>
  <c r="L50" i="15"/>
  <c r="K50" i="15"/>
  <c r="J50" i="15"/>
  <c r="I50" i="15"/>
  <c r="H50" i="15"/>
  <c r="G50" i="15"/>
  <c r="F50" i="15"/>
  <c r="E50" i="15"/>
  <c r="D50" i="15"/>
  <c r="C50" i="15"/>
  <c r="AD50" i="12"/>
  <c r="AB50" i="12"/>
  <c r="Z50" i="12"/>
  <c r="Y50" i="12"/>
  <c r="X50" i="12"/>
  <c r="W50" i="12"/>
  <c r="V50" i="12"/>
  <c r="U50" i="12"/>
  <c r="T50" i="12"/>
  <c r="S50" i="12"/>
  <c r="R50" i="12"/>
  <c r="Q50" i="12"/>
  <c r="P50" i="12"/>
  <c r="O50" i="12"/>
  <c r="N50" i="12"/>
  <c r="L50" i="12"/>
  <c r="K50" i="12"/>
  <c r="J50" i="12"/>
  <c r="I50" i="12"/>
  <c r="H50" i="12"/>
  <c r="G50" i="12"/>
  <c r="F50" i="12"/>
  <c r="E50" i="12"/>
  <c r="D50" i="12"/>
  <c r="C50" i="12"/>
  <c r="AD50" i="8"/>
  <c r="AC50" i="8"/>
  <c r="AB50" i="8"/>
  <c r="AA50" i="8"/>
  <c r="Z50" i="8"/>
  <c r="Y50" i="8"/>
  <c r="X50" i="8"/>
  <c r="W50" i="8"/>
  <c r="V50" i="8"/>
  <c r="U50" i="8"/>
  <c r="T50" i="8"/>
  <c r="S50" i="8"/>
  <c r="R50" i="8"/>
  <c r="Q50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C50" i="8"/>
  <c r="B50" i="5"/>
  <c r="AD50" i="5"/>
  <c r="AC50" i="5"/>
  <c r="AB50" i="5"/>
  <c r="AA50" i="5"/>
  <c r="Z50" i="5"/>
  <c r="Y50" i="5"/>
  <c r="X50" i="5"/>
  <c r="W50" i="5"/>
  <c r="V50" i="5"/>
  <c r="U50" i="5"/>
  <c r="T50" i="5"/>
  <c r="S50" i="5"/>
  <c r="R50" i="5"/>
  <c r="Q50" i="5"/>
  <c r="P50" i="5"/>
  <c r="O50" i="5"/>
  <c r="N50" i="5"/>
  <c r="M50" i="5"/>
  <c r="L50" i="5"/>
  <c r="K50" i="5"/>
  <c r="J50" i="5"/>
  <c r="I50" i="5"/>
  <c r="H50" i="5"/>
  <c r="G50" i="5"/>
  <c r="F50" i="5"/>
  <c r="E50" i="5"/>
  <c r="D50" i="5"/>
  <c r="C50" i="5"/>
  <c r="AE50" i="7"/>
  <c r="B50" i="7"/>
  <c r="AD50" i="7"/>
  <c r="AC50" i="7"/>
  <c r="AB50" i="7"/>
  <c r="AA50" i="7"/>
  <c r="Z50" i="7"/>
  <c r="Y50" i="7"/>
  <c r="X50" i="7"/>
  <c r="W50" i="7"/>
  <c r="V50" i="7"/>
  <c r="U50" i="7"/>
  <c r="T50" i="7"/>
  <c r="S50" i="7"/>
  <c r="R50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C50" i="14" l="1"/>
  <c r="G50" i="14"/>
  <c r="K51" i="14"/>
  <c r="O51" i="14"/>
  <c r="S50" i="14"/>
  <c r="W51" i="14"/>
  <c r="AA51" i="14"/>
  <c r="AE51" i="14"/>
  <c r="E50" i="14"/>
  <c r="M51" i="14"/>
  <c r="Q50" i="14"/>
  <c r="Y50" i="14"/>
  <c r="E51" i="14"/>
  <c r="U50" i="14"/>
  <c r="AC50" i="14"/>
  <c r="O50" i="14"/>
  <c r="W50" i="14"/>
  <c r="C51" i="14"/>
  <c r="AC51" i="14"/>
  <c r="F50" i="14"/>
  <c r="J50" i="14"/>
  <c r="N50" i="14"/>
  <c r="R50" i="14"/>
  <c r="V50" i="14"/>
  <c r="Z50" i="14"/>
  <c r="K50" i="14"/>
  <c r="AA50" i="14"/>
  <c r="M50" i="14"/>
  <c r="I51" i="14"/>
  <c r="Q51" i="14"/>
  <c r="Y51" i="14"/>
  <c r="AD50" i="14"/>
  <c r="G51" i="14"/>
  <c r="S51" i="14"/>
  <c r="AE50" i="14"/>
  <c r="AG50" i="15"/>
  <c r="AG50" i="12"/>
  <c r="AG50" i="9"/>
  <c r="AG50" i="8"/>
  <c r="AG50" i="6"/>
  <c r="AF50" i="15"/>
  <c r="AF50" i="12"/>
  <c r="AF50" i="9"/>
  <c r="AF50" i="8"/>
  <c r="AF50" i="6"/>
  <c r="AG50" i="5"/>
  <c r="D51" i="14"/>
  <c r="H51" i="14"/>
  <c r="L51" i="14"/>
  <c r="P51" i="14"/>
  <c r="T51" i="14"/>
  <c r="X51" i="14"/>
  <c r="AB51" i="14"/>
  <c r="B50" i="14"/>
  <c r="AF50" i="5"/>
  <c r="D50" i="14"/>
  <c r="H50" i="14"/>
  <c r="L50" i="14"/>
  <c r="P50" i="14"/>
  <c r="T50" i="14"/>
  <c r="X50" i="14"/>
  <c r="AB50" i="14"/>
  <c r="B51" i="14"/>
  <c r="F51" i="14"/>
  <c r="J51" i="14"/>
  <c r="N51" i="14"/>
  <c r="R51" i="14"/>
  <c r="V51" i="14"/>
  <c r="Z51" i="14"/>
  <c r="AD51" i="14"/>
  <c r="AD50" i="4" l="1"/>
  <c r="AC50" i="4"/>
  <c r="AB50" i="4"/>
  <c r="Z50" i="4"/>
  <c r="Y50" i="4"/>
  <c r="X50" i="4"/>
  <c r="V50" i="4"/>
  <c r="U50" i="4"/>
  <c r="T50" i="4"/>
  <c r="R50" i="4"/>
  <c r="Q50" i="4"/>
  <c r="P50" i="4"/>
  <c r="N50" i="4"/>
  <c r="M50" i="4"/>
  <c r="L50" i="4"/>
  <c r="J50" i="4"/>
  <c r="I50" i="4"/>
  <c r="H50" i="4"/>
  <c r="F50" i="4"/>
  <c r="E50" i="4"/>
  <c r="D50" i="4"/>
  <c r="B50" i="4"/>
  <c r="C3" i="12"/>
  <c r="D3" i="12" s="1"/>
  <c r="E3" i="12" s="1"/>
  <c r="F3" i="12" s="1"/>
  <c r="G3" i="12" s="1"/>
  <c r="H3" i="12" s="1"/>
  <c r="I3" i="12" s="1"/>
  <c r="J3" i="12" s="1"/>
  <c r="K3" i="12" s="1"/>
  <c r="L3" i="12" s="1"/>
  <c r="M3" i="12" s="1"/>
  <c r="N3" i="12" s="1"/>
  <c r="O3" i="12" s="1"/>
  <c r="P3" i="12" s="1"/>
  <c r="Q3" i="12" s="1"/>
  <c r="R3" i="12" s="1"/>
  <c r="S3" i="12" s="1"/>
  <c r="T3" i="12" s="1"/>
  <c r="U3" i="12" s="1"/>
  <c r="V3" i="12" s="1"/>
  <c r="W3" i="12" s="1"/>
  <c r="X3" i="12" s="1"/>
  <c r="Y3" i="12" s="1"/>
  <c r="Z3" i="12" s="1"/>
  <c r="AA3" i="12" s="1"/>
  <c r="AB3" i="12" s="1"/>
  <c r="AC3" i="12" s="1"/>
  <c r="AD3" i="12" s="1"/>
  <c r="C50" i="4" l="1"/>
  <c r="K50" i="4"/>
  <c r="O50" i="4"/>
  <c r="S50" i="4"/>
  <c r="W50" i="4"/>
  <c r="AA50" i="4"/>
  <c r="AE50" i="4"/>
  <c r="G50" i="4"/>
  <c r="H47" i="16"/>
  <c r="C3" i="13"/>
  <c r="D3" i="13" s="1"/>
  <c r="E3" i="13" s="1"/>
  <c r="F3" i="13" s="1"/>
  <c r="G3" i="13" s="1"/>
  <c r="H3" i="13" s="1"/>
  <c r="I3" i="13" s="1"/>
  <c r="J3" i="13" s="1"/>
  <c r="K3" i="13" s="1"/>
  <c r="L3" i="13" s="1"/>
  <c r="M3" i="13" s="1"/>
  <c r="N3" i="13" s="1"/>
  <c r="O3" i="13" s="1"/>
  <c r="P3" i="13" s="1"/>
  <c r="Q3" i="13" s="1"/>
  <c r="R3" i="13" s="1"/>
  <c r="S3" i="13" s="1"/>
  <c r="T3" i="13" s="1"/>
  <c r="U3" i="13" s="1"/>
  <c r="V3" i="13" s="1"/>
  <c r="W3" i="13" s="1"/>
  <c r="X3" i="13" s="1"/>
  <c r="Y3" i="13" s="1"/>
  <c r="Z3" i="13" s="1"/>
  <c r="AA3" i="13" s="1"/>
  <c r="AB3" i="13" s="1"/>
  <c r="AC3" i="13" s="1"/>
  <c r="AD3" i="13" s="1"/>
  <c r="C3" i="5"/>
  <c r="D3" i="5" s="1"/>
  <c r="E3" i="5" s="1"/>
  <c r="F3" i="5" s="1"/>
  <c r="G3" i="5" s="1"/>
  <c r="H3" i="5" s="1"/>
  <c r="I3" i="5" s="1"/>
  <c r="J3" i="5" s="1"/>
  <c r="K3" i="5" s="1"/>
  <c r="L3" i="5" s="1"/>
  <c r="M3" i="5" s="1"/>
  <c r="N3" i="5" s="1"/>
  <c r="O3" i="5" s="1"/>
  <c r="P3" i="5" s="1"/>
  <c r="Q3" i="5" s="1"/>
  <c r="R3" i="5" s="1"/>
  <c r="S3" i="5" s="1"/>
  <c r="T3" i="5" s="1"/>
  <c r="U3" i="5" s="1"/>
  <c r="V3" i="5" s="1"/>
  <c r="W3" i="5" s="1"/>
  <c r="X3" i="5" s="1"/>
  <c r="Y3" i="5" s="1"/>
  <c r="Z3" i="5" s="1"/>
  <c r="AA3" i="5" s="1"/>
  <c r="AB3" i="5" s="1"/>
  <c r="AC3" i="5" s="1"/>
  <c r="AD3" i="5" s="1"/>
  <c r="C3" i="14" l="1"/>
  <c r="D3" i="14" s="1"/>
  <c r="E3" i="14" s="1"/>
  <c r="F3" i="14" s="1"/>
  <c r="G3" i="14" s="1"/>
  <c r="H3" i="14" s="1"/>
  <c r="I3" i="14" s="1"/>
  <c r="J3" i="14" s="1"/>
  <c r="K3" i="14" s="1"/>
  <c r="L3" i="14" s="1"/>
  <c r="M3" i="14" s="1"/>
  <c r="N3" i="14" s="1"/>
  <c r="O3" i="14" s="1"/>
  <c r="P3" i="14" s="1"/>
  <c r="Q3" i="14" s="1"/>
  <c r="R3" i="14" s="1"/>
  <c r="S3" i="14" s="1"/>
  <c r="T3" i="14" s="1"/>
  <c r="U3" i="14" s="1"/>
  <c r="V3" i="14" s="1"/>
  <c r="W3" i="14" s="1"/>
  <c r="X3" i="14" s="1"/>
  <c r="Y3" i="14" s="1"/>
  <c r="Z3" i="14" s="1"/>
  <c r="AA3" i="14" s="1"/>
  <c r="AB3" i="14" s="1"/>
  <c r="AC3" i="14" s="1"/>
  <c r="AD3" i="14" s="1"/>
  <c r="C3" i="15"/>
  <c r="D3" i="15" s="1"/>
  <c r="E3" i="15" s="1"/>
  <c r="F3" i="15" s="1"/>
  <c r="G3" i="15" s="1"/>
  <c r="H3" i="15" s="1"/>
  <c r="I3" i="15" s="1"/>
  <c r="J3" i="15" s="1"/>
  <c r="K3" i="15" s="1"/>
  <c r="L3" i="15" s="1"/>
  <c r="M3" i="15" s="1"/>
  <c r="N3" i="15" s="1"/>
  <c r="O3" i="15" s="1"/>
  <c r="P3" i="15" s="1"/>
  <c r="Q3" i="15" s="1"/>
  <c r="R3" i="15" s="1"/>
  <c r="S3" i="15" s="1"/>
  <c r="T3" i="15" s="1"/>
  <c r="U3" i="15" s="1"/>
  <c r="V3" i="15" s="1"/>
  <c r="W3" i="15" s="1"/>
  <c r="X3" i="15" s="1"/>
  <c r="Y3" i="15" s="1"/>
  <c r="Z3" i="15" s="1"/>
  <c r="AA3" i="15" s="1"/>
  <c r="AB3" i="15" s="1"/>
  <c r="AC3" i="15" s="1"/>
  <c r="AD3" i="15" s="1"/>
  <c r="C3" i="9"/>
  <c r="D3" i="9" s="1"/>
  <c r="E3" i="9" s="1"/>
  <c r="F3" i="9" s="1"/>
  <c r="G3" i="9" s="1"/>
  <c r="H3" i="9" s="1"/>
  <c r="I3" i="9" s="1"/>
  <c r="J3" i="9" s="1"/>
  <c r="K3" i="9" s="1"/>
  <c r="L3" i="9" s="1"/>
  <c r="M3" i="9" s="1"/>
  <c r="N3" i="9" s="1"/>
  <c r="O3" i="9" s="1"/>
  <c r="P3" i="9" s="1"/>
  <c r="Q3" i="9" s="1"/>
  <c r="R3" i="9" s="1"/>
  <c r="S3" i="9" s="1"/>
  <c r="T3" i="9" s="1"/>
  <c r="U3" i="9" s="1"/>
  <c r="V3" i="9" s="1"/>
  <c r="W3" i="9" s="1"/>
  <c r="X3" i="9" s="1"/>
  <c r="Y3" i="9" s="1"/>
  <c r="Z3" i="9" s="1"/>
  <c r="AA3" i="9" s="1"/>
  <c r="AB3" i="9" s="1"/>
  <c r="AC3" i="9" s="1"/>
  <c r="AD3" i="9" s="1"/>
  <c r="C3" i="8"/>
  <c r="D3" i="8" s="1"/>
  <c r="E3" i="8" s="1"/>
  <c r="F3" i="8" s="1"/>
  <c r="G3" i="8" s="1"/>
  <c r="H3" i="8" s="1"/>
  <c r="I3" i="8" s="1"/>
  <c r="J3" i="8" s="1"/>
  <c r="K3" i="8" s="1"/>
  <c r="L3" i="8" s="1"/>
  <c r="M3" i="8" s="1"/>
  <c r="N3" i="8" s="1"/>
  <c r="O3" i="8" s="1"/>
  <c r="P3" i="8" s="1"/>
  <c r="Q3" i="8" s="1"/>
  <c r="R3" i="8" s="1"/>
  <c r="S3" i="8" s="1"/>
  <c r="T3" i="8" s="1"/>
  <c r="U3" i="8" s="1"/>
  <c r="V3" i="8" s="1"/>
  <c r="W3" i="8" s="1"/>
  <c r="X3" i="8" s="1"/>
  <c r="Y3" i="8" s="1"/>
  <c r="Z3" i="8" s="1"/>
  <c r="AA3" i="8" s="1"/>
  <c r="AB3" i="8" s="1"/>
  <c r="AC3" i="8" s="1"/>
  <c r="AD3" i="8" s="1"/>
  <c r="C3" i="7"/>
  <c r="D3" i="7" s="1"/>
  <c r="E3" i="7" s="1"/>
  <c r="F3" i="7" s="1"/>
  <c r="G3" i="7" s="1"/>
  <c r="H3" i="7" s="1"/>
  <c r="I3" i="7" s="1"/>
  <c r="J3" i="7" s="1"/>
  <c r="K3" i="7" s="1"/>
  <c r="L3" i="7" s="1"/>
  <c r="M3" i="7" s="1"/>
  <c r="N3" i="7" s="1"/>
  <c r="O3" i="7" s="1"/>
  <c r="P3" i="7" s="1"/>
  <c r="Q3" i="7" s="1"/>
  <c r="R3" i="7" s="1"/>
  <c r="S3" i="7" s="1"/>
  <c r="T3" i="7" s="1"/>
  <c r="U3" i="7" s="1"/>
  <c r="V3" i="7" s="1"/>
  <c r="W3" i="7" s="1"/>
  <c r="X3" i="7" s="1"/>
  <c r="Y3" i="7" s="1"/>
  <c r="Z3" i="7" s="1"/>
  <c r="AA3" i="7" s="1"/>
  <c r="AB3" i="7" s="1"/>
  <c r="AC3" i="7" s="1"/>
  <c r="AD3" i="7" s="1"/>
  <c r="C3" i="6"/>
  <c r="D3" i="6" s="1"/>
  <c r="E3" i="6" s="1"/>
  <c r="F3" i="6" s="1"/>
  <c r="G3" i="6" s="1"/>
  <c r="H3" i="6" s="1"/>
  <c r="I3" i="6" s="1"/>
  <c r="J3" i="6" s="1"/>
  <c r="K3" i="6" s="1"/>
  <c r="L3" i="6" s="1"/>
  <c r="M3" i="6" s="1"/>
  <c r="N3" i="6" s="1"/>
  <c r="O3" i="6" s="1"/>
  <c r="P3" i="6" s="1"/>
  <c r="Q3" i="6" s="1"/>
  <c r="R3" i="6" s="1"/>
  <c r="S3" i="6" s="1"/>
  <c r="T3" i="6" s="1"/>
  <c r="U3" i="6" s="1"/>
  <c r="V3" i="6" s="1"/>
  <c r="W3" i="6" s="1"/>
  <c r="X3" i="6" s="1"/>
  <c r="Y3" i="6" s="1"/>
  <c r="Z3" i="6" s="1"/>
  <c r="AA3" i="6" s="1"/>
  <c r="AB3" i="6" s="1"/>
  <c r="AC3" i="6" s="1"/>
  <c r="AD3" i="6" s="1"/>
  <c r="C3" i="4"/>
  <c r="D3" i="4" s="1"/>
  <c r="E3" i="4" s="1"/>
  <c r="F3" i="4" s="1"/>
  <c r="I3" i="4" s="1"/>
  <c r="J3" i="4" s="1"/>
  <c r="K3" i="4" s="1"/>
  <c r="L3" i="4" s="1"/>
  <c r="M3" i="4" s="1"/>
  <c r="N3" i="4" s="1"/>
  <c r="O3" i="4" s="1"/>
  <c r="P3" i="4" s="1"/>
  <c r="Q3" i="4" s="1"/>
  <c r="R3" i="4" s="1"/>
  <c r="S3" i="4" s="1"/>
  <c r="T3" i="4" s="1"/>
  <c r="U3" i="4" s="1"/>
  <c r="V3" i="4" s="1"/>
  <c r="W3" i="4" s="1"/>
  <c r="X3" i="4" s="1"/>
  <c r="Y3" i="4" s="1"/>
  <c r="Z3" i="4" s="1"/>
  <c r="AA3" i="4" s="1"/>
  <c r="AB3" i="4" s="1"/>
  <c r="AC3" i="4" s="1"/>
  <c r="AD3" i="4" s="1"/>
  <c r="AF51" i="14" l="1"/>
  <c r="AF50" i="14"/>
  <c r="AG50" i="14"/>
</calcChain>
</file>

<file path=xl/sharedStrings.xml><?xml version="1.0" encoding="utf-8"?>
<sst xmlns="http://schemas.openxmlformats.org/spreadsheetml/2006/main" count="1805" uniqueCount="235">
  <si>
    <t>Amambai</t>
  </si>
  <si>
    <t>Aquidauana</t>
  </si>
  <si>
    <t>Campo Grande</t>
  </si>
  <si>
    <t>Cassilândia</t>
  </si>
  <si>
    <t>Chapadão do Sul</t>
  </si>
  <si>
    <t>Corumbá</t>
  </si>
  <si>
    <t>Coxim</t>
  </si>
  <si>
    <t>Dourados</t>
  </si>
  <si>
    <t>Itaquirai</t>
  </si>
  <si>
    <t>Ivinhema</t>
  </si>
  <si>
    <t>Juti</t>
  </si>
  <si>
    <t>Maracaju</t>
  </si>
  <si>
    <t>Miranda</t>
  </si>
  <si>
    <t>Nhumirim</t>
  </si>
  <si>
    <t>Paranaíba</t>
  </si>
  <si>
    <t>Ponta Porã</t>
  </si>
  <si>
    <t>Porto Murtinho</t>
  </si>
  <si>
    <t>Rio Brilhante</t>
  </si>
  <si>
    <t>São Gabriel do Oeste</t>
  </si>
  <si>
    <t>Sete Quedas</t>
  </si>
  <si>
    <t>Três Lagoas</t>
  </si>
  <si>
    <t>Municípios</t>
  </si>
  <si>
    <t xml:space="preserve">Temperatura Instantânea </t>
  </si>
  <si>
    <t>Temperatura Máxima</t>
  </si>
  <si>
    <t>Temperatura Mínima</t>
  </si>
  <si>
    <t>Umidade Instantânea</t>
  </si>
  <si>
    <t>Umidade Máxima</t>
  </si>
  <si>
    <t>Umidade Mínima</t>
  </si>
  <si>
    <t>Velocidade do Vento Máxima</t>
  </si>
  <si>
    <t>Direção do Vento</t>
  </si>
  <si>
    <t>Chuva</t>
  </si>
  <si>
    <t>Sidrolândia</t>
  </si>
  <si>
    <t>Rajada do Vento</t>
  </si>
  <si>
    <t>Máxima Registrada</t>
  </si>
  <si>
    <t>Acumulada</t>
  </si>
  <si>
    <t>Mês</t>
  </si>
  <si>
    <t>Média</t>
  </si>
  <si>
    <t>Máxima</t>
  </si>
  <si>
    <t>Mínima</t>
  </si>
  <si>
    <t>Total</t>
  </si>
  <si>
    <t>Água Clara</t>
  </si>
  <si>
    <t>Bela Vista</t>
  </si>
  <si>
    <t>Jardim</t>
  </si>
  <si>
    <t>Costa Rica</t>
  </si>
  <si>
    <t>Sonora</t>
  </si>
  <si>
    <t>Carlos Eduardo Borges Daniel</t>
  </si>
  <si>
    <t>Geógrafo/Assessoria Técnica/Cemtec</t>
  </si>
  <si>
    <t xml:space="preserve"> </t>
  </si>
  <si>
    <t>PCDs</t>
  </si>
  <si>
    <t>Código da estação</t>
  </si>
  <si>
    <t>Latitude         ( ° )</t>
  </si>
  <si>
    <t>Longitude  ( ° )</t>
  </si>
  <si>
    <t>Altitude (m)</t>
  </si>
  <si>
    <t>Aberta em:</t>
  </si>
  <si>
    <t>Localização Física das PCDs Automáticas</t>
  </si>
  <si>
    <t>INMET</t>
  </si>
  <si>
    <t>A 756</t>
  </si>
  <si>
    <t>Rodovia BR 262, Km 134 (Prefeitura)</t>
  </si>
  <si>
    <t>A 750</t>
  </si>
  <si>
    <t>Rodovia Amambaí – Arial Moreira – km 17 (Escola Agrotécnica)</t>
  </si>
  <si>
    <t>A719</t>
  </si>
  <si>
    <t>Av. Duque de Caxias – Bairro Alto (Exército)</t>
  </si>
  <si>
    <t>A 757</t>
  </si>
  <si>
    <t>Rua Alcebíades Bobadilha da Cunha, 627 (Exército)</t>
  </si>
  <si>
    <t>Bataguassu</t>
  </si>
  <si>
    <t>A 759</t>
  </si>
  <si>
    <t>BR 262 – km 04 – Saída para Aquidauana (EMBRAPA)</t>
  </si>
  <si>
    <t>Rodovia BR 158 – Saída para Paranaíba (Conab)</t>
  </si>
  <si>
    <t>Rua Cárceres, 296 – Centro (Exército) Coronel Rocha- 32311890</t>
  </si>
  <si>
    <t>Aeroporto de Costa Rica</t>
  </si>
  <si>
    <t>47° BI – BR 163 – km 729 – Vila São Paulo (Exército)</t>
  </si>
  <si>
    <t>Av. Guaicurus, n° 9000 (Exército) 67-34169490</t>
  </si>
  <si>
    <t>A 752</t>
  </si>
  <si>
    <t>Rodovia BR 163 – km 80 (Escola Família Agrícola)</t>
  </si>
  <si>
    <t>A709</t>
  </si>
  <si>
    <t>Av. Antonio Travain, s/n° (Prefeitura)</t>
  </si>
  <si>
    <t xml:space="preserve">A 758 </t>
  </si>
  <si>
    <t>Rua Ren Ary Rodrigues, 2.520 (Exército)</t>
  </si>
  <si>
    <t>A 749</t>
  </si>
  <si>
    <t>Av. Sergio Marciel, 525 (Prefeitura)</t>
  </si>
  <si>
    <t>Rodovia MS 460 – km 1,5 – Saída para Água Fria (Conab) Fone: 67-34541384 Elvis  Rodrigues Lima ms.ua-maracaju@conab.gov.br</t>
  </si>
  <si>
    <t>Rodovia MS 339 – km 20 – Zona Rural (Exército)</t>
  </si>
  <si>
    <t>Rua 21 de Setembro, 1880 – Fazenda Nhumirim (EMBRAPA)</t>
  </si>
  <si>
    <t>13/112006</t>
  </si>
  <si>
    <t>Av. Três Lagoas, s/n° - Jardim Jaraguá (Prefeitura)</t>
  </si>
  <si>
    <t>Av. Brasil esquina com Cardoso s/n° (Prefeitura)</t>
  </si>
  <si>
    <t>Cia de Fronteira – Rua Capitão Cantalice, 1077 (Exército)</t>
  </si>
  <si>
    <t>Rodovia BR 163 – km 252 (Conab)</t>
  </si>
  <si>
    <t>1°/10/2008</t>
  </si>
  <si>
    <t xml:space="preserve"> Rodovia MS, km 162 – Saída para Maracajú (Conab) 32721371</t>
  </si>
  <si>
    <t>(Prefeitura)</t>
  </si>
  <si>
    <t>30/11/2012</t>
  </si>
  <si>
    <t>Rua da Cana, 178 - Centro</t>
  </si>
  <si>
    <t>Rua 13 de Junho, 352 – Bairro Santos Dumont (Prefeitura)</t>
  </si>
  <si>
    <t>TOTAL</t>
  </si>
  <si>
    <t xml:space="preserve">Fontes: </t>
  </si>
  <si>
    <t>http://www.inmet.gov.br/sonabra/maps/automaticas.php</t>
  </si>
  <si>
    <t>Ma. Franciane Rodrigues</t>
  </si>
  <si>
    <t>CoordenadoraTécnica/Cemtec</t>
  </si>
  <si>
    <t>Rodovia MS 306 – km 96 – Saída para Cassilândia (Conab)</t>
  </si>
  <si>
    <t>Rodovia BR 163 – km 541 – Zona Rural (Conab)</t>
  </si>
  <si>
    <t>Fonte : Inmet/Semagro/Cemtec-MS</t>
  </si>
  <si>
    <t>(*) Nenhuma Infotmação Disponivel pelo INMET</t>
  </si>
  <si>
    <t>PCDs DO INMET SEMAGRO</t>
  </si>
  <si>
    <t>Angélica</t>
  </si>
  <si>
    <t>SEMAGRO</t>
  </si>
  <si>
    <t>S 701</t>
  </si>
  <si>
    <t>Avenida São João S/N - Bairro Mutum</t>
  </si>
  <si>
    <t>S 702</t>
  </si>
  <si>
    <t xml:space="preserve">Rua General Dutra S/N - </t>
  </si>
  <si>
    <t>Rodovia BR 267, km 35 - Distrito Industrial Casulo</t>
  </si>
  <si>
    <t>Bandeirantes</t>
  </si>
  <si>
    <t>S 703</t>
  </si>
  <si>
    <t>BR 163 - KM 543 - Antigo IBC</t>
  </si>
  <si>
    <t>Bonito</t>
  </si>
  <si>
    <t>S 704</t>
  </si>
  <si>
    <t>06/082018</t>
  </si>
  <si>
    <t xml:space="preserve"> Rodovia MS,  178 - KM 33 - Aeroporto de Bonito</t>
  </si>
  <si>
    <t>Brasilândia</t>
  </si>
  <si>
    <t>S 705</t>
  </si>
  <si>
    <t>Escola Agrícola Rodovia MS 395</t>
  </si>
  <si>
    <t>Caarapó</t>
  </si>
  <si>
    <t>S 706</t>
  </si>
  <si>
    <t>Chácara Municipal - Antigo Balneário Airton Sena</t>
  </si>
  <si>
    <t>S 707</t>
  </si>
  <si>
    <t xml:space="preserve">Rodovia MS 060 - Escola Agricola Professor Marcio Elias Nery </t>
  </si>
  <si>
    <t>A 702</t>
  </si>
  <si>
    <t>A 742</t>
  </si>
  <si>
    <t>A  730</t>
  </si>
  <si>
    <t>A 724</t>
  </si>
  <si>
    <t>A 760</t>
  </si>
  <si>
    <t>A 720</t>
  </si>
  <si>
    <t>A 721</t>
  </si>
  <si>
    <t>S 708</t>
  </si>
  <si>
    <t>Estrada da Setima Linha - KM 1  de Culturama</t>
  </si>
  <si>
    <t>S 709</t>
  </si>
  <si>
    <t>Rodovia MS 295 - Sentido Tacuru - Casa do Mel  ao lado da casa do Tete/Sítio Igreja</t>
  </si>
  <si>
    <t>S 710</t>
  </si>
  <si>
    <t xml:space="preserve">Parque de Exposição </t>
  </si>
  <si>
    <t>S 711</t>
  </si>
  <si>
    <t>Rodovia MS 379, Km 1.2 (Próximo a Parque de Exposição)</t>
  </si>
  <si>
    <t>A 731</t>
  </si>
  <si>
    <t>S 712</t>
  </si>
  <si>
    <t>Avenida Jofre de Araújo - Antiga Escola Agrícola</t>
  </si>
  <si>
    <t>Nova Andradina</t>
  </si>
  <si>
    <t>S 713</t>
  </si>
  <si>
    <t>Rodovia MS 743 - sede do IFMS</t>
  </si>
  <si>
    <t>A 722</t>
  </si>
  <si>
    <t>A 717</t>
  </si>
  <si>
    <t>A 710</t>
  </si>
  <si>
    <t>S 714</t>
  </si>
  <si>
    <t xml:space="preserve">Chácara Municipal </t>
  </si>
  <si>
    <t>A 703</t>
  </si>
  <si>
    <t>A 723</t>
  </si>
  <si>
    <t>A 732</t>
  </si>
  <si>
    <t>S 715</t>
  </si>
  <si>
    <t>A 743</t>
  </si>
  <si>
    <t>Santa Rita do Pardo</t>
  </si>
  <si>
    <t>S 716</t>
  </si>
  <si>
    <t>Prolongamento da Rua Geraldo da Silva Souza S/N - Bairro Sta Luzia</t>
  </si>
  <si>
    <t>A 754</t>
  </si>
  <si>
    <t>A 751</t>
  </si>
  <si>
    <t>Selviría</t>
  </si>
  <si>
    <t>S 717</t>
  </si>
  <si>
    <t>Rua Jailda Candido Pereira Lote T - Qda11</t>
  </si>
  <si>
    <t>A 761</t>
  </si>
  <si>
    <t>A 704</t>
  </si>
  <si>
    <t>Aral Moreira</t>
  </si>
  <si>
    <t>Camapuã</t>
  </si>
  <si>
    <t>Fátima do Sul</t>
  </si>
  <si>
    <t>Iguatemi</t>
  </si>
  <si>
    <t>Itaporã</t>
  </si>
  <si>
    <t>Laguna Carapã</t>
  </si>
  <si>
    <t>Nova Alvorada</t>
  </si>
  <si>
    <t>Pedro Gomes</t>
  </si>
  <si>
    <t>Ribas do Rio Pardo</t>
  </si>
  <si>
    <t xml:space="preserve">1. Água Clara </t>
  </si>
  <si>
    <t>2. Amambai</t>
  </si>
  <si>
    <t>3.Aquidauana</t>
  </si>
  <si>
    <t>4.Angélica</t>
  </si>
  <si>
    <t>5.Aral Motreira</t>
  </si>
  <si>
    <t>6. Bela Vista</t>
  </si>
  <si>
    <t>7. Bataguassu</t>
  </si>
  <si>
    <t>8. Bandeirantes</t>
  </si>
  <si>
    <t>9. Bonito</t>
  </si>
  <si>
    <t>10. Brasilândia</t>
  </si>
  <si>
    <t>11. Caarapó</t>
  </si>
  <si>
    <t>12. Camapuã</t>
  </si>
  <si>
    <t>13. Campo Grande</t>
  </si>
  <si>
    <t>14. Cassilândia</t>
  </si>
  <si>
    <t>15. Chapadão do Sul</t>
  </si>
  <si>
    <t>16. Corumbá</t>
  </si>
  <si>
    <t>17. Costa Rica</t>
  </si>
  <si>
    <t>18. Coxim</t>
  </si>
  <si>
    <t>19. Dourados</t>
  </si>
  <si>
    <t>20. Fátima do Sul</t>
  </si>
  <si>
    <t>21. Iguatemi</t>
  </si>
  <si>
    <t>22. Itaporã</t>
  </si>
  <si>
    <t>23. Itaquiraí</t>
  </si>
  <si>
    <t>24. Ivinhema</t>
  </si>
  <si>
    <t>25. Jardim</t>
  </si>
  <si>
    <t>26. Juti</t>
  </si>
  <si>
    <t>27. Laguna Carapã</t>
  </si>
  <si>
    <t>28. Maracaju</t>
  </si>
  <si>
    <t>29. Nova Alvorada do Sul</t>
  </si>
  <si>
    <t>30. Nova Andradina</t>
  </si>
  <si>
    <t>31. Miranda</t>
  </si>
  <si>
    <t>32. Nhumirim (Embrapa Pantanal)</t>
  </si>
  <si>
    <t>33.Paranaíba</t>
  </si>
  <si>
    <t>34.  Pedro Gomes</t>
  </si>
  <si>
    <t>35.Ponta Porã</t>
  </si>
  <si>
    <t>36.Porto Murtinho</t>
  </si>
  <si>
    <t>37.São Gabriel do Oeste</t>
  </si>
  <si>
    <t>38. Ribas do Rio Pardo</t>
  </si>
  <si>
    <t xml:space="preserve">39. Rio Brilhante </t>
  </si>
  <si>
    <t>40. Santa Rita do Pardo</t>
  </si>
  <si>
    <t>41. Sidrolândia</t>
  </si>
  <si>
    <t>42. Sete Quedas</t>
  </si>
  <si>
    <t>43. Selviría</t>
  </si>
  <si>
    <t>44. Sonora</t>
  </si>
  <si>
    <t>45. Três Lagoas</t>
  </si>
  <si>
    <t>MUNICÍPIOS DO ESTADO DE MS</t>
  </si>
  <si>
    <t>MaiorOcorrência</t>
  </si>
  <si>
    <t xml:space="preserve">  Maior Ocorrência no Estado</t>
  </si>
  <si>
    <t>Maior Ocorrência no dia</t>
  </si>
  <si>
    <t>Dia sem chuva</t>
  </si>
  <si>
    <t>*</t>
  </si>
  <si>
    <t>Média Registrada</t>
  </si>
  <si>
    <t>Mínima Registrada</t>
  </si>
  <si>
    <t xml:space="preserve">  </t>
  </si>
  <si>
    <t xml:space="preserve"> Franciane Rodrigues</t>
  </si>
  <si>
    <t>Abril/2020</t>
  </si>
  <si>
    <t>L</t>
  </si>
  <si>
    <t>SE/S</t>
  </si>
  <si>
    <t>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</si>
</sst>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&quot;-&quot;??_);_(@_)"/>
  </numFmts>
  <fonts count="2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20"/>
      <name val="Arial"/>
      <family val="2"/>
    </font>
    <font>
      <b/>
      <sz val="9"/>
      <name val="Arial"/>
      <family val="2"/>
    </font>
    <font>
      <b/>
      <sz val="16"/>
      <color rgb="FFC00000"/>
      <name val="Arial"/>
      <family val="2"/>
    </font>
    <font>
      <b/>
      <sz val="9"/>
      <color rgb="FFC00000"/>
      <name val="Arial"/>
      <family val="2"/>
    </font>
    <font>
      <sz val="10"/>
      <name val="Arial"/>
      <family val="2"/>
    </font>
    <font>
      <b/>
      <i/>
      <sz val="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color rgb="FFC00000"/>
      <name val="Arial"/>
      <family val="2"/>
    </font>
    <font>
      <b/>
      <sz val="8"/>
      <color rgb="FFC00000"/>
      <name val="Arial"/>
      <family val="2"/>
    </font>
    <font>
      <sz val="10"/>
      <color theme="3" tint="-0.249977111117893"/>
      <name val="Arial"/>
      <family val="2"/>
    </font>
    <font>
      <sz val="11"/>
      <color theme="3" tint="-0.249977111117893"/>
      <name val="Calibri"/>
      <family val="2"/>
      <scheme val="minor"/>
    </font>
    <font>
      <sz val="9"/>
      <color indexed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gray125">
        <bgColor theme="8" tint="0.39997558519241921"/>
      </patternFill>
    </fill>
    <fill>
      <patternFill patternType="gray125">
        <bgColor theme="0"/>
      </patternFill>
    </fill>
    <fill>
      <patternFill patternType="solid">
        <fgColor theme="8" tint="0.59999389629810485"/>
        <bgColor indexed="64"/>
      </patternFill>
    </fill>
    <fill>
      <patternFill patternType="gray125">
        <bgColor theme="8" tint="0.59999389629810485"/>
      </patternFill>
    </fill>
    <fill>
      <patternFill patternType="solid">
        <fgColor rgb="FFFFFF99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183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1" fontId="8" fillId="0" borderId="0" xfId="0" applyNumberFormat="1" applyFont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0" fontId="11" fillId="0" borderId="0" xfId="0" applyFont="1"/>
    <xf numFmtId="2" fontId="4" fillId="2" borderId="1" xfId="0" applyNumberFormat="1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>
      <alignment horizontal="center" vertical="center"/>
    </xf>
    <xf numFmtId="2" fontId="8" fillId="5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0" fontId="0" fillId="0" borderId="0" xfId="0" applyAlignment="1">
      <alignment horizontal="center"/>
    </xf>
    <xf numFmtId="0" fontId="11" fillId="7" borderId="1" xfId="0" applyFont="1" applyFill="1" applyBorder="1" applyAlignment="1">
      <alignment wrapText="1"/>
    </xf>
    <xf numFmtId="0" fontId="11" fillId="7" borderId="1" xfId="0" applyFont="1" applyFill="1" applyBorder="1" applyAlignment="1">
      <alignment horizontal="center" vertical="center" wrapText="1"/>
    </xf>
    <xf numFmtId="14" fontId="11" fillId="7" borderId="1" xfId="0" applyNumberFormat="1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14" fontId="11" fillId="7" borderId="1" xfId="0" applyNumberFormat="1" applyFont="1" applyFill="1" applyBorder="1" applyAlignment="1">
      <alignment horizontal="center" wrapText="1"/>
    </xf>
    <xf numFmtId="0" fontId="0" fillId="7" borderId="0" xfId="0" applyFill="1"/>
    <xf numFmtId="0" fontId="11" fillId="7" borderId="1" xfId="0" applyNumberFormat="1" applyFont="1" applyFill="1" applyBorder="1" applyAlignment="1">
      <alignment horizontal="center" wrapText="1"/>
    </xf>
    <xf numFmtId="0" fontId="0" fillId="7" borderId="1" xfId="0" applyFill="1" applyBorder="1" applyAlignment="1">
      <alignment horizontal="center"/>
    </xf>
    <xf numFmtId="0" fontId="0" fillId="0" borderId="0" xfId="0" applyFill="1"/>
    <xf numFmtId="0" fontId="0" fillId="7" borderId="1" xfId="0" applyNumberFormat="1" applyFill="1" applyBorder="1" applyAlignment="1">
      <alignment horizontal="center"/>
    </xf>
    <xf numFmtId="0" fontId="11" fillId="7" borderId="1" xfId="0" applyFont="1" applyFill="1" applyBorder="1" applyAlignment="1">
      <alignment horizontal="left" vertical="center" wrapText="1"/>
    </xf>
    <xf numFmtId="0" fontId="11" fillId="7" borderId="1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left"/>
    </xf>
    <xf numFmtId="0" fontId="0" fillId="0" borderId="0" xfId="0" applyAlignment="1">
      <alignment horizontal="left"/>
    </xf>
    <xf numFmtId="164" fontId="0" fillId="7" borderId="0" xfId="1" applyNumberFormat="1" applyFont="1" applyFill="1"/>
    <xf numFmtId="164" fontId="0" fillId="0" borderId="0" xfId="1" applyNumberFormat="1" applyFont="1" applyFill="1"/>
    <xf numFmtId="0" fontId="0" fillId="7" borderId="1" xfId="0" applyFill="1" applyBorder="1"/>
    <xf numFmtId="0" fontId="2" fillId="7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14" fillId="7" borderId="0" xfId="2" applyFont="1" applyFill="1" applyAlignment="1" applyProtection="1"/>
    <xf numFmtId="0" fontId="0" fillId="7" borderId="0" xfId="0" applyFill="1" applyBorder="1" applyAlignment="1"/>
    <xf numFmtId="0" fontId="14" fillId="7" borderId="0" xfId="2" applyFill="1" applyAlignment="1" applyProtection="1"/>
    <xf numFmtId="0" fontId="0" fillId="7" borderId="0" xfId="0" applyFill="1" applyAlignment="1"/>
    <xf numFmtId="0" fontId="0" fillId="0" borderId="0" xfId="0" applyAlignment="1"/>
    <xf numFmtId="0" fontId="0" fillId="0" borderId="0" xfId="0" applyFill="1" applyAlignment="1"/>
    <xf numFmtId="0" fontId="10" fillId="3" borderId="1" xfId="0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/>
    </xf>
    <xf numFmtId="0" fontId="10" fillId="7" borderId="0" xfId="0" applyFont="1" applyFill="1" applyBorder="1" applyAlignment="1">
      <alignment horizontal="center" vertical="center"/>
    </xf>
    <xf numFmtId="0" fontId="16" fillId="7" borderId="0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8" fillId="7" borderId="0" xfId="0" applyFont="1" applyFill="1" applyBorder="1" applyAlignment="1">
      <alignment horizontal="center" vertical="center"/>
    </xf>
    <xf numFmtId="0" fontId="0" fillId="7" borderId="12" xfId="0" applyFill="1" applyBorder="1"/>
    <xf numFmtId="0" fontId="0" fillId="7" borderId="6" xfId="0" applyFill="1" applyBorder="1"/>
    <xf numFmtId="0" fontId="0" fillId="7" borderId="0" xfId="0" applyFill="1" applyBorder="1" applyAlignment="1">
      <alignment horizontal="center" vertical="center"/>
    </xf>
    <xf numFmtId="0" fontId="0" fillId="7" borderId="0" xfId="0" applyFill="1" applyBorder="1"/>
    <xf numFmtId="1" fontId="8" fillId="7" borderId="9" xfId="0" applyNumberFormat="1" applyFont="1" applyFill="1" applyBorder="1" applyAlignment="1">
      <alignment horizontal="center"/>
    </xf>
    <xf numFmtId="0" fontId="4" fillId="0" borderId="13" xfId="0" applyFont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15" fillId="5" borderId="15" xfId="0" applyFont="1" applyFill="1" applyBorder="1" applyAlignment="1">
      <alignment horizontal="center" vertical="center"/>
    </xf>
    <xf numFmtId="0" fontId="11" fillId="7" borderId="0" xfId="0" applyFont="1" applyFill="1" applyBorder="1" applyAlignment="1">
      <alignment horizontal="center" vertical="center"/>
    </xf>
    <xf numFmtId="49" fontId="3" fillId="7" borderId="7" xfId="0" applyNumberFormat="1" applyFont="1" applyFill="1" applyBorder="1" applyAlignment="1">
      <alignment horizontal="center" vertical="center"/>
    </xf>
    <xf numFmtId="49" fontId="3" fillId="7" borderId="8" xfId="0" applyNumberFormat="1" applyFont="1" applyFill="1" applyBorder="1" applyAlignment="1">
      <alignment horizontal="center" vertical="center"/>
    </xf>
    <xf numFmtId="49" fontId="0" fillId="7" borderId="8" xfId="0" applyNumberFormat="1" applyFill="1" applyBorder="1"/>
    <xf numFmtId="1" fontId="8" fillId="7" borderId="6" xfId="0" applyNumberFormat="1" applyFont="1" applyFill="1" applyBorder="1" applyAlignment="1">
      <alignment horizontal="center"/>
    </xf>
    <xf numFmtId="0" fontId="0" fillId="7" borderId="8" xfId="0" applyFill="1" applyBorder="1"/>
    <xf numFmtId="1" fontId="10" fillId="0" borderId="15" xfId="0" applyNumberFormat="1" applyFont="1" applyBorder="1" applyAlignment="1">
      <alignment horizontal="center"/>
    </xf>
    <xf numFmtId="0" fontId="8" fillId="6" borderId="13" xfId="0" applyFont="1" applyFill="1" applyBorder="1" applyAlignment="1">
      <alignment horizontal="center" vertical="center"/>
    </xf>
    <xf numFmtId="1" fontId="8" fillId="7" borderId="12" xfId="0" applyNumberFormat="1" applyFont="1" applyFill="1" applyBorder="1" applyAlignment="1">
      <alignment horizontal="center"/>
    </xf>
    <xf numFmtId="0" fontId="0" fillId="7" borderId="12" xfId="0" applyFill="1" applyBorder="1" applyAlignment="1">
      <alignment horizontal="center" vertical="center"/>
    </xf>
    <xf numFmtId="2" fontId="11" fillId="7" borderId="1" xfId="0" applyNumberFormat="1" applyFont="1" applyFill="1" applyBorder="1" applyAlignment="1">
      <alignment horizontal="center" wrapText="1"/>
    </xf>
    <xf numFmtId="3" fontId="11" fillId="7" borderId="1" xfId="0" applyNumberFormat="1" applyFont="1" applyFill="1" applyBorder="1" applyAlignment="1">
      <alignment horizontal="center" wrapText="1"/>
    </xf>
    <xf numFmtId="0" fontId="17" fillId="7" borderId="1" xfId="0" applyFont="1" applyFill="1" applyBorder="1" applyAlignment="1">
      <alignment wrapText="1"/>
    </xf>
    <xf numFmtId="0" fontId="17" fillId="7" borderId="1" xfId="0" applyFont="1" applyFill="1" applyBorder="1" applyAlignment="1">
      <alignment horizontal="center" vertical="center" wrapText="1"/>
    </xf>
    <xf numFmtId="3" fontId="17" fillId="7" borderId="1" xfId="0" applyNumberFormat="1" applyFont="1" applyFill="1" applyBorder="1" applyAlignment="1">
      <alignment horizontal="center" wrapText="1"/>
    </xf>
    <xf numFmtId="0" fontId="17" fillId="7" borderId="1" xfId="0" applyNumberFormat="1" applyFont="1" applyFill="1" applyBorder="1" applyAlignment="1">
      <alignment horizontal="center" wrapText="1"/>
    </xf>
    <xf numFmtId="14" fontId="17" fillId="7" borderId="1" xfId="0" applyNumberFormat="1" applyFont="1" applyFill="1" applyBorder="1" applyAlignment="1">
      <alignment horizontal="center" wrapText="1"/>
    </xf>
    <xf numFmtId="0" fontId="17" fillId="7" borderId="1" xfId="0" applyFont="1" applyFill="1" applyBorder="1" applyAlignment="1">
      <alignment horizontal="center" wrapText="1"/>
    </xf>
    <xf numFmtId="0" fontId="18" fillId="7" borderId="1" xfId="0" applyFont="1" applyFill="1" applyBorder="1" applyAlignment="1">
      <alignment horizontal="center"/>
    </xf>
    <xf numFmtId="0" fontId="18" fillId="7" borderId="0" xfId="0" applyFont="1" applyFill="1"/>
    <xf numFmtId="0" fontId="18" fillId="0" borderId="0" xfId="0" applyFont="1" applyFill="1"/>
    <xf numFmtId="3" fontId="0" fillId="7" borderId="1" xfId="0" applyNumberFormat="1" applyFill="1" applyBorder="1" applyAlignment="1">
      <alignment horizontal="center"/>
    </xf>
    <xf numFmtId="3" fontId="11" fillId="7" borderId="1" xfId="0" applyNumberFormat="1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horizontal="center" vertical="center"/>
    </xf>
    <xf numFmtId="0" fontId="12" fillId="7" borderId="0" xfId="0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center" vertical="center"/>
    </xf>
    <xf numFmtId="0" fontId="12" fillId="7" borderId="0" xfId="0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49" fontId="0" fillId="7" borderId="9" xfId="0" applyNumberFormat="1" applyFill="1" applyBorder="1"/>
    <xf numFmtId="0" fontId="3" fillId="7" borderId="0" xfId="0" applyFont="1" applyFill="1" applyBorder="1" applyAlignment="1">
      <alignment horizontal="center" vertical="center"/>
    </xf>
    <xf numFmtId="0" fontId="12" fillId="7" borderId="0" xfId="0" applyFont="1" applyFill="1" applyBorder="1" applyAlignment="1">
      <alignment horizontal="center" vertical="center"/>
    </xf>
    <xf numFmtId="2" fontId="4" fillId="8" borderId="15" xfId="0" applyNumberFormat="1" applyFont="1" applyFill="1" applyBorder="1" applyAlignment="1">
      <alignment horizontal="center" vertical="center"/>
    </xf>
    <xf numFmtId="2" fontId="8" fillId="3" borderId="15" xfId="0" applyNumberFormat="1" applyFont="1" applyFill="1" applyBorder="1" applyAlignment="1">
      <alignment horizontal="center" vertical="center"/>
    </xf>
    <xf numFmtId="2" fontId="8" fillId="5" borderId="15" xfId="0" applyNumberFormat="1" applyFont="1" applyFill="1" applyBorder="1" applyAlignment="1">
      <alignment horizontal="center" vertical="center"/>
    </xf>
    <xf numFmtId="0" fontId="12" fillId="7" borderId="6" xfId="0" applyFont="1" applyFill="1" applyBorder="1" applyAlignment="1">
      <alignment horizontal="center" vertical="center"/>
    </xf>
    <xf numFmtId="0" fontId="0" fillId="7" borderId="9" xfId="0" applyFill="1" applyBorder="1"/>
    <xf numFmtId="2" fontId="4" fillId="3" borderId="15" xfId="0" applyNumberFormat="1" applyFont="1" applyFill="1" applyBorder="1" applyAlignment="1">
      <alignment horizontal="center" vertical="center"/>
    </xf>
    <xf numFmtId="0" fontId="4" fillId="0" borderId="28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2" borderId="26" xfId="0" applyFont="1" applyFill="1" applyBorder="1" applyAlignment="1">
      <alignment horizontal="left" vertical="center"/>
    </xf>
    <xf numFmtId="2" fontId="4" fillId="2" borderId="38" xfId="0" applyNumberFormat="1" applyFont="1" applyFill="1" applyBorder="1" applyAlignment="1">
      <alignment horizontal="center" vertical="center"/>
    </xf>
    <xf numFmtId="2" fontId="4" fillId="2" borderId="39" xfId="0" applyNumberFormat="1" applyFont="1" applyFill="1" applyBorder="1" applyAlignment="1">
      <alignment horizontal="center" vertical="center"/>
    </xf>
    <xf numFmtId="0" fontId="2" fillId="9" borderId="15" xfId="0" applyFont="1" applyFill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/>
    </xf>
    <xf numFmtId="0" fontId="2" fillId="10" borderId="1" xfId="0" applyFont="1" applyFill="1" applyBorder="1" applyAlignment="1">
      <alignment horizontal="center" vertical="center"/>
    </xf>
    <xf numFmtId="0" fontId="15" fillId="5" borderId="22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5" fillId="5" borderId="19" xfId="0" applyFont="1" applyFill="1" applyBorder="1" applyAlignment="1">
      <alignment horizontal="center" vertical="center"/>
    </xf>
    <xf numFmtId="0" fontId="15" fillId="6" borderId="15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2" fontId="6" fillId="5" borderId="15" xfId="0" applyNumberFormat="1" applyFont="1" applyFill="1" applyBorder="1" applyAlignment="1">
      <alignment horizontal="center" vertical="center"/>
    </xf>
    <xf numFmtId="2" fontId="8" fillId="13" borderId="1" xfId="0" applyNumberFormat="1" applyFont="1" applyFill="1" applyBorder="1" applyAlignment="1">
      <alignment horizontal="center" vertical="center"/>
    </xf>
    <xf numFmtId="14" fontId="8" fillId="8" borderId="19" xfId="0" applyNumberFormat="1" applyFont="1" applyFill="1" applyBorder="1" applyAlignment="1">
      <alignment horizontal="center"/>
    </xf>
    <xf numFmtId="2" fontId="4" fillId="5" borderId="15" xfId="0" applyNumberFormat="1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center" vertical="center"/>
    </xf>
    <xf numFmtId="0" fontId="10" fillId="11" borderId="4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8" borderId="41" xfId="0" applyFont="1" applyFill="1" applyBorder="1" applyAlignment="1">
      <alignment horizontal="center" vertical="center"/>
    </xf>
    <xf numFmtId="0" fontId="10" fillId="8" borderId="14" xfId="0" applyFont="1" applyFill="1" applyBorder="1" applyAlignment="1">
      <alignment horizontal="center" vertical="center"/>
    </xf>
    <xf numFmtId="2" fontId="4" fillId="2" borderId="42" xfId="0" applyNumberFormat="1" applyFont="1" applyFill="1" applyBorder="1" applyAlignment="1">
      <alignment horizontal="center" vertical="center"/>
    </xf>
    <xf numFmtId="2" fontId="8" fillId="12" borderId="31" xfId="0" applyNumberFormat="1" applyFont="1" applyFill="1" applyBorder="1" applyAlignment="1">
      <alignment horizontal="center" vertical="center"/>
    </xf>
    <xf numFmtId="0" fontId="10" fillId="3" borderId="33" xfId="0" applyFont="1" applyFill="1" applyBorder="1" applyAlignment="1">
      <alignment horizontal="center" vertical="center"/>
    </xf>
    <xf numFmtId="49" fontId="8" fillId="5" borderId="15" xfId="0" applyNumberFormat="1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2" fontId="10" fillId="7" borderId="9" xfId="0" applyNumberFormat="1" applyFont="1" applyFill="1" applyBorder="1" applyAlignment="1">
      <alignment horizontal="center" vertical="center"/>
    </xf>
    <xf numFmtId="2" fontId="19" fillId="0" borderId="1" xfId="0" applyNumberFormat="1" applyFont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4" fillId="4" borderId="15" xfId="0" applyNumberFormat="1" applyFont="1" applyFill="1" applyBorder="1" applyAlignment="1">
      <alignment horizontal="center" vertical="center"/>
    </xf>
    <xf numFmtId="2" fontId="8" fillId="4" borderId="1" xfId="0" applyNumberFormat="1" applyFont="1" applyFill="1" applyBorder="1" applyAlignment="1">
      <alignment horizontal="center" vertical="center"/>
    </xf>
    <xf numFmtId="1" fontId="19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2" fontId="8" fillId="4" borderId="15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/>
    </xf>
    <xf numFmtId="1" fontId="10" fillId="0" borderId="15" xfId="0" applyNumberFormat="1" applyFont="1" applyBorder="1" applyAlignment="1">
      <alignment horizontal="center" vertical="center"/>
    </xf>
    <xf numFmtId="2" fontId="6" fillId="5" borderId="1" xfId="0" applyNumberFormat="1" applyFont="1" applyFill="1" applyBorder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2" fontId="10" fillId="3" borderId="1" xfId="0" applyNumberFormat="1" applyFont="1" applyFill="1" applyBorder="1" applyAlignment="1">
      <alignment horizontal="center" vertical="center"/>
    </xf>
    <xf numFmtId="2" fontId="10" fillId="5" borderId="15" xfId="0" applyNumberFormat="1" applyFont="1" applyFill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10" fillId="8" borderId="40" xfId="0" applyFont="1" applyFill="1" applyBorder="1" applyAlignment="1">
      <alignment horizontal="center" vertical="center"/>
    </xf>
    <xf numFmtId="0" fontId="10" fillId="8" borderId="41" xfId="0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center" vertical="center"/>
    </xf>
    <xf numFmtId="0" fontId="12" fillId="7" borderId="0" xfId="0" applyFont="1" applyFill="1" applyBorder="1" applyAlignment="1">
      <alignment horizontal="center" vertical="center"/>
    </xf>
    <xf numFmtId="1" fontId="4" fillId="0" borderId="21" xfId="0" applyNumberFormat="1" applyFont="1" applyBorder="1" applyAlignment="1">
      <alignment horizontal="center" vertical="center"/>
    </xf>
    <xf numFmtId="1" fontId="4" fillId="0" borderId="22" xfId="0" applyNumberFormat="1" applyFont="1" applyBorder="1" applyAlignment="1">
      <alignment horizontal="center" vertical="center"/>
    </xf>
    <xf numFmtId="1" fontId="4" fillId="7" borderId="21" xfId="0" applyNumberFormat="1" applyFont="1" applyFill="1" applyBorder="1" applyAlignment="1">
      <alignment horizontal="center" vertical="center"/>
    </xf>
    <xf numFmtId="1" fontId="4" fillId="7" borderId="22" xfId="0" applyNumberFormat="1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4" fillId="0" borderId="29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" fontId="4" fillId="0" borderId="32" xfId="0" applyNumberFormat="1" applyFont="1" applyBorder="1" applyAlignment="1">
      <alignment horizontal="center" vertical="center"/>
    </xf>
    <xf numFmtId="1" fontId="4" fillId="0" borderId="33" xfId="0" applyNumberFormat="1" applyFont="1" applyBorder="1" applyAlignment="1">
      <alignment horizontal="center" vertical="center"/>
    </xf>
    <xf numFmtId="0" fontId="8" fillId="0" borderId="35" xfId="0" applyFont="1" applyBorder="1" applyAlignment="1">
      <alignment horizontal="right" vertical="center"/>
    </xf>
    <xf numFmtId="0" fontId="8" fillId="0" borderId="36" xfId="0" applyFont="1" applyBorder="1" applyAlignment="1">
      <alignment horizontal="right" vertical="center"/>
    </xf>
    <xf numFmtId="0" fontId="8" fillId="0" borderId="37" xfId="0" applyFont="1" applyBorder="1" applyAlignment="1">
      <alignment horizontal="right" vertical="center"/>
    </xf>
    <xf numFmtId="1" fontId="4" fillId="0" borderId="30" xfId="0" applyNumberFormat="1" applyFont="1" applyBorder="1" applyAlignment="1">
      <alignment horizontal="center" vertical="center"/>
    </xf>
    <xf numFmtId="1" fontId="4" fillId="0" borderId="27" xfId="0" applyNumberFormat="1" applyFont="1" applyBorder="1" applyAlignment="1">
      <alignment horizontal="center" vertical="center"/>
    </xf>
    <xf numFmtId="1" fontId="4" fillId="0" borderId="20" xfId="0" applyNumberFormat="1" applyFont="1" applyBorder="1" applyAlignment="1">
      <alignment horizontal="center"/>
    </xf>
    <xf numFmtId="1" fontId="4" fillId="0" borderId="19" xfId="0" applyNumberFormat="1" applyFont="1" applyBorder="1" applyAlignment="1">
      <alignment horizontal="center"/>
    </xf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9" Type="http://schemas.openxmlformats.org/officeDocument/2006/relationships/externalLink" Target="externalLinks/externalLink28.xml"/><Relationship Id="rId21" Type="http://schemas.openxmlformats.org/officeDocument/2006/relationships/externalLink" Target="externalLinks/externalLink10.xml"/><Relationship Id="rId34" Type="http://schemas.openxmlformats.org/officeDocument/2006/relationships/externalLink" Target="externalLinks/externalLink23.xml"/><Relationship Id="rId42" Type="http://schemas.openxmlformats.org/officeDocument/2006/relationships/externalLink" Target="externalLinks/externalLink31.xml"/><Relationship Id="rId47" Type="http://schemas.openxmlformats.org/officeDocument/2006/relationships/externalLink" Target="externalLinks/externalLink36.xml"/><Relationship Id="rId50" Type="http://schemas.openxmlformats.org/officeDocument/2006/relationships/externalLink" Target="externalLinks/externalLink39.xml"/><Relationship Id="rId55" Type="http://schemas.openxmlformats.org/officeDocument/2006/relationships/externalLink" Target="externalLinks/externalLink44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externalLink" Target="externalLinks/externalLink22.xml"/><Relationship Id="rId38" Type="http://schemas.openxmlformats.org/officeDocument/2006/relationships/externalLink" Target="externalLinks/externalLink27.xml"/><Relationship Id="rId46" Type="http://schemas.openxmlformats.org/officeDocument/2006/relationships/externalLink" Target="externalLinks/externalLink35.xml"/><Relationship Id="rId59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0.xml"/><Relationship Id="rId54" Type="http://schemas.openxmlformats.org/officeDocument/2006/relationships/externalLink" Target="externalLinks/externalLink4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openxmlformats.org/officeDocument/2006/relationships/externalLink" Target="externalLinks/externalLink21.xml"/><Relationship Id="rId37" Type="http://schemas.openxmlformats.org/officeDocument/2006/relationships/externalLink" Target="externalLinks/externalLink26.xml"/><Relationship Id="rId40" Type="http://schemas.openxmlformats.org/officeDocument/2006/relationships/externalLink" Target="externalLinks/externalLink29.xml"/><Relationship Id="rId45" Type="http://schemas.openxmlformats.org/officeDocument/2006/relationships/externalLink" Target="externalLinks/externalLink34.xml"/><Relationship Id="rId53" Type="http://schemas.openxmlformats.org/officeDocument/2006/relationships/externalLink" Target="externalLinks/externalLink42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36" Type="http://schemas.openxmlformats.org/officeDocument/2006/relationships/externalLink" Target="externalLinks/externalLink25.xml"/><Relationship Id="rId49" Type="http://schemas.openxmlformats.org/officeDocument/2006/relationships/externalLink" Target="externalLinks/externalLink38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0.xml"/><Relationship Id="rId44" Type="http://schemas.openxmlformats.org/officeDocument/2006/relationships/externalLink" Target="externalLinks/externalLink33.xml"/><Relationship Id="rId52" Type="http://schemas.openxmlformats.org/officeDocument/2006/relationships/externalLink" Target="externalLinks/externalLink41.xml"/><Relationship Id="rId6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externalLink" Target="externalLinks/externalLink19.xml"/><Relationship Id="rId35" Type="http://schemas.openxmlformats.org/officeDocument/2006/relationships/externalLink" Target="externalLinks/externalLink24.xml"/><Relationship Id="rId43" Type="http://schemas.openxmlformats.org/officeDocument/2006/relationships/externalLink" Target="externalLinks/externalLink32.xml"/><Relationship Id="rId48" Type="http://schemas.openxmlformats.org/officeDocument/2006/relationships/externalLink" Target="externalLinks/externalLink37.xml"/><Relationship Id="rId56" Type="http://schemas.openxmlformats.org/officeDocument/2006/relationships/externalLink" Target="externalLinks/externalLink45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0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253999</xdr:colOff>
      <xdr:row>52</xdr:row>
      <xdr:rowOff>63500</xdr:rowOff>
    </xdr:from>
    <xdr:to>
      <xdr:col>2</xdr:col>
      <xdr:colOff>295275</xdr:colOff>
      <xdr:row>55</xdr:row>
      <xdr:rowOff>137584</xdr:rowOff>
    </xdr:to>
    <xdr:pic>
      <xdr:nvPicPr>
        <xdr:cNvPr id="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999" y="9036050"/>
          <a:ext cx="1679576" cy="559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223307</xdr:colOff>
      <xdr:row>51</xdr:row>
      <xdr:rowOff>105833</xdr:rowOff>
    </xdr:from>
    <xdr:to>
      <xdr:col>31</xdr:col>
      <xdr:colOff>325967</xdr:colOff>
      <xdr:row>55</xdr:row>
      <xdr:rowOff>52916</xdr:rowOff>
    </xdr:to>
    <xdr:pic>
      <xdr:nvPicPr>
        <xdr:cNvPr id="9" name="Imagem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99724" y="8509000"/>
          <a:ext cx="1901826" cy="582083"/>
        </a:xfrm>
        <a:prstGeom prst="rect">
          <a:avLst/>
        </a:prstGeom>
      </xdr:spPr>
    </xdr:pic>
    <xdr:clientData/>
  </xdr:twoCellAnchor>
  <xdr:twoCellAnchor editAs="oneCell">
    <xdr:from>
      <xdr:col>15</xdr:col>
      <xdr:colOff>42333</xdr:colOff>
      <xdr:row>52</xdr:row>
      <xdr:rowOff>105832</xdr:rowOff>
    </xdr:from>
    <xdr:to>
      <xdr:col>18</xdr:col>
      <xdr:colOff>328346</xdr:colOff>
      <xdr:row>55</xdr:row>
      <xdr:rowOff>138110</xdr:rowOff>
    </xdr:to>
    <xdr:pic>
      <xdr:nvPicPr>
        <xdr:cNvPr id="10" name="Imagem 9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04" r="38899"/>
        <a:stretch/>
      </xdr:blipFill>
      <xdr:spPr bwMode="auto">
        <a:xfrm>
          <a:off x="7043208" y="9078382"/>
          <a:ext cx="1371863" cy="51805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253999</xdr:colOff>
      <xdr:row>53</xdr:row>
      <xdr:rowOff>63500</xdr:rowOff>
    </xdr:from>
    <xdr:to>
      <xdr:col>2</xdr:col>
      <xdr:colOff>222250</xdr:colOff>
      <xdr:row>56</xdr:row>
      <xdr:rowOff>137584</xdr:rowOff>
    </xdr:to>
    <xdr:pic>
      <xdr:nvPicPr>
        <xdr:cNvPr id="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999" y="5349875"/>
          <a:ext cx="1679576" cy="559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350307</xdr:colOff>
      <xdr:row>52</xdr:row>
      <xdr:rowOff>116417</xdr:rowOff>
    </xdr:from>
    <xdr:to>
      <xdr:col>33</xdr:col>
      <xdr:colOff>297392</xdr:colOff>
      <xdr:row>56</xdr:row>
      <xdr:rowOff>63500</xdr:rowOff>
    </xdr:to>
    <xdr:pic>
      <xdr:nvPicPr>
        <xdr:cNvPr id="9" name="Imagem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1882" y="5240867"/>
          <a:ext cx="1908176" cy="594783"/>
        </a:xfrm>
        <a:prstGeom prst="rect">
          <a:avLst/>
        </a:prstGeom>
      </xdr:spPr>
    </xdr:pic>
    <xdr:clientData/>
  </xdr:twoCellAnchor>
  <xdr:twoCellAnchor editAs="oneCell">
    <xdr:from>
      <xdr:col>15</xdr:col>
      <xdr:colOff>42333</xdr:colOff>
      <xdr:row>53</xdr:row>
      <xdr:rowOff>105832</xdr:rowOff>
    </xdr:from>
    <xdr:to>
      <xdr:col>18</xdr:col>
      <xdr:colOff>223571</xdr:colOff>
      <xdr:row>56</xdr:row>
      <xdr:rowOff>138110</xdr:rowOff>
    </xdr:to>
    <xdr:pic>
      <xdr:nvPicPr>
        <xdr:cNvPr id="10" name="Imagem 9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04" r="38899"/>
        <a:stretch/>
      </xdr:blipFill>
      <xdr:spPr bwMode="auto">
        <a:xfrm>
          <a:off x="7090833" y="5392207"/>
          <a:ext cx="1371863" cy="51805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253999</xdr:colOff>
      <xdr:row>52</xdr:row>
      <xdr:rowOff>63500</xdr:rowOff>
    </xdr:from>
    <xdr:to>
      <xdr:col>3</xdr:col>
      <xdr:colOff>9525</xdr:colOff>
      <xdr:row>55</xdr:row>
      <xdr:rowOff>137584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999" y="9036050"/>
          <a:ext cx="1679576" cy="559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299508</xdr:colOff>
      <xdr:row>51</xdr:row>
      <xdr:rowOff>127000</xdr:rowOff>
    </xdr:from>
    <xdr:to>
      <xdr:col>32</xdr:col>
      <xdr:colOff>351367</xdr:colOff>
      <xdr:row>55</xdr:row>
      <xdr:rowOff>74083</xdr:rowOff>
    </xdr:to>
    <xdr:pic>
      <xdr:nvPicPr>
        <xdr:cNvPr id="12" name="Imagem 1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74841" y="8773583"/>
          <a:ext cx="1914526" cy="582083"/>
        </a:xfrm>
        <a:prstGeom prst="rect">
          <a:avLst/>
        </a:prstGeom>
      </xdr:spPr>
    </xdr:pic>
    <xdr:clientData/>
  </xdr:twoCellAnchor>
  <xdr:twoCellAnchor editAs="oneCell">
    <xdr:from>
      <xdr:col>15</xdr:col>
      <xdr:colOff>42333</xdr:colOff>
      <xdr:row>52</xdr:row>
      <xdr:rowOff>105832</xdr:rowOff>
    </xdr:from>
    <xdr:to>
      <xdr:col>19</xdr:col>
      <xdr:colOff>61646</xdr:colOff>
      <xdr:row>55</xdr:row>
      <xdr:rowOff>138110</xdr:rowOff>
    </xdr:to>
    <xdr:pic>
      <xdr:nvPicPr>
        <xdr:cNvPr id="13" name="Imagem 12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04" r="38899"/>
        <a:stretch/>
      </xdr:blipFill>
      <xdr:spPr bwMode="auto">
        <a:xfrm>
          <a:off x="7043208" y="9078382"/>
          <a:ext cx="1371863" cy="51805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253999</xdr:colOff>
      <xdr:row>52</xdr:row>
      <xdr:rowOff>63500</xdr:rowOff>
    </xdr:from>
    <xdr:to>
      <xdr:col>3</xdr:col>
      <xdr:colOff>0</xdr:colOff>
      <xdr:row>55</xdr:row>
      <xdr:rowOff>137584</xdr:rowOff>
    </xdr:to>
    <xdr:pic>
      <xdr:nvPicPr>
        <xdr:cNvPr id="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999" y="9036050"/>
          <a:ext cx="1679576" cy="559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204257</xdr:colOff>
      <xdr:row>51</xdr:row>
      <xdr:rowOff>84667</xdr:rowOff>
    </xdr:from>
    <xdr:to>
      <xdr:col>32</xdr:col>
      <xdr:colOff>301625</xdr:colOff>
      <xdr:row>55</xdr:row>
      <xdr:rowOff>31750</xdr:rowOff>
    </xdr:to>
    <xdr:pic>
      <xdr:nvPicPr>
        <xdr:cNvPr id="9" name="Imagem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3674" y="8572500"/>
          <a:ext cx="1917701" cy="582083"/>
        </a:xfrm>
        <a:prstGeom prst="rect">
          <a:avLst/>
        </a:prstGeom>
      </xdr:spPr>
    </xdr:pic>
    <xdr:clientData/>
  </xdr:twoCellAnchor>
  <xdr:twoCellAnchor editAs="oneCell">
    <xdr:from>
      <xdr:col>15</xdr:col>
      <xdr:colOff>42333</xdr:colOff>
      <xdr:row>52</xdr:row>
      <xdr:rowOff>105832</xdr:rowOff>
    </xdr:from>
    <xdr:to>
      <xdr:col>19</xdr:col>
      <xdr:colOff>23546</xdr:colOff>
      <xdr:row>55</xdr:row>
      <xdr:rowOff>138110</xdr:rowOff>
    </xdr:to>
    <xdr:pic>
      <xdr:nvPicPr>
        <xdr:cNvPr id="10" name="Imagem 9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04" r="38899"/>
        <a:stretch/>
      </xdr:blipFill>
      <xdr:spPr bwMode="auto">
        <a:xfrm>
          <a:off x="7043208" y="9078382"/>
          <a:ext cx="1371863" cy="51805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253999</xdr:colOff>
      <xdr:row>52</xdr:row>
      <xdr:rowOff>63500</xdr:rowOff>
    </xdr:from>
    <xdr:to>
      <xdr:col>2</xdr:col>
      <xdr:colOff>200025</xdr:colOff>
      <xdr:row>55</xdr:row>
      <xdr:rowOff>137584</xdr:rowOff>
    </xdr:to>
    <xdr:pic>
      <xdr:nvPicPr>
        <xdr:cNvPr id="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999" y="9036050"/>
          <a:ext cx="1679576" cy="559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286807</xdr:colOff>
      <xdr:row>51</xdr:row>
      <xdr:rowOff>105834</xdr:rowOff>
    </xdr:from>
    <xdr:to>
      <xdr:col>31</xdr:col>
      <xdr:colOff>294216</xdr:colOff>
      <xdr:row>55</xdr:row>
      <xdr:rowOff>52917</xdr:rowOff>
    </xdr:to>
    <xdr:pic>
      <xdr:nvPicPr>
        <xdr:cNvPr id="9" name="Imagem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05557" y="8752417"/>
          <a:ext cx="1901826" cy="582083"/>
        </a:xfrm>
        <a:prstGeom prst="rect">
          <a:avLst/>
        </a:prstGeom>
      </xdr:spPr>
    </xdr:pic>
    <xdr:clientData/>
  </xdr:twoCellAnchor>
  <xdr:twoCellAnchor editAs="oneCell">
    <xdr:from>
      <xdr:col>15</xdr:col>
      <xdr:colOff>42333</xdr:colOff>
      <xdr:row>52</xdr:row>
      <xdr:rowOff>105832</xdr:rowOff>
    </xdr:from>
    <xdr:to>
      <xdr:col>18</xdr:col>
      <xdr:colOff>328346</xdr:colOff>
      <xdr:row>55</xdr:row>
      <xdr:rowOff>138110</xdr:rowOff>
    </xdr:to>
    <xdr:pic>
      <xdr:nvPicPr>
        <xdr:cNvPr id="10" name="Imagem 9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04" r="38899"/>
        <a:stretch/>
      </xdr:blipFill>
      <xdr:spPr bwMode="auto">
        <a:xfrm>
          <a:off x="7043208" y="9078382"/>
          <a:ext cx="1371863" cy="51805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253999</xdr:colOff>
      <xdr:row>52</xdr:row>
      <xdr:rowOff>63500</xdr:rowOff>
    </xdr:from>
    <xdr:to>
      <xdr:col>2</xdr:col>
      <xdr:colOff>257175</xdr:colOff>
      <xdr:row>55</xdr:row>
      <xdr:rowOff>137584</xdr:rowOff>
    </xdr:to>
    <xdr:pic>
      <xdr:nvPicPr>
        <xdr:cNvPr id="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999" y="9036050"/>
          <a:ext cx="1679576" cy="559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244474</xdr:colOff>
      <xdr:row>51</xdr:row>
      <xdr:rowOff>42334</xdr:rowOff>
    </xdr:from>
    <xdr:to>
      <xdr:col>32</xdr:col>
      <xdr:colOff>432858</xdr:colOff>
      <xdr:row>54</xdr:row>
      <xdr:rowOff>148167</xdr:rowOff>
    </xdr:to>
    <xdr:pic>
      <xdr:nvPicPr>
        <xdr:cNvPr id="9" name="Imagem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057" y="8688917"/>
          <a:ext cx="1924051" cy="582083"/>
        </a:xfrm>
        <a:prstGeom prst="rect">
          <a:avLst/>
        </a:prstGeom>
      </xdr:spPr>
    </xdr:pic>
    <xdr:clientData/>
  </xdr:twoCellAnchor>
  <xdr:twoCellAnchor editAs="oneCell">
    <xdr:from>
      <xdr:col>15</xdr:col>
      <xdr:colOff>42333</xdr:colOff>
      <xdr:row>52</xdr:row>
      <xdr:rowOff>105832</xdr:rowOff>
    </xdr:from>
    <xdr:to>
      <xdr:col>18</xdr:col>
      <xdr:colOff>166421</xdr:colOff>
      <xdr:row>55</xdr:row>
      <xdr:rowOff>138110</xdr:rowOff>
    </xdr:to>
    <xdr:pic>
      <xdr:nvPicPr>
        <xdr:cNvPr id="10" name="Imagem 9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04" r="38899"/>
        <a:stretch/>
      </xdr:blipFill>
      <xdr:spPr bwMode="auto">
        <a:xfrm>
          <a:off x="7043208" y="9078382"/>
          <a:ext cx="1371863" cy="51805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253999</xdr:colOff>
      <xdr:row>52</xdr:row>
      <xdr:rowOff>63500</xdr:rowOff>
    </xdr:from>
    <xdr:to>
      <xdr:col>3</xdr:col>
      <xdr:colOff>0</xdr:colOff>
      <xdr:row>55</xdr:row>
      <xdr:rowOff>137584</xdr:rowOff>
    </xdr:to>
    <xdr:pic>
      <xdr:nvPicPr>
        <xdr:cNvPr id="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999" y="9036050"/>
          <a:ext cx="1679576" cy="559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319616</xdr:colOff>
      <xdr:row>51</xdr:row>
      <xdr:rowOff>127000</xdr:rowOff>
    </xdr:from>
    <xdr:to>
      <xdr:col>32</xdr:col>
      <xdr:colOff>350308</xdr:colOff>
      <xdr:row>55</xdr:row>
      <xdr:rowOff>74083</xdr:rowOff>
    </xdr:to>
    <xdr:pic>
      <xdr:nvPicPr>
        <xdr:cNvPr id="9" name="Imagem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9616" y="8614833"/>
          <a:ext cx="1903942" cy="582083"/>
        </a:xfrm>
        <a:prstGeom prst="rect">
          <a:avLst/>
        </a:prstGeom>
      </xdr:spPr>
    </xdr:pic>
    <xdr:clientData/>
  </xdr:twoCellAnchor>
  <xdr:twoCellAnchor editAs="oneCell">
    <xdr:from>
      <xdr:col>14</xdr:col>
      <xdr:colOff>169332</xdr:colOff>
      <xdr:row>53</xdr:row>
      <xdr:rowOff>74081</xdr:rowOff>
    </xdr:from>
    <xdr:to>
      <xdr:col>18</xdr:col>
      <xdr:colOff>159011</xdr:colOff>
      <xdr:row>56</xdr:row>
      <xdr:rowOff>106359</xdr:rowOff>
    </xdr:to>
    <xdr:pic>
      <xdr:nvPicPr>
        <xdr:cNvPr id="10" name="Imagem 9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04" r="38899"/>
        <a:stretch/>
      </xdr:blipFill>
      <xdr:spPr bwMode="auto">
        <a:xfrm>
          <a:off x="5863165" y="8879414"/>
          <a:ext cx="1365513" cy="50852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253999</xdr:colOff>
      <xdr:row>52</xdr:row>
      <xdr:rowOff>63500</xdr:rowOff>
    </xdr:from>
    <xdr:to>
      <xdr:col>2</xdr:col>
      <xdr:colOff>295275</xdr:colOff>
      <xdr:row>55</xdr:row>
      <xdr:rowOff>137584</xdr:rowOff>
    </xdr:to>
    <xdr:pic>
      <xdr:nvPicPr>
        <xdr:cNvPr id="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999" y="9036050"/>
          <a:ext cx="1679576" cy="559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233889</xdr:colOff>
      <xdr:row>51</xdr:row>
      <xdr:rowOff>105833</xdr:rowOff>
    </xdr:from>
    <xdr:to>
      <xdr:col>32</xdr:col>
      <xdr:colOff>565149</xdr:colOff>
      <xdr:row>55</xdr:row>
      <xdr:rowOff>52916</xdr:rowOff>
    </xdr:to>
    <xdr:pic>
      <xdr:nvPicPr>
        <xdr:cNvPr id="9" name="Imagem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04056" y="8593666"/>
          <a:ext cx="1908176" cy="582083"/>
        </a:xfrm>
        <a:prstGeom prst="rect">
          <a:avLst/>
        </a:prstGeom>
      </xdr:spPr>
    </xdr:pic>
    <xdr:clientData/>
  </xdr:twoCellAnchor>
  <xdr:twoCellAnchor editAs="oneCell">
    <xdr:from>
      <xdr:col>15</xdr:col>
      <xdr:colOff>42333</xdr:colOff>
      <xdr:row>52</xdr:row>
      <xdr:rowOff>105832</xdr:rowOff>
    </xdr:from>
    <xdr:to>
      <xdr:col>18</xdr:col>
      <xdr:colOff>328346</xdr:colOff>
      <xdr:row>55</xdr:row>
      <xdr:rowOff>138110</xdr:rowOff>
    </xdr:to>
    <xdr:pic>
      <xdr:nvPicPr>
        <xdr:cNvPr id="10" name="Imagem 9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04" r="38899"/>
        <a:stretch/>
      </xdr:blipFill>
      <xdr:spPr bwMode="auto">
        <a:xfrm>
          <a:off x="7043208" y="9078382"/>
          <a:ext cx="1371863" cy="51805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253999</xdr:colOff>
      <xdr:row>53</xdr:row>
      <xdr:rowOff>63500</xdr:rowOff>
    </xdr:from>
    <xdr:to>
      <xdr:col>2</xdr:col>
      <xdr:colOff>114300</xdr:colOff>
      <xdr:row>56</xdr:row>
      <xdr:rowOff>137584</xdr:rowOff>
    </xdr:to>
    <xdr:pic>
      <xdr:nvPicPr>
        <xdr:cNvPr id="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999" y="9036050"/>
          <a:ext cx="1679576" cy="559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207432</xdr:colOff>
      <xdr:row>53</xdr:row>
      <xdr:rowOff>78317</xdr:rowOff>
    </xdr:from>
    <xdr:to>
      <xdr:col>31</xdr:col>
      <xdr:colOff>1163108</xdr:colOff>
      <xdr:row>57</xdr:row>
      <xdr:rowOff>25400</xdr:rowOff>
    </xdr:to>
    <xdr:pic>
      <xdr:nvPicPr>
        <xdr:cNvPr id="9" name="Imagem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3157" y="8860367"/>
          <a:ext cx="1908176" cy="594783"/>
        </a:xfrm>
        <a:prstGeom prst="rect">
          <a:avLst/>
        </a:prstGeom>
      </xdr:spPr>
    </xdr:pic>
    <xdr:clientData/>
  </xdr:twoCellAnchor>
  <xdr:twoCellAnchor editAs="oneCell">
    <xdr:from>
      <xdr:col>18</xdr:col>
      <xdr:colOff>89958</xdr:colOff>
      <xdr:row>54</xdr:row>
      <xdr:rowOff>39157</xdr:rowOff>
    </xdr:from>
    <xdr:to>
      <xdr:col>24</xdr:col>
      <xdr:colOff>71171</xdr:colOff>
      <xdr:row>57</xdr:row>
      <xdr:rowOff>71435</xdr:rowOff>
    </xdr:to>
    <xdr:pic>
      <xdr:nvPicPr>
        <xdr:cNvPr id="10" name="Imagem 9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04" r="38899"/>
        <a:stretch/>
      </xdr:blipFill>
      <xdr:spPr bwMode="auto">
        <a:xfrm>
          <a:off x="5700183" y="8964082"/>
          <a:ext cx="1371863" cy="51805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253999</xdr:colOff>
      <xdr:row>52</xdr:row>
      <xdr:rowOff>63500</xdr:rowOff>
    </xdr:from>
    <xdr:to>
      <xdr:col>2</xdr:col>
      <xdr:colOff>247650</xdr:colOff>
      <xdr:row>55</xdr:row>
      <xdr:rowOff>137584</xdr:rowOff>
    </xdr:to>
    <xdr:pic>
      <xdr:nvPicPr>
        <xdr:cNvPr id="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999" y="9036050"/>
          <a:ext cx="1679576" cy="559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64556</xdr:colOff>
      <xdr:row>51</xdr:row>
      <xdr:rowOff>31750</xdr:rowOff>
    </xdr:from>
    <xdr:to>
      <xdr:col>32</xdr:col>
      <xdr:colOff>342898</xdr:colOff>
      <xdr:row>54</xdr:row>
      <xdr:rowOff>137583</xdr:rowOff>
    </xdr:to>
    <xdr:pic>
      <xdr:nvPicPr>
        <xdr:cNvPr id="9" name="Imagem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56973" y="8519583"/>
          <a:ext cx="1908176" cy="582083"/>
        </a:xfrm>
        <a:prstGeom prst="rect">
          <a:avLst/>
        </a:prstGeom>
      </xdr:spPr>
    </xdr:pic>
    <xdr:clientData/>
  </xdr:twoCellAnchor>
  <xdr:twoCellAnchor editAs="oneCell">
    <xdr:from>
      <xdr:col>15</xdr:col>
      <xdr:colOff>42333</xdr:colOff>
      <xdr:row>52</xdr:row>
      <xdr:rowOff>105832</xdr:rowOff>
    </xdr:from>
    <xdr:to>
      <xdr:col>18</xdr:col>
      <xdr:colOff>328346</xdr:colOff>
      <xdr:row>55</xdr:row>
      <xdr:rowOff>138110</xdr:rowOff>
    </xdr:to>
    <xdr:pic>
      <xdr:nvPicPr>
        <xdr:cNvPr id="10" name="Imagem 9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04" r="38899"/>
        <a:stretch/>
      </xdr:blipFill>
      <xdr:spPr bwMode="auto">
        <a:xfrm>
          <a:off x="7043208" y="9078382"/>
          <a:ext cx="1371863" cy="51805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CEMTEC_BOLETINS%20METEOROL&#211;GICO%20_%20INMET/2020/BoletimAguaClara_202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CEMTEC%20_NOVAS%20ESTA&#199;&#213;ES%20METEOROL&#211;GICAS%2017%20ESTA&#199;&#213;ES/BOLETINS%20METEOROL&#211;GICOS/2020%20_%2017%20Esta&#231;&#245;es/BoletimBrasil&#226;ndia_2020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CEMTEC%20_NOVAS%20ESTA&#199;&#213;ES%20METEOROL&#211;GICAS%2017%20ESTA&#199;&#213;ES/BOLETINS%20METEOROL&#211;GICOS/2020%20_%2017%20Esta&#231;&#245;es/BoletimCaarap&#243;_2020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CEMTEC%20_NOVAS%20ESTA&#199;&#213;ES%20METEOROL&#211;GICAS%2017%20ESTA&#199;&#213;ES/BOLETINS%20METEOROL&#211;GICOS/2020%20_%2017%20Esta&#231;&#245;es/BoletimCamapu&#227;_2020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CEMTEC_BOLETINS%20METEOROL&#211;GICO%20_%20INMET/2020/BoletimCampoGrande_2020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CEMTEC_BOLETINS%20METEOROL&#211;GICO%20_%20INMET/2020/BoletimCassilandia_2020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CEMTEC_BOLETINS%20METEOROL&#211;GICO%20_%20INMET/2020/BoletimChapadaoDoSul_2020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CEMTEC_BOLETINS%20METEOROL&#211;GICO%20_%20INMET/2020/BoletimCorumba_2020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CEMTEC_BOLETINS%20METEOROL&#211;GICO%20_%20INMET/2020/BoletimCostaRica_2020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CEMTEC_BOLETINS%20METEOROL&#211;GICO%20_%20INMET/2020/BoletimCoxim_2020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CEMTEC_BOLETINS%20METEOROL&#211;GICO%20_%20INMET/2020/BoletimDourados_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CEMTEC_BOLETINS%20METEOROL&#211;GICO%20_%20INMET/2020/BoletimAmambai_2020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CEMTEC%20_NOVAS%20ESTA&#199;&#213;ES%20METEOROL&#211;GICAS%2017%20ESTA&#199;&#213;ES/BOLETINS%20METEOROL&#211;GICOS/2020%20_%2017%20Esta&#231;&#245;es/BoletimFatimaDoSul_2020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CEMTEC%20_NOVAS%20ESTA&#199;&#213;ES%20METEOROL&#211;GICAS%2017%20ESTA&#199;&#213;ES/BOLETINS%20METEOROL&#211;GICOS/2020%20_%2017%20Esta&#231;&#245;es/BoletimIguatemi_2020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CEMTEC%20_NOVAS%20ESTA&#199;&#213;ES%20METEOROL&#211;GICAS%2017%20ESTA&#199;&#213;ES/BOLETINS%20METEOROL&#211;GICOS/2020%20_%2017%20Esta&#231;&#245;es/BoletimItapor&#227;_2020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CEMTEC_BOLETINS%20METEOROL&#211;GICO%20_%20INMET/2020/BoletimItaquirai_2020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CEMTEC_BOLETINS%20METEOROL&#211;GICO%20_%20INMET/2020/BoletimIvinhema_2020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CEMTEC_BOLETINS%20METEOROL&#211;GICO%20_%20INMET/2020/BoletimJardim_2020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CEMTEC_BOLETINS%20METEOROL&#211;GICO%20_%20INMET/2020/BoletimJuti_2020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CEMTEC%20_NOVAS%20ESTA&#199;&#213;ES%20METEOROL&#211;GICAS%2017%20ESTA&#199;&#213;ES/BOLETINS%20METEOROL&#211;GICOS/2020%20_%2017%20Esta&#231;&#245;es/BoletimLagunaCarap&#227;_2020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CEMTEC_BOLETINS%20METEOROL&#211;GICO%20_%20INMET/2020/BoletimMaracaju_2020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CEMTEC_BOLETINS%20METEOROL&#211;GICO%20_%20INMET/2020/BoletimMiranda_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CEMTEC%20_NOVAS%20ESTA&#199;&#213;ES%20METEOROL&#211;GICAS%2017%20ESTA&#199;&#213;ES/BOLETINS%20METEOROL&#211;GICOS/2020%20_%2017%20Esta&#231;&#245;es/BoletimAgelica_2020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CEMTEC_BOLETINS%20METEOROL&#211;GICO%20_%20INMET/2020/BoletimNhumirim_2020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CEMTEC%20_NOVAS%20ESTA&#199;&#213;ES%20METEOROL&#211;GICAS%2017%20ESTA&#199;&#213;ES/BOLETINS%20METEOROL&#211;GICOS/2020%20_%2017%20Esta&#231;&#245;es/BoletimNovaAlvorada_2020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CEMTEC%20_NOVAS%20ESTA&#199;&#213;ES%20METEOROL&#211;GICAS%2017%20ESTA&#199;&#213;ES/BOLETINS%20METEOROL&#211;GICOS/2020%20_%2017%20Esta&#231;&#245;es/BoletimNovaAndradina_2020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CEMTEC_BOLETINS%20METEOROL&#211;GICO%20_%20INMET/2020/BoletimParanaiba_2020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CEMTEC%20_NOVAS%20ESTA&#199;&#213;ES%20METEOROL&#211;GICAS%2017%20ESTA&#199;&#213;ES/BOLETINS%20METEOROL&#211;GICOS/2020%20_%2017%20Esta&#231;&#245;es/BoletimPedroGomes_2020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CEMTEC_BOLETINS%20METEOROL&#211;GICO%20_%20INMET/2020/BoletimPontaPora_2020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CEMTEC_BOLETINS%20METEOROL&#211;GICO%20_%20INMET/2020/BoletimPortoMurtinho_2020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CEMTEC%20_NOVAS%20ESTA&#199;&#213;ES%20METEOROL&#211;GICAS%2017%20ESTA&#199;&#213;ES/BOLETINS%20METEOROL&#211;GICOS/2020%20_%2017%20Esta&#231;&#245;es/BoletimRibasdoRioPardo_2020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CEMTEC_BOLETINS%20METEOROL&#211;GICO%20_%20INMET/2020/BoletimRioBrilhante_2020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CEMTEC%20_NOVAS%20ESTA&#199;&#213;ES%20METEOROL&#211;GICAS%2017%20ESTA&#199;&#213;ES/BOLETINS%20METEOROL&#211;GICOS/2020%20_%2017%20Esta&#231;&#245;es/BoletimSantaRitadoPardo_20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CEMTEC_BOLETINS%20METEOROL&#211;GICO%20_%20INMET/2020/BoletimAquidauana_2020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CEMTEC_BOLETINS%20METEOROL&#211;GICO%20_%20INMET/2020/BoletimSaoGabriel_2020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CEMTEC%20_NOVAS%20ESTA&#199;&#213;ES%20METEOROL&#211;GICAS%2017%20ESTA&#199;&#213;ES/BOLETINS%20METEOROL&#211;GICOS/2020%20_%2017%20Esta&#231;&#245;es/BoletimSelviria_2020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CEMTEC_BOLETINS%20METEOROL&#211;GICO%20_%20INMET/2020/BoletimSeteQuedas_2020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CEMTEC_BOLETINS%20METEOROL&#211;GICO%20_%20INMET/2020/BoletimSidrolandia_2020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CEMTEC_BOLETINS%20METEOROL&#211;GICO%20_%20INMET/2020/BoletimSonora_2020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CEMTEC_BOLETINS%20METEOROL&#211;GICO%20_%20INMET/2020/BoletimTresLagoas_20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CEMTEC%20_NOVAS%20ESTA&#199;&#213;ES%20METEOROL&#211;GICAS%2017%20ESTA&#199;&#213;ES/BOLETINS%20METEOROL&#211;GICOS/2020%20_%2017%20Esta&#231;&#245;es/BoletimAralMoreira_202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CEMTEC%20_NOVAS%20ESTA&#199;&#213;ES%20METEOROL&#211;GICAS%2017%20ESTA&#199;&#213;ES/BOLETINS%20METEOROL&#211;GICOS/2020%20_%2017%20Esta&#231;&#245;es/BoletimBandeirantes_2020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CEMTEC_BOLETINS%20METEOROL&#211;GICO%20_%20INMET/2020/BoletimBataguassu_2020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CEMTEC_BOLETINS%20METEOROL&#211;GICO%20_%20INMET/2020/BoletimBelaVista_2020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CEMTEC/CEMTEC%20_NOVAS%20ESTA&#199;&#213;ES%20METEOROL&#211;GICAS%2017%20ESTA&#199;&#213;ES/BOLETINS%20METEOROL&#211;GICOS/2020%20_%2017%20Esta&#231;&#245;es/BoletimBonito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>
            <v>26.700000000000003</v>
          </cell>
          <cell r="C5">
            <v>35.200000000000003</v>
          </cell>
          <cell r="D5">
            <v>19.2</v>
          </cell>
          <cell r="E5">
            <v>74.25</v>
          </cell>
          <cell r="F5">
            <v>99</v>
          </cell>
          <cell r="G5">
            <v>39</v>
          </cell>
          <cell r="H5">
            <v>9.7200000000000006</v>
          </cell>
          <cell r="I5" t="str">
            <v>O</v>
          </cell>
          <cell r="J5">
            <v>20.16</v>
          </cell>
          <cell r="K5">
            <v>0</v>
          </cell>
        </row>
        <row r="6">
          <cell r="B6">
            <v>27.216666666666665</v>
          </cell>
          <cell r="C6">
            <v>36.700000000000003</v>
          </cell>
          <cell r="D6">
            <v>21.1</v>
          </cell>
          <cell r="E6">
            <v>75.083333333333329</v>
          </cell>
          <cell r="F6">
            <v>97</v>
          </cell>
          <cell r="G6">
            <v>36</v>
          </cell>
          <cell r="H6">
            <v>11.16</v>
          </cell>
          <cell r="I6" t="str">
            <v>L</v>
          </cell>
          <cell r="J6">
            <v>33.840000000000003</v>
          </cell>
          <cell r="K6">
            <v>0.4</v>
          </cell>
        </row>
        <row r="7">
          <cell r="B7">
            <v>26.337500000000002</v>
          </cell>
          <cell r="C7">
            <v>31.6</v>
          </cell>
          <cell r="D7">
            <v>22.4</v>
          </cell>
          <cell r="E7">
            <v>76.25</v>
          </cell>
          <cell r="F7">
            <v>97</v>
          </cell>
          <cell r="G7">
            <v>53</v>
          </cell>
          <cell r="H7">
            <v>13.68</v>
          </cell>
          <cell r="I7" t="str">
            <v>N</v>
          </cell>
          <cell r="J7">
            <v>24.840000000000003</v>
          </cell>
          <cell r="K7">
            <v>0.2</v>
          </cell>
        </row>
        <row r="8">
          <cell r="B8">
            <v>24.020833333333332</v>
          </cell>
          <cell r="C8">
            <v>31.9</v>
          </cell>
          <cell r="D8">
            <v>16.3</v>
          </cell>
          <cell r="E8">
            <v>58.041666666666664</v>
          </cell>
          <cell r="F8">
            <v>92</v>
          </cell>
          <cell r="G8">
            <v>33</v>
          </cell>
          <cell r="H8">
            <v>6.12</v>
          </cell>
          <cell r="I8" t="str">
            <v>N</v>
          </cell>
          <cell r="J8">
            <v>18.36</v>
          </cell>
          <cell r="K8">
            <v>0</v>
          </cell>
        </row>
        <row r="9">
          <cell r="B9">
            <v>26.433333333333337</v>
          </cell>
          <cell r="C9">
            <v>35.6</v>
          </cell>
          <cell r="D9">
            <v>18.899999999999999</v>
          </cell>
          <cell r="E9">
            <v>70.291666666666671</v>
          </cell>
          <cell r="F9">
            <v>98</v>
          </cell>
          <cell r="G9">
            <v>36</v>
          </cell>
          <cell r="H9">
            <v>7.5600000000000005</v>
          </cell>
          <cell r="I9" t="str">
            <v>SE</v>
          </cell>
          <cell r="J9">
            <v>18.720000000000002</v>
          </cell>
          <cell r="K9">
            <v>0</v>
          </cell>
        </row>
        <row r="10">
          <cell r="B10">
            <v>28.224999999999994</v>
          </cell>
          <cell r="C10">
            <v>37.799999999999997</v>
          </cell>
          <cell r="D10">
            <v>21.4</v>
          </cell>
          <cell r="E10">
            <v>69.916666666666671</v>
          </cell>
          <cell r="F10">
            <v>97</v>
          </cell>
          <cell r="G10">
            <v>30</v>
          </cell>
          <cell r="H10">
            <v>13.32</v>
          </cell>
          <cell r="I10" t="str">
            <v>NO</v>
          </cell>
          <cell r="J10">
            <v>37.440000000000005</v>
          </cell>
          <cell r="K10">
            <v>0</v>
          </cell>
        </row>
        <row r="11">
          <cell r="B11">
            <v>23.241666666666664</v>
          </cell>
          <cell r="C11">
            <v>28.4</v>
          </cell>
          <cell r="D11">
            <v>19.8</v>
          </cell>
          <cell r="E11">
            <v>85.166666666666671</v>
          </cell>
          <cell r="F11">
            <v>100</v>
          </cell>
          <cell r="G11">
            <v>61</v>
          </cell>
          <cell r="H11">
            <v>19.8</v>
          </cell>
          <cell r="I11" t="str">
            <v>O</v>
          </cell>
          <cell r="J11">
            <v>48.6</v>
          </cell>
          <cell r="K11">
            <v>52.6</v>
          </cell>
        </row>
        <row r="12">
          <cell r="B12">
            <v>24.258333333333336</v>
          </cell>
          <cell r="C12">
            <v>31.6</v>
          </cell>
          <cell r="D12">
            <v>19.5</v>
          </cell>
          <cell r="E12">
            <v>77.541666666666671</v>
          </cell>
          <cell r="F12">
            <v>100</v>
          </cell>
          <cell r="G12">
            <v>43</v>
          </cell>
          <cell r="H12">
            <v>8.64</v>
          </cell>
          <cell r="I12" t="str">
            <v>NO</v>
          </cell>
          <cell r="J12">
            <v>19.440000000000001</v>
          </cell>
          <cell r="K12">
            <v>0</v>
          </cell>
        </row>
        <row r="13">
          <cell r="B13">
            <v>24.629166666666663</v>
          </cell>
          <cell r="C13">
            <v>31.3</v>
          </cell>
          <cell r="D13">
            <v>18.399999999999999</v>
          </cell>
          <cell r="E13">
            <v>71.625</v>
          </cell>
          <cell r="F13">
            <v>99</v>
          </cell>
          <cell r="G13">
            <v>38</v>
          </cell>
          <cell r="H13">
            <v>5.7600000000000007</v>
          </cell>
          <cell r="I13" t="str">
            <v>O</v>
          </cell>
          <cell r="J13">
            <v>14.04</v>
          </cell>
          <cell r="K13">
            <v>0</v>
          </cell>
        </row>
        <row r="14">
          <cell r="B14">
            <v>23.558333333333326</v>
          </cell>
          <cell r="C14">
            <v>31.8</v>
          </cell>
          <cell r="D14">
            <v>17.399999999999999</v>
          </cell>
          <cell r="E14">
            <v>73.75</v>
          </cell>
          <cell r="F14">
            <v>100</v>
          </cell>
          <cell r="G14">
            <v>37</v>
          </cell>
          <cell r="H14">
            <v>9.7200000000000006</v>
          </cell>
          <cell r="I14" t="str">
            <v>O</v>
          </cell>
          <cell r="J14">
            <v>33.119999999999997</v>
          </cell>
          <cell r="K14">
            <v>0</v>
          </cell>
        </row>
        <row r="15">
          <cell r="B15">
            <v>23.208333333333332</v>
          </cell>
          <cell r="C15">
            <v>32</v>
          </cell>
          <cell r="D15">
            <v>16.100000000000001</v>
          </cell>
          <cell r="E15">
            <v>70.333333333333329</v>
          </cell>
          <cell r="F15">
            <v>99</v>
          </cell>
          <cell r="G15">
            <v>39</v>
          </cell>
          <cell r="H15">
            <v>6.84</v>
          </cell>
          <cell r="I15" t="str">
            <v>NO</v>
          </cell>
          <cell r="J15">
            <v>16.559999999999999</v>
          </cell>
          <cell r="K15">
            <v>0</v>
          </cell>
        </row>
        <row r="16">
          <cell r="B16">
            <v>26.025000000000006</v>
          </cell>
          <cell r="C16">
            <v>32.5</v>
          </cell>
          <cell r="D16">
            <v>20.8</v>
          </cell>
          <cell r="E16">
            <v>67.291666666666671</v>
          </cell>
          <cell r="F16">
            <v>94</v>
          </cell>
          <cell r="G16">
            <v>41</v>
          </cell>
          <cell r="H16">
            <v>7.5600000000000005</v>
          </cell>
          <cell r="I16" t="str">
            <v>SO</v>
          </cell>
          <cell r="J16">
            <v>17.28</v>
          </cell>
          <cell r="K16">
            <v>0</v>
          </cell>
        </row>
        <row r="17">
          <cell r="B17">
            <v>25.916666666666671</v>
          </cell>
          <cell r="C17">
            <v>34.700000000000003</v>
          </cell>
          <cell r="D17">
            <v>18.600000000000001</v>
          </cell>
          <cell r="E17">
            <v>71.333333333333329</v>
          </cell>
          <cell r="F17">
            <v>99</v>
          </cell>
          <cell r="G17">
            <v>35</v>
          </cell>
          <cell r="H17">
            <v>10.44</v>
          </cell>
          <cell r="I17" t="str">
            <v>SO</v>
          </cell>
          <cell r="J17">
            <v>21.96</v>
          </cell>
          <cell r="K17">
            <v>0</v>
          </cell>
        </row>
        <row r="18">
          <cell r="B18">
            <v>23.491666666666664</v>
          </cell>
          <cell r="C18">
            <v>27.2</v>
          </cell>
          <cell r="D18">
            <v>19.3</v>
          </cell>
          <cell r="E18">
            <v>82.666666666666671</v>
          </cell>
          <cell r="F18">
            <v>100</v>
          </cell>
          <cell r="G18">
            <v>64</v>
          </cell>
          <cell r="H18">
            <v>20.16</v>
          </cell>
          <cell r="I18" t="str">
            <v>N</v>
          </cell>
          <cell r="J18">
            <v>55.080000000000005</v>
          </cell>
          <cell r="K18">
            <v>52.599999999999994</v>
          </cell>
        </row>
        <row r="19">
          <cell r="B19">
            <v>20.837500000000002</v>
          </cell>
          <cell r="C19">
            <v>26.5</v>
          </cell>
          <cell r="D19">
            <v>15.9</v>
          </cell>
          <cell r="E19">
            <v>64.375</v>
          </cell>
          <cell r="F19">
            <v>95</v>
          </cell>
          <cell r="G19">
            <v>30</v>
          </cell>
          <cell r="H19">
            <v>12.24</v>
          </cell>
          <cell r="I19" t="str">
            <v>NO</v>
          </cell>
          <cell r="J19">
            <v>25.56</v>
          </cell>
          <cell r="K19">
            <v>0</v>
          </cell>
        </row>
        <row r="20">
          <cell r="B20">
            <v>17.929166666666667</v>
          </cell>
          <cell r="C20">
            <v>27.9</v>
          </cell>
          <cell r="D20">
            <v>9.5</v>
          </cell>
          <cell r="E20">
            <v>70.125</v>
          </cell>
          <cell r="F20">
            <v>100</v>
          </cell>
          <cell r="G20">
            <v>24</v>
          </cell>
          <cell r="H20">
            <v>8.64</v>
          </cell>
          <cell r="I20" t="str">
            <v>S</v>
          </cell>
          <cell r="J20">
            <v>18.36</v>
          </cell>
          <cell r="K20">
            <v>0</v>
          </cell>
        </row>
        <row r="21">
          <cell r="B21">
            <v>18.633333333333333</v>
          </cell>
          <cell r="C21">
            <v>29.9</v>
          </cell>
          <cell r="D21">
            <v>9.6</v>
          </cell>
          <cell r="E21">
            <v>75.416666666666671</v>
          </cell>
          <cell r="F21">
            <v>100</v>
          </cell>
          <cell r="G21">
            <v>40</v>
          </cell>
          <cell r="H21">
            <v>5.7600000000000007</v>
          </cell>
          <cell r="I21" t="str">
            <v>S</v>
          </cell>
          <cell r="J21">
            <v>15.120000000000001</v>
          </cell>
          <cell r="K21">
            <v>0.2</v>
          </cell>
        </row>
        <row r="22">
          <cell r="B22">
            <v>20.958333333333332</v>
          </cell>
          <cell r="C22">
            <v>30.4</v>
          </cell>
          <cell r="D22">
            <v>13</v>
          </cell>
          <cell r="E22">
            <v>79.125</v>
          </cell>
          <cell r="F22">
            <v>100</v>
          </cell>
          <cell r="G22">
            <v>48</v>
          </cell>
          <cell r="H22">
            <v>8.64</v>
          </cell>
          <cell r="I22" t="str">
            <v>O</v>
          </cell>
          <cell r="J22">
            <v>21.240000000000002</v>
          </cell>
          <cell r="K22">
            <v>0</v>
          </cell>
        </row>
        <row r="23">
          <cell r="B23">
            <v>22.720833333333335</v>
          </cell>
          <cell r="C23">
            <v>30.9</v>
          </cell>
          <cell r="D23">
            <v>16.3</v>
          </cell>
          <cell r="E23">
            <v>80.041666666666671</v>
          </cell>
          <cell r="F23">
            <v>99</v>
          </cell>
          <cell r="G23">
            <v>53</v>
          </cell>
          <cell r="H23">
            <v>9</v>
          </cell>
          <cell r="I23" t="str">
            <v>O</v>
          </cell>
          <cell r="J23">
            <v>19.8</v>
          </cell>
          <cell r="K23">
            <v>0.2</v>
          </cell>
        </row>
        <row r="24">
          <cell r="B24">
            <v>24.262500000000003</v>
          </cell>
          <cell r="C24">
            <v>31.9</v>
          </cell>
          <cell r="D24">
            <v>18.399999999999999</v>
          </cell>
          <cell r="E24">
            <v>78.458333333333329</v>
          </cell>
          <cell r="F24">
            <v>100</v>
          </cell>
          <cell r="G24">
            <v>43</v>
          </cell>
          <cell r="H24">
            <v>6.12</v>
          </cell>
          <cell r="I24" t="str">
            <v>O</v>
          </cell>
          <cell r="J24">
            <v>17.28</v>
          </cell>
          <cell r="K24">
            <v>0</v>
          </cell>
        </row>
        <row r="25">
          <cell r="B25">
            <v>24.545833333333334</v>
          </cell>
          <cell r="C25">
            <v>32.6</v>
          </cell>
          <cell r="D25">
            <v>17.899999999999999</v>
          </cell>
          <cell r="E25">
            <v>74.916666666666671</v>
          </cell>
          <cell r="F25">
            <v>100</v>
          </cell>
          <cell r="G25">
            <v>33</v>
          </cell>
          <cell r="H25">
            <v>7.5600000000000005</v>
          </cell>
          <cell r="I25" t="str">
            <v>O</v>
          </cell>
          <cell r="J25">
            <v>16.559999999999999</v>
          </cell>
          <cell r="K25">
            <v>0</v>
          </cell>
        </row>
        <row r="26">
          <cell r="B26">
            <v>23.204166666666662</v>
          </cell>
          <cell r="C26">
            <v>32.1</v>
          </cell>
          <cell r="D26">
            <v>15.2</v>
          </cell>
          <cell r="E26">
            <v>73.5</v>
          </cell>
          <cell r="F26">
            <v>100</v>
          </cell>
          <cell r="G26">
            <v>35</v>
          </cell>
          <cell r="H26">
            <v>5.7600000000000007</v>
          </cell>
          <cell r="I26" t="str">
            <v>NO</v>
          </cell>
          <cell r="J26">
            <v>18.36</v>
          </cell>
          <cell r="K26">
            <v>0</v>
          </cell>
        </row>
        <row r="27">
          <cell r="B27">
            <v>22.891666666666669</v>
          </cell>
          <cell r="C27">
            <v>31.8</v>
          </cell>
          <cell r="D27">
            <v>14.7</v>
          </cell>
          <cell r="E27">
            <v>69.375</v>
          </cell>
          <cell r="F27">
            <v>99</v>
          </cell>
          <cell r="G27">
            <v>31</v>
          </cell>
          <cell r="H27">
            <v>7.9200000000000008</v>
          </cell>
          <cell r="I27" t="str">
            <v>O</v>
          </cell>
          <cell r="J27">
            <v>19.440000000000001</v>
          </cell>
          <cell r="K27">
            <v>0</v>
          </cell>
        </row>
        <row r="28">
          <cell r="B28">
            <v>22.666666666666671</v>
          </cell>
          <cell r="C28">
            <v>32.9</v>
          </cell>
          <cell r="D28">
            <v>14.3</v>
          </cell>
          <cell r="E28">
            <v>73.625</v>
          </cell>
          <cell r="F28">
            <v>99</v>
          </cell>
          <cell r="G28">
            <v>39</v>
          </cell>
          <cell r="H28">
            <v>11.16</v>
          </cell>
          <cell r="I28" t="str">
            <v>O</v>
          </cell>
          <cell r="J28">
            <v>26.64</v>
          </cell>
          <cell r="K28">
            <v>0</v>
          </cell>
        </row>
        <row r="29">
          <cell r="B29">
            <v>26.725000000000005</v>
          </cell>
          <cell r="C29">
            <v>34.4</v>
          </cell>
          <cell r="D29">
            <v>21</v>
          </cell>
          <cell r="E29">
            <v>72.708333333333329</v>
          </cell>
          <cell r="F29">
            <v>93</v>
          </cell>
          <cell r="G29">
            <v>45</v>
          </cell>
          <cell r="H29">
            <v>12.96</v>
          </cell>
          <cell r="I29" t="str">
            <v>O</v>
          </cell>
          <cell r="J29">
            <v>31.319999999999997</v>
          </cell>
          <cell r="K29">
            <v>0</v>
          </cell>
        </row>
        <row r="30">
          <cell r="B30">
            <v>26.262500000000006</v>
          </cell>
          <cell r="C30">
            <v>33.5</v>
          </cell>
          <cell r="D30">
            <v>19.8</v>
          </cell>
          <cell r="E30">
            <v>67.416666666666671</v>
          </cell>
          <cell r="F30">
            <v>98</v>
          </cell>
          <cell r="G30">
            <v>30</v>
          </cell>
          <cell r="H30">
            <v>10.8</v>
          </cell>
          <cell r="I30" t="str">
            <v>O</v>
          </cell>
          <cell r="J30">
            <v>26.64</v>
          </cell>
          <cell r="K30">
            <v>0</v>
          </cell>
        </row>
        <row r="31">
          <cell r="B31">
            <v>23.120833333333326</v>
          </cell>
          <cell r="C31">
            <v>32.9</v>
          </cell>
          <cell r="D31">
            <v>14.8</v>
          </cell>
          <cell r="E31">
            <v>70.583333333333329</v>
          </cell>
          <cell r="F31">
            <v>100</v>
          </cell>
          <cell r="G31">
            <v>33</v>
          </cell>
          <cell r="H31">
            <v>12.6</v>
          </cell>
          <cell r="I31" t="str">
            <v>O</v>
          </cell>
          <cell r="J31">
            <v>31.319999999999997</v>
          </cell>
          <cell r="K31">
            <v>0</v>
          </cell>
        </row>
        <row r="32">
          <cell r="B32">
            <v>24.420833333333334</v>
          </cell>
          <cell r="C32">
            <v>33.6</v>
          </cell>
          <cell r="D32">
            <v>17.100000000000001</v>
          </cell>
          <cell r="E32">
            <v>65.625</v>
          </cell>
          <cell r="F32">
            <v>92</v>
          </cell>
          <cell r="G32">
            <v>30</v>
          </cell>
          <cell r="H32">
            <v>11.16</v>
          </cell>
          <cell r="I32" t="str">
            <v>O</v>
          </cell>
          <cell r="J32">
            <v>30.240000000000002</v>
          </cell>
          <cell r="K32">
            <v>0</v>
          </cell>
        </row>
        <row r="33">
          <cell r="B33">
            <v>23.916666666666661</v>
          </cell>
          <cell r="C33">
            <v>33.6</v>
          </cell>
          <cell r="D33">
            <v>15.7</v>
          </cell>
          <cell r="E33">
            <v>68.458333333333329</v>
          </cell>
          <cell r="F33">
            <v>99</v>
          </cell>
          <cell r="G33">
            <v>30</v>
          </cell>
          <cell r="H33">
            <v>7.2</v>
          </cell>
          <cell r="I33" t="str">
            <v>NO</v>
          </cell>
          <cell r="J33">
            <v>19.079999999999998</v>
          </cell>
          <cell r="K33">
            <v>0</v>
          </cell>
        </row>
        <row r="34">
          <cell r="B34">
            <v>23.683333333333334</v>
          </cell>
          <cell r="C34">
            <v>32.9</v>
          </cell>
          <cell r="D34">
            <v>16.100000000000001</v>
          </cell>
          <cell r="E34">
            <v>67.75</v>
          </cell>
          <cell r="F34">
            <v>98</v>
          </cell>
          <cell r="G34">
            <v>29</v>
          </cell>
          <cell r="H34">
            <v>7.9200000000000008</v>
          </cell>
          <cell r="I34" t="str">
            <v>O</v>
          </cell>
          <cell r="J34">
            <v>20.16</v>
          </cell>
          <cell r="K34">
            <v>0</v>
          </cell>
        </row>
        <row r="35">
          <cell r="I35" t="str">
            <v>O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 t="str">
            <v>*</v>
          </cell>
          <cell r="C5" t="str">
            <v>*</v>
          </cell>
          <cell r="D5" t="str">
            <v>*</v>
          </cell>
          <cell r="E5" t="str">
            <v>*</v>
          </cell>
          <cell r="F5" t="str">
            <v>*</v>
          </cell>
          <cell r="G5" t="str">
            <v>*</v>
          </cell>
          <cell r="H5" t="str">
            <v>*</v>
          </cell>
          <cell r="I5" t="str">
            <v>*</v>
          </cell>
          <cell r="J5" t="str">
            <v>*</v>
          </cell>
          <cell r="K5" t="str">
            <v>*</v>
          </cell>
        </row>
        <row r="6">
          <cell r="B6" t="str">
            <v>*</v>
          </cell>
          <cell r="C6" t="str">
            <v>*</v>
          </cell>
          <cell r="D6" t="str">
            <v>*</v>
          </cell>
          <cell r="E6" t="str">
            <v>*</v>
          </cell>
          <cell r="F6" t="str">
            <v>*</v>
          </cell>
          <cell r="G6" t="str">
            <v>*</v>
          </cell>
          <cell r="H6" t="str">
            <v>*</v>
          </cell>
          <cell r="I6" t="str">
            <v>*</v>
          </cell>
          <cell r="J6" t="str">
            <v>*</v>
          </cell>
          <cell r="K6" t="str">
            <v>*</v>
          </cell>
        </row>
        <row r="7">
          <cell r="B7" t="str">
            <v>*</v>
          </cell>
          <cell r="C7" t="str">
            <v>*</v>
          </cell>
          <cell r="D7" t="str">
            <v>*</v>
          </cell>
          <cell r="E7" t="str">
            <v>*</v>
          </cell>
          <cell r="F7" t="str">
            <v>*</v>
          </cell>
          <cell r="G7" t="str">
            <v>*</v>
          </cell>
          <cell r="H7" t="str">
            <v>*</v>
          </cell>
          <cell r="I7" t="str">
            <v>*</v>
          </cell>
          <cell r="J7" t="str">
            <v>*</v>
          </cell>
          <cell r="K7" t="str">
            <v>*</v>
          </cell>
        </row>
        <row r="8">
          <cell r="B8" t="str">
            <v>*</v>
          </cell>
          <cell r="C8" t="str">
            <v>*</v>
          </cell>
          <cell r="D8" t="str">
            <v>*</v>
          </cell>
          <cell r="E8" t="str">
            <v>*</v>
          </cell>
          <cell r="F8" t="str">
            <v>*</v>
          </cell>
          <cell r="G8" t="str">
            <v>*</v>
          </cell>
          <cell r="H8" t="str">
            <v>*</v>
          </cell>
          <cell r="I8" t="str">
            <v>*</v>
          </cell>
          <cell r="J8" t="str">
            <v>*</v>
          </cell>
          <cell r="K8" t="str">
            <v>*</v>
          </cell>
        </row>
        <row r="9">
          <cell r="B9" t="str">
            <v>*</v>
          </cell>
          <cell r="C9" t="str">
            <v>*</v>
          </cell>
          <cell r="D9" t="str">
            <v>*</v>
          </cell>
          <cell r="E9" t="str">
            <v>*</v>
          </cell>
          <cell r="F9" t="str">
            <v>*</v>
          </cell>
          <cell r="G9" t="str">
            <v>*</v>
          </cell>
          <cell r="H9" t="str">
            <v>*</v>
          </cell>
          <cell r="I9" t="str">
            <v>*</v>
          </cell>
          <cell r="J9" t="str">
            <v>*</v>
          </cell>
          <cell r="K9" t="str">
            <v>*</v>
          </cell>
        </row>
        <row r="10">
          <cell r="B10" t="str">
            <v>*</v>
          </cell>
          <cell r="C10" t="str">
            <v>*</v>
          </cell>
          <cell r="D10" t="str">
            <v>*</v>
          </cell>
          <cell r="E10" t="str">
            <v>*</v>
          </cell>
          <cell r="F10" t="str">
            <v>*</v>
          </cell>
          <cell r="G10" t="str">
            <v>*</v>
          </cell>
          <cell r="H10" t="str">
            <v>*</v>
          </cell>
          <cell r="I10" t="str">
            <v>*</v>
          </cell>
          <cell r="J10" t="str">
            <v>*</v>
          </cell>
          <cell r="K10" t="str">
            <v>*</v>
          </cell>
        </row>
        <row r="11">
          <cell r="B11" t="str">
            <v>*</v>
          </cell>
          <cell r="C11" t="str">
            <v>*</v>
          </cell>
          <cell r="D11" t="str">
            <v>*</v>
          </cell>
          <cell r="E11" t="str">
            <v>*</v>
          </cell>
          <cell r="F11" t="str">
            <v>*</v>
          </cell>
          <cell r="G11" t="str">
            <v>*</v>
          </cell>
          <cell r="H11" t="str">
            <v>*</v>
          </cell>
          <cell r="I11" t="str">
            <v>*</v>
          </cell>
          <cell r="J11" t="str">
            <v>*</v>
          </cell>
          <cell r="K11" t="str">
            <v>*</v>
          </cell>
        </row>
        <row r="12">
          <cell r="B12" t="str">
            <v>*</v>
          </cell>
          <cell r="C12" t="str">
            <v>*</v>
          </cell>
          <cell r="D12" t="str">
            <v>*</v>
          </cell>
          <cell r="E12" t="str">
            <v>*</v>
          </cell>
          <cell r="F12" t="str">
            <v>*</v>
          </cell>
          <cell r="G12" t="str">
            <v>*</v>
          </cell>
          <cell r="H12" t="str">
            <v>*</v>
          </cell>
          <cell r="I12" t="str">
            <v>*</v>
          </cell>
          <cell r="J12" t="str">
            <v>*</v>
          </cell>
          <cell r="K12" t="str">
            <v>*</v>
          </cell>
        </row>
        <row r="13">
          <cell r="B13" t="str">
            <v>*</v>
          </cell>
          <cell r="C13" t="str">
            <v>*</v>
          </cell>
          <cell r="D13" t="str">
            <v>*</v>
          </cell>
          <cell r="E13" t="str">
            <v>*</v>
          </cell>
          <cell r="F13" t="str">
            <v>*</v>
          </cell>
          <cell r="G13" t="str">
            <v>*</v>
          </cell>
          <cell r="H13" t="str">
            <v>*</v>
          </cell>
          <cell r="I13" t="str">
            <v>*</v>
          </cell>
          <cell r="J13" t="str">
            <v>*</v>
          </cell>
          <cell r="K13" t="str">
            <v>*</v>
          </cell>
        </row>
        <row r="14">
          <cell r="B14" t="str">
            <v>*</v>
          </cell>
          <cell r="C14" t="str">
            <v>*</v>
          </cell>
          <cell r="D14" t="str">
            <v>*</v>
          </cell>
          <cell r="E14" t="str">
            <v>*</v>
          </cell>
          <cell r="F14" t="str">
            <v>*</v>
          </cell>
          <cell r="G14" t="str">
            <v>*</v>
          </cell>
          <cell r="H14" t="str">
            <v>*</v>
          </cell>
          <cell r="I14" t="str">
            <v>*</v>
          </cell>
          <cell r="J14" t="str">
            <v>*</v>
          </cell>
          <cell r="K14" t="str">
            <v>*</v>
          </cell>
        </row>
        <row r="15">
          <cell r="B15" t="str">
            <v>*</v>
          </cell>
          <cell r="C15" t="str">
            <v>*</v>
          </cell>
          <cell r="D15" t="str">
            <v>*</v>
          </cell>
          <cell r="E15" t="str">
            <v>*</v>
          </cell>
          <cell r="F15" t="str">
            <v>*</v>
          </cell>
          <cell r="G15" t="str">
            <v>*</v>
          </cell>
          <cell r="H15" t="str">
            <v>*</v>
          </cell>
          <cell r="I15" t="str">
            <v>*</v>
          </cell>
          <cell r="J15" t="str">
            <v>*</v>
          </cell>
          <cell r="K15" t="str">
            <v>*</v>
          </cell>
        </row>
        <row r="16">
          <cell r="B16" t="str">
            <v>*</v>
          </cell>
          <cell r="C16" t="str">
            <v>*</v>
          </cell>
          <cell r="D16" t="str">
            <v>*</v>
          </cell>
          <cell r="E16" t="str">
            <v>*</v>
          </cell>
          <cell r="F16" t="str">
            <v>*</v>
          </cell>
          <cell r="G16" t="str">
            <v>*</v>
          </cell>
          <cell r="H16" t="str">
            <v>*</v>
          </cell>
          <cell r="I16" t="str">
            <v>*</v>
          </cell>
          <cell r="J16" t="str">
            <v>*</v>
          </cell>
          <cell r="K16" t="str">
            <v>*</v>
          </cell>
        </row>
        <row r="17">
          <cell r="B17" t="str">
            <v>*</v>
          </cell>
          <cell r="C17" t="str">
            <v>*</v>
          </cell>
          <cell r="D17" t="str">
            <v>*</v>
          </cell>
          <cell r="E17" t="str">
            <v>*</v>
          </cell>
          <cell r="F17" t="str">
            <v>*</v>
          </cell>
          <cell r="G17" t="str">
            <v>*</v>
          </cell>
          <cell r="H17" t="str">
            <v>*</v>
          </cell>
          <cell r="I17" t="str">
            <v>*</v>
          </cell>
          <cell r="J17" t="str">
            <v>*</v>
          </cell>
          <cell r="K17" t="str">
            <v>*</v>
          </cell>
        </row>
        <row r="18">
          <cell r="B18" t="str">
            <v>*</v>
          </cell>
          <cell r="C18" t="str">
            <v>*</v>
          </cell>
          <cell r="D18" t="str">
            <v>*</v>
          </cell>
          <cell r="E18" t="str">
            <v>*</v>
          </cell>
          <cell r="F18" t="str">
            <v>*</v>
          </cell>
          <cell r="G18" t="str">
            <v>*</v>
          </cell>
          <cell r="H18" t="str">
            <v>*</v>
          </cell>
          <cell r="I18" t="str">
            <v>*</v>
          </cell>
          <cell r="J18" t="str">
            <v>*</v>
          </cell>
          <cell r="K18" t="str">
            <v>*</v>
          </cell>
        </row>
        <row r="19">
          <cell r="B19" t="str">
            <v>*</v>
          </cell>
          <cell r="C19" t="str">
            <v>*</v>
          </cell>
          <cell r="D19" t="str">
            <v>*</v>
          </cell>
          <cell r="E19" t="str">
            <v>*</v>
          </cell>
          <cell r="F19" t="str">
            <v>*</v>
          </cell>
          <cell r="G19" t="str">
            <v>*</v>
          </cell>
          <cell r="H19" t="str">
            <v>*</v>
          </cell>
          <cell r="I19" t="str">
            <v>*</v>
          </cell>
          <cell r="J19" t="str">
            <v>*</v>
          </cell>
          <cell r="K19" t="str">
            <v>*</v>
          </cell>
        </row>
        <row r="20">
          <cell r="B20" t="str">
            <v>*</v>
          </cell>
          <cell r="C20" t="str">
            <v>*</v>
          </cell>
          <cell r="D20" t="str">
            <v>*</v>
          </cell>
          <cell r="E20" t="str">
            <v>*</v>
          </cell>
          <cell r="F20" t="str">
            <v>*</v>
          </cell>
          <cell r="G20" t="str">
            <v>*</v>
          </cell>
          <cell r="H20" t="str">
            <v>*</v>
          </cell>
          <cell r="I20" t="str">
            <v>*</v>
          </cell>
          <cell r="J20" t="str">
            <v>*</v>
          </cell>
          <cell r="K20" t="str">
            <v>*</v>
          </cell>
        </row>
        <row r="21">
          <cell r="B21" t="str">
            <v>*</v>
          </cell>
          <cell r="C21" t="str">
            <v>*</v>
          </cell>
          <cell r="D21" t="str">
            <v>*</v>
          </cell>
          <cell r="E21" t="str">
            <v>*</v>
          </cell>
          <cell r="F21" t="str">
            <v>*</v>
          </cell>
          <cell r="G21" t="str">
            <v>*</v>
          </cell>
          <cell r="H21" t="str">
            <v>*</v>
          </cell>
          <cell r="I21" t="str">
            <v>*</v>
          </cell>
          <cell r="J21" t="str">
            <v>*</v>
          </cell>
          <cell r="K21" t="str">
            <v>*</v>
          </cell>
        </row>
        <row r="22">
          <cell r="B22" t="str">
            <v>*</v>
          </cell>
          <cell r="C22" t="str">
            <v>*</v>
          </cell>
          <cell r="D22" t="str">
            <v>*</v>
          </cell>
          <cell r="E22" t="str">
            <v>*</v>
          </cell>
          <cell r="F22" t="str">
            <v>*</v>
          </cell>
          <cell r="G22" t="str">
            <v>*</v>
          </cell>
          <cell r="H22" t="str">
            <v>*</v>
          </cell>
          <cell r="I22" t="str">
            <v>*</v>
          </cell>
          <cell r="J22" t="str">
            <v>*</v>
          </cell>
          <cell r="K22" t="str">
            <v>*</v>
          </cell>
        </row>
        <row r="23">
          <cell r="B23" t="str">
            <v>*</v>
          </cell>
          <cell r="C23" t="str">
            <v>*</v>
          </cell>
          <cell r="D23" t="str">
            <v>*</v>
          </cell>
          <cell r="E23" t="str">
            <v>*</v>
          </cell>
          <cell r="F23" t="str">
            <v>*</v>
          </cell>
          <cell r="G23" t="str">
            <v>*</v>
          </cell>
          <cell r="H23" t="str">
            <v>*</v>
          </cell>
          <cell r="I23" t="str">
            <v>*</v>
          </cell>
          <cell r="J23" t="str">
            <v>*</v>
          </cell>
          <cell r="K23" t="str">
            <v>*</v>
          </cell>
        </row>
        <row r="24">
          <cell r="B24" t="str">
            <v>*</v>
          </cell>
          <cell r="C24" t="str">
            <v>*</v>
          </cell>
          <cell r="D24" t="str">
            <v>*</v>
          </cell>
          <cell r="E24" t="str">
            <v>*</v>
          </cell>
          <cell r="F24" t="str">
            <v>*</v>
          </cell>
          <cell r="G24" t="str">
            <v>*</v>
          </cell>
          <cell r="H24" t="str">
            <v>*</v>
          </cell>
          <cell r="I24" t="str">
            <v>*</v>
          </cell>
          <cell r="J24" t="str">
            <v>*</v>
          </cell>
          <cell r="K24" t="str">
            <v>*</v>
          </cell>
        </row>
        <row r="25">
          <cell r="B25" t="str">
            <v>*</v>
          </cell>
          <cell r="C25" t="str">
            <v>*</v>
          </cell>
          <cell r="D25" t="str">
            <v>*</v>
          </cell>
          <cell r="E25" t="str">
            <v>*</v>
          </cell>
          <cell r="F25" t="str">
            <v>*</v>
          </cell>
          <cell r="G25" t="str">
            <v>*</v>
          </cell>
          <cell r="H25" t="str">
            <v>*</v>
          </cell>
          <cell r="I25" t="str">
            <v>*</v>
          </cell>
          <cell r="J25" t="str">
            <v>*</v>
          </cell>
          <cell r="K25" t="str">
            <v>*</v>
          </cell>
        </row>
        <row r="26">
          <cell r="B26" t="str">
            <v>*</v>
          </cell>
          <cell r="C26" t="str">
            <v>*</v>
          </cell>
          <cell r="D26" t="str">
            <v>*</v>
          </cell>
          <cell r="E26" t="str">
            <v>*</v>
          </cell>
          <cell r="F26" t="str">
            <v>*</v>
          </cell>
          <cell r="G26" t="str">
            <v>*</v>
          </cell>
          <cell r="H26" t="str">
            <v>*</v>
          </cell>
          <cell r="I26" t="str">
            <v>*</v>
          </cell>
          <cell r="J26" t="str">
            <v>*</v>
          </cell>
          <cell r="K26" t="str">
            <v>*</v>
          </cell>
        </row>
        <row r="27">
          <cell r="B27" t="str">
            <v>*</v>
          </cell>
          <cell r="C27" t="str">
            <v>*</v>
          </cell>
          <cell r="D27" t="str">
            <v>*</v>
          </cell>
          <cell r="E27" t="str">
            <v>*</v>
          </cell>
          <cell r="F27" t="str">
            <v>*</v>
          </cell>
          <cell r="G27" t="str">
            <v>*</v>
          </cell>
          <cell r="H27" t="str">
            <v>*</v>
          </cell>
          <cell r="I27" t="str">
            <v>*</v>
          </cell>
          <cell r="J27" t="str">
            <v>*</v>
          </cell>
          <cell r="K27" t="str">
            <v>*</v>
          </cell>
        </row>
        <row r="28">
          <cell r="B28" t="str">
            <v>*</v>
          </cell>
          <cell r="C28" t="str">
            <v>*</v>
          </cell>
          <cell r="D28" t="str">
            <v>*</v>
          </cell>
          <cell r="E28" t="str">
            <v>*</v>
          </cell>
          <cell r="F28" t="str">
            <v>*</v>
          </cell>
          <cell r="G28" t="str">
            <v>*</v>
          </cell>
          <cell r="H28" t="str">
            <v>*</v>
          </cell>
          <cell r="I28" t="str">
            <v>*</v>
          </cell>
          <cell r="J28" t="str">
            <v>*</v>
          </cell>
          <cell r="K28" t="str">
            <v>*</v>
          </cell>
        </row>
        <row r="29">
          <cell r="B29" t="str">
            <v>*</v>
          </cell>
          <cell r="C29" t="str">
            <v>*</v>
          </cell>
          <cell r="D29" t="str">
            <v>*</v>
          </cell>
          <cell r="E29" t="str">
            <v>*</v>
          </cell>
          <cell r="F29" t="str">
            <v>*</v>
          </cell>
          <cell r="G29" t="str">
            <v>*</v>
          </cell>
          <cell r="H29" t="str">
            <v>*</v>
          </cell>
          <cell r="I29" t="str">
            <v>*</v>
          </cell>
          <cell r="J29" t="str">
            <v>*</v>
          </cell>
          <cell r="K29" t="str">
            <v>*</v>
          </cell>
        </row>
        <row r="30">
          <cell r="B30" t="str">
            <v>*</v>
          </cell>
          <cell r="C30" t="str">
            <v>*</v>
          </cell>
          <cell r="D30" t="str">
            <v>*</v>
          </cell>
          <cell r="E30" t="str">
            <v>*</v>
          </cell>
          <cell r="F30" t="str">
            <v>*</v>
          </cell>
          <cell r="G30" t="str">
            <v>*</v>
          </cell>
          <cell r="H30" t="str">
            <v>*</v>
          </cell>
          <cell r="I30" t="str">
            <v>*</v>
          </cell>
          <cell r="J30" t="str">
            <v>*</v>
          </cell>
          <cell r="K30" t="str">
            <v>*</v>
          </cell>
        </row>
        <row r="31">
          <cell r="B31" t="str">
            <v>*</v>
          </cell>
          <cell r="C31" t="str">
            <v>*</v>
          </cell>
          <cell r="D31" t="str">
            <v>*</v>
          </cell>
          <cell r="E31" t="str">
            <v>*</v>
          </cell>
          <cell r="F31" t="str">
            <v>*</v>
          </cell>
          <cell r="G31" t="str">
            <v>*</v>
          </cell>
          <cell r="H31" t="str">
            <v>*</v>
          </cell>
          <cell r="I31" t="str">
            <v>*</v>
          </cell>
          <cell r="J31" t="str">
            <v>*</v>
          </cell>
          <cell r="K31" t="str">
            <v>*</v>
          </cell>
        </row>
        <row r="32">
          <cell r="B32" t="str">
            <v>*</v>
          </cell>
          <cell r="C32" t="str">
            <v>*</v>
          </cell>
          <cell r="D32" t="str">
            <v>*</v>
          </cell>
          <cell r="E32" t="str">
            <v>*</v>
          </cell>
          <cell r="F32" t="str">
            <v>*</v>
          </cell>
          <cell r="G32" t="str">
            <v>*</v>
          </cell>
          <cell r="H32" t="str">
            <v>*</v>
          </cell>
          <cell r="I32" t="str">
            <v>*</v>
          </cell>
          <cell r="J32" t="str">
            <v>*</v>
          </cell>
          <cell r="K32" t="str">
            <v>*</v>
          </cell>
        </row>
        <row r="33">
          <cell r="B33" t="str">
            <v>*</v>
          </cell>
          <cell r="C33" t="str">
            <v>*</v>
          </cell>
          <cell r="D33" t="str">
            <v>*</v>
          </cell>
          <cell r="E33" t="str">
            <v>*</v>
          </cell>
          <cell r="F33" t="str">
            <v>*</v>
          </cell>
          <cell r="G33" t="str">
            <v>*</v>
          </cell>
          <cell r="H33" t="str">
            <v>*</v>
          </cell>
          <cell r="I33" t="str">
            <v>*</v>
          </cell>
          <cell r="J33" t="str">
            <v>*</v>
          </cell>
          <cell r="K33" t="str">
            <v>*</v>
          </cell>
        </row>
        <row r="34">
          <cell r="B34" t="str">
            <v>*</v>
          </cell>
          <cell r="C34" t="str">
            <v>*</v>
          </cell>
          <cell r="D34" t="str">
            <v>*</v>
          </cell>
          <cell r="E34" t="str">
            <v>*</v>
          </cell>
          <cell r="F34" t="str">
            <v>*</v>
          </cell>
          <cell r="G34" t="str">
            <v>*</v>
          </cell>
          <cell r="H34" t="str">
            <v>*</v>
          </cell>
          <cell r="I34" t="str">
            <v>*</v>
          </cell>
          <cell r="J34" t="str">
            <v>*</v>
          </cell>
          <cell r="K34" t="str">
            <v>*</v>
          </cell>
        </row>
        <row r="35">
          <cell r="I35" t="str">
            <v>*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>
            <v>27.154545454545453</v>
          </cell>
          <cell r="C5">
            <v>33.9</v>
          </cell>
          <cell r="D5">
            <v>21</v>
          </cell>
          <cell r="E5">
            <v>65.545454545454547</v>
          </cell>
          <cell r="F5">
            <v>93</v>
          </cell>
          <cell r="G5">
            <v>35</v>
          </cell>
          <cell r="H5">
            <v>13.68</v>
          </cell>
          <cell r="I5" t="str">
            <v>NE</v>
          </cell>
          <cell r="J5">
            <v>26.64</v>
          </cell>
          <cell r="K5">
            <v>0</v>
          </cell>
        </row>
        <row r="6">
          <cell r="B6">
            <v>24.983333333333331</v>
          </cell>
          <cell r="C6">
            <v>30</v>
          </cell>
          <cell r="D6">
            <v>23.3</v>
          </cell>
          <cell r="E6">
            <v>67.583333333333329</v>
          </cell>
          <cell r="F6">
            <v>77</v>
          </cell>
          <cell r="G6">
            <v>51</v>
          </cell>
          <cell r="H6">
            <v>11.520000000000001</v>
          </cell>
          <cell r="I6" t="str">
            <v>NE</v>
          </cell>
          <cell r="J6">
            <v>26.28</v>
          </cell>
          <cell r="K6">
            <v>0</v>
          </cell>
        </row>
        <row r="7">
          <cell r="B7">
            <v>21.307692307692303</v>
          </cell>
          <cell r="C7">
            <v>26.4</v>
          </cell>
          <cell r="D7">
            <v>17.3</v>
          </cell>
          <cell r="E7">
            <v>81.307692307692307</v>
          </cell>
          <cell r="F7">
            <v>95</v>
          </cell>
          <cell r="G7">
            <v>41</v>
          </cell>
          <cell r="H7">
            <v>13.68</v>
          </cell>
          <cell r="I7" t="str">
            <v>S</v>
          </cell>
          <cell r="J7">
            <v>39.6</v>
          </cell>
          <cell r="K7">
            <v>0</v>
          </cell>
        </row>
        <row r="8">
          <cell r="B8">
            <v>15.076923076923082</v>
          </cell>
          <cell r="C8">
            <v>27.6</v>
          </cell>
          <cell r="D8">
            <v>11.6</v>
          </cell>
          <cell r="E8">
            <v>73.307692307692307</v>
          </cell>
          <cell r="F8">
            <v>90</v>
          </cell>
          <cell r="G8">
            <v>30</v>
          </cell>
          <cell r="H8">
            <v>6.12</v>
          </cell>
          <cell r="I8" t="str">
            <v>SO</v>
          </cell>
          <cell r="J8">
            <v>11.520000000000001</v>
          </cell>
          <cell r="K8">
            <v>0</v>
          </cell>
        </row>
        <row r="9">
          <cell r="B9">
            <v>21.091666666666669</v>
          </cell>
          <cell r="C9">
            <v>30.6</v>
          </cell>
          <cell r="D9">
            <v>18</v>
          </cell>
          <cell r="E9">
            <v>63.333333333333336</v>
          </cell>
          <cell r="F9">
            <v>80</v>
          </cell>
          <cell r="G9">
            <v>51</v>
          </cell>
          <cell r="H9">
            <v>6.84</v>
          </cell>
          <cell r="I9" t="str">
            <v>NE</v>
          </cell>
          <cell r="J9">
            <v>15.840000000000002</v>
          </cell>
          <cell r="K9">
            <v>0</v>
          </cell>
        </row>
        <row r="10">
          <cell r="B10">
            <v>24.178571428571434</v>
          </cell>
          <cell r="C10">
            <v>29.5</v>
          </cell>
          <cell r="D10">
            <v>19.600000000000001</v>
          </cell>
          <cell r="E10">
            <v>76.214285714285708</v>
          </cell>
          <cell r="F10">
            <v>98</v>
          </cell>
          <cell r="G10">
            <v>62</v>
          </cell>
          <cell r="H10">
            <v>29.52</v>
          </cell>
          <cell r="I10" t="str">
            <v>NE</v>
          </cell>
          <cell r="J10">
            <v>70.2</v>
          </cell>
          <cell r="K10">
            <v>17.2</v>
          </cell>
        </row>
        <row r="11">
          <cell r="B11">
            <v>20.616666666666664</v>
          </cell>
          <cell r="C11">
            <v>25.6</v>
          </cell>
          <cell r="D11">
            <v>18.600000000000001</v>
          </cell>
          <cell r="E11">
            <v>89.055555555555557</v>
          </cell>
          <cell r="F11">
            <v>98</v>
          </cell>
          <cell r="G11">
            <v>62</v>
          </cell>
          <cell r="H11">
            <v>12.24</v>
          </cell>
          <cell r="I11" t="str">
            <v>S</v>
          </cell>
          <cell r="J11">
            <v>45.72</v>
          </cell>
          <cell r="K11">
            <v>25</v>
          </cell>
        </row>
        <row r="12">
          <cell r="B12">
            <v>18.94166666666667</v>
          </cell>
          <cell r="C12">
            <v>27.2</v>
          </cell>
          <cell r="D12">
            <v>12.5</v>
          </cell>
          <cell r="E12">
            <v>79</v>
          </cell>
          <cell r="F12">
            <v>96</v>
          </cell>
          <cell r="G12">
            <v>55</v>
          </cell>
          <cell r="H12">
            <v>12.6</v>
          </cell>
          <cell r="I12" t="str">
            <v>S</v>
          </cell>
          <cell r="J12">
            <v>22.32</v>
          </cell>
          <cell r="K12">
            <v>0</v>
          </cell>
        </row>
        <row r="13">
          <cell r="B13">
            <v>17.504545454545454</v>
          </cell>
          <cell r="C13">
            <v>27.8</v>
          </cell>
          <cell r="D13">
            <v>10.7</v>
          </cell>
          <cell r="E13">
            <v>70.409090909090907</v>
          </cell>
          <cell r="F13">
            <v>92</v>
          </cell>
          <cell r="G13">
            <v>27</v>
          </cell>
          <cell r="H13">
            <v>9.3600000000000012</v>
          </cell>
          <cell r="I13" t="str">
            <v>S</v>
          </cell>
          <cell r="J13">
            <v>19.8</v>
          </cell>
          <cell r="K13">
            <v>0</v>
          </cell>
        </row>
        <row r="14">
          <cell r="B14">
            <v>18.204347826086956</v>
          </cell>
          <cell r="C14">
            <v>27.4</v>
          </cell>
          <cell r="D14">
            <v>11.1</v>
          </cell>
          <cell r="E14">
            <v>66.130434782608702</v>
          </cell>
          <cell r="F14">
            <v>93</v>
          </cell>
          <cell r="G14">
            <v>27</v>
          </cell>
          <cell r="H14">
            <v>9.3600000000000012</v>
          </cell>
          <cell r="I14" t="str">
            <v>SO</v>
          </cell>
          <cell r="J14">
            <v>21.96</v>
          </cell>
          <cell r="K14">
            <v>0</v>
          </cell>
        </row>
        <row r="15">
          <cell r="B15">
            <v>19.608333333333331</v>
          </cell>
          <cell r="C15">
            <v>28.6</v>
          </cell>
          <cell r="D15">
            <v>12</v>
          </cell>
          <cell r="E15">
            <v>63.333333333333336</v>
          </cell>
          <cell r="F15">
            <v>92</v>
          </cell>
          <cell r="G15">
            <v>26</v>
          </cell>
          <cell r="H15">
            <v>9.3600000000000012</v>
          </cell>
          <cell r="I15" t="str">
            <v>SO</v>
          </cell>
          <cell r="J15">
            <v>29.16</v>
          </cell>
          <cell r="K15">
            <v>0</v>
          </cell>
        </row>
        <row r="16">
          <cell r="B16">
            <v>20.645833333333332</v>
          </cell>
          <cell r="C16">
            <v>30.5</v>
          </cell>
          <cell r="D16">
            <v>12.2</v>
          </cell>
          <cell r="E16">
            <v>61.916666666666664</v>
          </cell>
          <cell r="F16">
            <v>91</v>
          </cell>
          <cell r="G16">
            <v>34</v>
          </cell>
          <cell r="H16">
            <v>10.8</v>
          </cell>
          <cell r="I16" t="str">
            <v>NE</v>
          </cell>
          <cell r="J16">
            <v>25.2</v>
          </cell>
          <cell r="K16">
            <v>0</v>
          </cell>
        </row>
        <row r="17">
          <cell r="B17">
            <v>24.470833333333335</v>
          </cell>
          <cell r="C17">
            <v>32.5</v>
          </cell>
          <cell r="D17">
            <v>18.8</v>
          </cell>
          <cell r="E17">
            <v>67.708333333333329</v>
          </cell>
          <cell r="F17">
            <v>86</v>
          </cell>
          <cell r="G17">
            <v>45</v>
          </cell>
          <cell r="H17">
            <v>22.32</v>
          </cell>
          <cell r="I17" t="str">
            <v>NE</v>
          </cell>
          <cell r="J17">
            <v>38.880000000000003</v>
          </cell>
          <cell r="K17">
            <v>0</v>
          </cell>
        </row>
        <row r="18">
          <cell r="B18">
            <v>19.947826086956521</v>
          </cell>
          <cell r="C18">
            <v>26.3</v>
          </cell>
          <cell r="D18">
            <v>15</v>
          </cell>
          <cell r="E18">
            <v>85.521739130434781</v>
          </cell>
          <cell r="F18">
            <v>98</v>
          </cell>
          <cell r="G18">
            <v>52</v>
          </cell>
          <cell r="H18">
            <v>18.720000000000002</v>
          </cell>
          <cell r="I18" t="str">
            <v>SO</v>
          </cell>
          <cell r="J18">
            <v>80.28</v>
          </cell>
          <cell r="K18">
            <v>25.799999999999997</v>
          </cell>
        </row>
        <row r="19">
          <cell r="B19">
            <v>14.720833333333333</v>
          </cell>
          <cell r="C19">
            <v>22.2</v>
          </cell>
          <cell r="D19">
            <v>8.6</v>
          </cell>
          <cell r="E19">
            <v>72.666666666666671</v>
          </cell>
          <cell r="F19">
            <v>96</v>
          </cell>
          <cell r="G19">
            <v>38</v>
          </cell>
          <cell r="H19">
            <v>13.68</v>
          </cell>
          <cell r="I19" t="str">
            <v>SO</v>
          </cell>
          <cell r="J19">
            <v>27.720000000000002</v>
          </cell>
          <cell r="K19">
            <v>0.2</v>
          </cell>
        </row>
        <row r="20">
          <cell r="B20">
            <v>15.329166666666664</v>
          </cell>
          <cell r="C20">
            <v>23.9</v>
          </cell>
          <cell r="D20">
            <v>8.5</v>
          </cell>
          <cell r="E20">
            <v>72.791666666666671</v>
          </cell>
          <cell r="F20">
            <v>98</v>
          </cell>
          <cell r="G20">
            <v>36</v>
          </cell>
          <cell r="H20">
            <v>14.76</v>
          </cell>
          <cell r="I20" t="str">
            <v>S</v>
          </cell>
          <cell r="J20">
            <v>27.36</v>
          </cell>
          <cell r="K20">
            <v>0</v>
          </cell>
        </row>
        <row r="21">
          <cell r="B21">
            <v>16.916666666666668</v>
          </cell>
          <cell r="C21">
            <v>27</v>
          </cell>
          <cell r="D21">
            <v>9</v>
          </cell>
          <cell r="E21">
            <v>68.25</v>
          </cell>
          <cell r="F21">
            <v>96</v>
          </cell>
          <cell r="G21">
            <v>31</v>
          </cell>
          <cell r="H21">
            <v>8.2799999999999994</v>
          </cell>
          <cell r="I21" t="str">
            <v>S</v>
          </cell>
          <cell r="J21">
            <v>21.240000000000002</v>
          </cell>
          <cell r="K21">
            <v>0</v>
          </cell>
        </row>
        <row r="22">
          <cell r="B22">
            <v>19.154166666666665</v>
          </cell>
          <cell r="C22">
            <v>28.5</v>
          </cell>
          <cell r="D22">
            <v>12</v>
          </cell>
          <cell r="E22">
            <v>70.791666666666671</v>
          </cell>
          <cell r="F22">
            <v>97</v>
          </cell>
          <cell r="G22">
            <v>43</v>
          </cell>
          <cell r="H22">
            <v>16.920000000000002</v>
          </cell>
          <cell r="I22" t="str">
            <v>SO</v>
          </cell>
          <cell r="J22">
            <v>28.08</v>
          </cell>
          <cell r="K22">
            <v>0</v>
          </cell>
        </row>
        <row r="23">
          <cell r="B23">
            <v>21.616666666666674</v>
          </cell>
          <cell r="C23">
            <v>29.3</v>
          </cell>
          <cell r="D23">
            <v>15.4</v>
          </cell>
          <cell r="E23">
            <v>69.5</v>
          </cell>
          <cell r="F23">
            <v>92</v>
          </cell>
          <cell r="G23">
            <v>40</v>
          </cell>
          <cell r="H23">
            <v>20.16</v>
          </cell>
          <cell r="I23" t="str">
            <v>NE</v>
          </cell>
          <cell r="J23">
            <v>34.200000000000003</v>
          </cell>
          <cell r="K23">
            <v>0</v>
          </cell>
        </row>
        <row r="24">
          <cell r="B24">
            <v>22.029166666666669</v>
          </cell>
          <cell r="C24">
            <v>29.8</v>
          </cell>
          <cell r="D24">
            <v>14.2</v>
          </cell>
          <cell r="E24">
            <v>72.916666666666671</v>
          </cell>
          <cell r="F24">
            <v>98</v>
          </cell>
          <cell r="G24">
            <v>42</v>
          </cell>
          <cell r="H24">
            <v>11.520000000000001</v>
          </cell>
          <cell r="I24" t="str">
            <v>L</v>
          </cell>
          <cell r="J24">
            <v>23.040000000000003</v>
          </cell>
          <cell r="K24">
            <v>0</v>
          </cell>
        </row>
        <row r="25">
          <cell r="B25">
            <v>22.591666666666665</v>
          </cell>
          <cell r="C25">
            <v>30.9</v>
          </cell>
          <cell r="D25">
            <v>15.9</v>
          </cell>
          <cell r="E25">
            <v>71.625</v>
          </cell>
          <cell r="F25">
            <v>97</v>
          </cell>
          <cell r="G25">
            <v>42</v>
          </cell>
          <cell r="H25">
            <v>7.9200000000000008</v>
          </cell>
          <cell r="I25" t="str">
            <v>NE</v>
          </cell>
          <cell r="J25">
            <v>17.64</v>
          </cell>
          <cell r="K25">
            <v>0</v>
          </cell>
        </row>
        <row r="26">
          <cell r="B26">
            <v>22.612499999999997</v>
          </cell>
          <cell r="C26">
            <v>30.4</v>
          </cell>
          <cell r="D26">
            <v>14.4</v>
          </cell>
          <cell r="E26">
            <v>66.458333333333329</v>
          </cell>
          <cell r="F26">
            <v>97</v>
          </cell>
          <cell r="G26">
            <v>37</v>
          </cell>
          <cell r="H26">
            <v>11.520000000000001</v>
          </cell>
          <cell r="I26" t="str">
            <v>L</v>
          </cell>
          <cell r="J26">
            <v>23.400000000000002</v>
          </cell>
          <cell r="K26">
            <v>0</v>
          </cell>
        </row>
        <row r="27">
          <cell r="B27">
            <v>23.029166666666665</v>
          </cell>
          <cell r="C27">
            <v>30</v>
          </cell>
          <cell r="D27">
            <v>15.6</v>
          </cell>
          <cell r="E27">
            <v>59.583333333333336</v>
          </cell>
          <cell r="F27">
            <v>85</v>
          </cell>
          <cell r="G27">
            <v>32</v>
          </cell>
          <cell r="H27">
            <v>13.32</v>
          </cell>
          <cell r="I27" t="str">
            <v>NE</v>
          </cell>
          <cell r="J27">
            <v>28.44</v>
          </cell>
          <cell r="K27">
            <v>0</v>
          </cell>
        </row>
        <row r="28">
          <cell r="B28">
            <v>22.916666666666668</v>
          </cell>
          <cell r="C28">
            <v>30.4</v>
          </cell>
          <cell r="D28">
            <v>16.399999999999999</v>
          </cell>
          <cell r="E28">
            <v>58.375</v>
          </cell>
          <cell r="F28">
            <v>75</v>
          </cell>
          <cell r="G28">
            <v>41</v>
          </cell>
          <cell r="H28">
            <v>17.28</v>
          </cell>
          <cell r="I28" t="str">
            <v>NE</v>
          </cell>
          <cell r="J28">
            <v>32.76</v>
          </cell>
          <cell r="K28">
            <v>0</v>
          </cell>
        </row>
        <row r="29">
          <cell r="B29">
            <v>25.512499999999999</v>
          </cell>
          <cell r="C29">
            <v>32.5</v>
          </cell>
          <cell r="D29">
            <v>21.5</v>
          </cell>
          <cell r="E29">
            <v>66.625</v>
          </cell>
          <cell r="F29">
            <v>82</v>
          </cell>
          <cell r="G29">
            <v>51</v>
          </cell>
          <cell r="H29">
            <v>18</v>
          </cell>
          <cell r="I29" t="str">
            <v>NE</v>
          </cell>
          <cell r="J29">
            <v>34.56</v>
          </cell>
          <cell r="K29">
            <v>0</v>
          </cell>
        </row>
        <row r="30">
          <cell r="B30">
            <v>26.779166666666665</v>
          </cell>
          <cell r="C30">
            <v>32.5</v>
          </cell>
          <cell r="D30">
            <v>22.5</v>
          </cell>
          <cell r="E30">
            <v>65.291666666666671</v>
          </cell>
          <cell r="F30">
            <v>85</v>
          </cell>
          <cell r="G30">
            <v>42</v>
          </cell>
          <cell r="H30">
            <v>19.8</v>
          </cell>
          <cell r="I30" t="str">
            <v>NE</v>
          </cell>
          <cell r="J30">
            <v>37.080000000000005</v>
          </cell>
          <cell r="K30">
            <v>0</v>
          </cell>
        </row>
        <row r="31">
          <cell r="B31">
            <v>24.395833333333339</v>
          </cell>
          <cell r="C31">
            <v>30.6</v>
          </cell>
          <cell r="D31">
            <v>19</v>
          </cell>
          <cell r="E31">
            <v>57.125</v>
          </cell>
          <cell r="F31">
            <v>78</v>
          </cell>
          <cell r="G31">
            <v>38</v>
          </cell>
          <cell r="H31">
            <v>20.52</v>
          </cell>
          <cell r="I31" t="str">
            <v>L</v>
          </cell>
          <cell r="J31">
            <v>36.72</v>
          </cell>
          <cell r="K31">
            <v>0</v>
          </cell>
        </row>
        <row r="32">
          <cell r="B32">
            <v>23.829166666666666</v>
          </cell>
          <cell r="C32">
            <v>30.8</v>
          </cell>
          <cell r="D32">
            <v>17.899999999999999</v>
          </cell>
          <cell r="E32">
            <v>63.75</v>
          </cell>
          <cell r="F32">
            <v>88</v>
          </cell>
          <cell r="G32">
            <v>44</v>
          </cell>
          <cell r="H32">
            <v>24.12</v>
          </cell>
          <cell r="I32" t="str">
            <v>NE</v>
          </cell>
          <cell r="J32">
            <v>42.84</v>
          </cell>
          <cell r="K32">
            <v>0</v>
          </cell>
        </row>
        <row r="33">
          <cell r="B33">
            <v>24.200000000000003</v>
          </cell>
          <cell r="C33">
            <v>31.5</v>
          </cell>
          <cell r="D33">
            <v>17.2</v>
          </cell>
          <cell r="E33">
            <v>61.25</v>
          </cell>
          <cell r="F33">
            <v>89</v>
          </cell>
          <cell r="G33">
            <v>39</v>
          </cell>
          <cell r="H33">
            <v>16.920000000000002</v>
          </cell>
          <cell r="I33" t="str">
            <v>NE</v>
          </cell>
          <cell r="J33">
            <v>34.200000000000003</v>
          </cell>
          <cell r="K33">
            <v>0</v>
          </cell>
        </row>
        <row r="34">
          <cell r="B34">
            <v>23.270833333333332</v>
          </cell>
          <cell r="C34">
            <v>31.6</v>
          </cell>
          <cell r="D34">
            <v>16.899999999999999</v>
          </cell>
          <cell r="E34">
            <v>65.833333333333329</v>
          </cell>
          <cell r="F34">
            <v>91</v>
          </cell>
          <cell r="G34">
            <v>38</v>
          </cell>
          <cell r="H34">
            <v>15.48</v>
          </cell>
          <cell r="I34" t="str">
            <v>NE</v>
          </cell>
          <cell r="J34">
            <v>27.36</v>
          </cell>
          <cell r="K34">
            <v>0</v>
          </cell>
        </row>
        <row r="35">
          <cell r="I35" t="str">
            <v>NE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 t="str">
            <v>*</v>
          </cell>
          <cell r="C5" t="str">
            <v>*</v>
          </cell>
          <cell r="D5" t="str">
            <v>*</v>
          </cell>
          <cell r="E5" t="str">
            <v>*</v>
          </cell>
          <cell r="F5" t="str">
            <v>*</v>
          </cell>
          <cell r="G5" t="str">
            <v>*</v>
          </cell>
          <cell r="H5" t="str">
            <v>*</v>
          </cell>
          <cell r="I5" t="str">
            <v>*</v>
          </cell>
          <cell r="J5" t="str">
            <v>*</v>
          </cell>
          <cell r="K5" t="str">
            <v>*</v>
          </cell>
        </row>
        <row r="6">
          <cell r="B6" t="str">
            <v>*</v>
          </cell>
          <cell r="C6" t="str">
            <v>*</v>
          </cell>
          <cell r="D6" t="str">
            <v>*</v>
          </cell>
          <cell r="E6" t="str">
            <v>*</v>
          </cell>
          <cell r="F6" t="str">
            <v>*</v>
          </cell>
          <cell r="G6" t="str">
            <v>*</v>
          </cell>
          <cell r="H6" t="str">
            <v>*</v>
          </cell>
          <cell r="I6" t="str">
            <v>*</v>
          </cell>
          <cell r="J6" t="str">
            <v>*</v>
          </cell>
          <cell r="K6" t="str">
            <v>*</v>
          </cell>
        </row>
        <row r="7">
          <cell r="B7" t="str">
            <v>*</v>
          </cell>
          <cell r="C7" t="str">
            <v>*</v>
          </cell>
          <cell r="D7" t="str">
            <v>*</v>
          </cell>
          <cell r="E7" t="str">
            <v>*</v>
          </cell>
          <cell r="F7" t="str">
            <v>*</v>
          </cell>
          <cell r="G7" t="str">
            <v>*</v>
          </cell>
          <cell r="H7" t="str">
            <v>*</v>
          </cell>
          <cell r="I7" t="str">
            <v>*</v>
          </cell>
          <cell r="J7" t="str">
            <v>*</v>
          </cell>
          <cell r="K7" t="str">
            <v>*</v>
          </cell>
        </row>
        <row r="8">
          <cell r="B8" t="str">
            <v>*</v>
          </cell>
          <cell r="C8" t="str">
            <v>*</v>
          </cell>
          <cell r="D8" t="str">
            <v>*</v>
          </cell>
          <cell r="E8" t="str">
            <v>*</v>
          </cell>
          <cell r="F8" t="str">
            <v>*</v>
          </cell>
          <cell r="G8" t="str">
            <v>*</v>
          </cell>
          <cell r="H8" t="str">
            <v>*</v>
          </cell>
          <cell r="I8" t="str">
            <v>*</v>
          </cell>
          <cell r="J8" t="str">
            <v>*</v>
          </cell>
          <cell r="K8" t="str">
            <v>*</v>
          </cell>
        </row>
        <row r="9">
          <cell r="B9" t="str">
            <v>*</v>
          </cell>
          <cell r="C9" t="str">
            <v>*</v>
          </cell>
          <cell r="D9" t="str">
            <v>*</v>
          </cell>
          <cell r="E9" t="str">
            <v>*</v>
          </cell>
          <cell r="F9" t="str">
            <v>*</v>
          </cell>
          <cell r="G9" t="str">
            <v>*</v>
          </cell>
          <cell r="H9" t="str">
            <v>*</v>
          </cell>
          <cell r="I9" t="str">
            <v>*</v>
          </cell>
          <cell r="J9" t="str">
            <v>*</v>
          </cell>
          <cell r="K9" t="str">
            <v>*</v>
          </cell>
        </row>
        <row r="10">
          <cell r="B10" t="str">
            <v>*</v>
          </cell>
          <cell r="C10" t="str">
            <v>*</v>
          </cell>
          <cell r="D10" t="str">
            <v>*</v>
          </cell>
          <cell r="E10" t="str">
            <v>*</v>
          </cell>
          <cell r="F10" t="str">
            <v>*</v>
          </cell>
          <cell r="G10" t="str">
            <v>*</v>
          </cell>
          <cell r="H10" t="str">
            <v>*</v>
          </cell>
          <cell r="I10" t="str">
            <v>*</v>
          </cell>
          <cell r="J10" t="str">
            <v>*</v>
          </cell>
          <cell r="K10" t="str">
            <v>*</v>
          </cell>
        </row>
        <row r="11">
          <cell r="B11" t="str">
            <v>*</v>
          </cell>
          <cell r="C11" t="str">
            <v>*</v>
          </cell>
          <cell r="D11" t="str">
            <v>*</v>
          </cell>
          <cell r="E11" t="str">
            <v>*</v>
          </cell>
          <cell r="F11" t="str">
            <v>*</v>
          </cell>
          <cell r="G11" t="str">
            <v>*</v>
          </cell>
          <cell r="H11" t="str">
            <v>*</v>
          </cell>
          <cell r="I11" t="str">
            <v>*</v>
          </cell>
          <cell r="J11" t="str">
            <v>*</v>
          </cell>
          <cell r="K11" t="str">
            <v>*</v>
          </cell>
        </row>
        <row r="12">
          <cell r="B12" t="str">
            <v>*</v>
          </cell>
          <cell r="C12" t="str">
            <v>*</v>
          </cell>
          <cell r="D12" t="str">
            <v>*</v>
          </cell>
          <cell r="E12" t="str">
            <v>*</v>
          </cell>
          <cell r="F12" t="str">
            <v>*</v>
          </cell>
          <cell r="G12" t="str">
            <v>*</v>
          </cell>
          <cell r="H12" t="str">
            <v>*</v>
          </cell>
          <cell r="I12" t="str">
            <v>*</v>
          </cell>
          <cell r="J12" t="str">
            <v>*</v>
          </cell>
          <cell r="K12" t="str">
            <v>*</v>
          </cell>
        </row>
        <row r="13">
          <cell r="B13" t="str">
            <v>*</v>
          </cell>
          <cell r="C13" t="str">
            <v>*</v>
          </cell>
          <cell r="D13" t="str">
            <v>*</v>
          </cell>
          <cell r="E13" t="str">
            <v>*</v>
          </cell>
          <cell r="F13" t="str">
            <v>*</v>
          </cell>
          <cell r="G13" t="str">
            <v>*</v>
          </cell>
          <cell r="H13" t="str">
            <v>*</v>
          </cell>
          <cell r="I13" t="str">
            <v>*</v>
          </cell>
          <cell r="J13" t="str">
            <v>*</v>
          </cell>
          <cell r="K13" t="str">
            <v>*</v>
          </cell>
        </row>
        <row r="14">
          <cell r="B14" t="str">
            <v>*</v>
          </cell>
          <cell r="C14" t="str">
            <v>*</v>
          </cell>
          <cell r="D14" t="str">
            <v>*</v>
          </cell>
          <cell r="E14" t="str">
            <v>*</v>
          </cell>
          <cell r="F14" t="str">
            <v>*</v>
          </cell>
          <cell r="G14" t="str">
            <v>*</v>
          </cell>
          <cell r="H14" t="str">
            <v>*</v>
          </cell>
          <cell r="I14" t="str">
            <v>*</v>
          </cell>
          <cell r="J14" t="str">
            <v>*</v>
          </cell>
          <cell r="K14" t="str">
            <v>*</v>
          </cell>
        </row>
        <row r="15">
          <cell r="B15" t="str">
            <v>*</v>
          </cell>
          <cell r="C15" t="str">
            <v>*</v>
          </cell>
          <cell r="D15" t="str">
            <v>*</v>
          </cell>
          <cell r="E15" t="str">
            <v>*</v>
          </cell>
          <cell r="F15" t="str">
            <v>*</v>
          </cell>
          <cell r="G15" t="str">
            <v>*</v>
          </cell>
          <cell r="H15" t="str">
            <v>*</v>
          </cell>
          <cell r="I15" t="str">
            <v>*</v>
          </cell>
          <cell r="J15" t="str">
            <v>*</v>
          </cell>
          <cell r="K15" t="str">
            <v>*</v>
          </cell>
        </row>
        <row r="16">
          <cell r="B16" t="str">
            <v>*</v>
          </cell>
          <cell r="C16" t="str">
            <v>*</v>
          </cell>
          <cell r="D16" t="str">
            <v>*</v>
          </cell>
          <cell r="E16" t="str">
            <v>*</v>
          </cell>
          <cell r="F16" t="str">
            <v>*</v>
          </cell>
          <cell r="G16" t="str">
            <v>*</v>
          </cell>
          <cell r="H16" t="str">
            <v>*</v>
          </cell>
          <cell r="I16" t="str">
            <v>*</v>
          </cell>
          <cell r="J16" t="str">
            <v>*</v>
          </cell>
          <cell r="K16" t="str">
            <v>*</v>
          </cell>
        </row>
        <row r="17">
          <cell r="B17" t="str">
            <v>*</v>
          </cell>
          <cell r="C17" t="str">
            <v>*</v>
          </cell>
          <cell r="D17" t="str">
            <v>*</v>
          </cell>
          <cell r="E17" t="str">
            <v>*</v>
          </cell>
          <cell r="F17" t="str">
            <v>*</v>
          </cell>
          <cell r="G17" t="str">
            <v>*</v>
          </cell>
          <cell r="H17" t="str">
            <v>*</v>
          </cell>
          <cell r="I17" t="str">
            <v>*</v>
          </cell>
          <cell r="J17" t="str">
            <v>*</v>
          </cell>
          <cell r="K17" t="str">
            <v>*</v>
          </cell>
        </row>
        <row r="18">
          <cell r="B18" t="str">
            <v>*</v>
          </cell>
          <cell r="C18" t="str">
            <v>*</v>
          </cell>
          <cell r="D18" t="str">
            <v>*</v>
          </cell>
          <cell r="E18" t="str">
            <v>*</v>
          </cell>
          <cell r="F18" t="str">
            <v>*</v>
          </cell>
          <cell r="G18" t="str">
            <v>*</v>
          </cell>
          <cell r="H18" t="str">
            <v>*</v>
          </cell>
          <cell r="I18" t="str">
            <v>*</v>
          </cell>
          <cell r="J18" t="str">
            <v>*</v>
          </cell>
          <cell r="K18" t="str">
            <v>*</v>
          </cell>
        </row>
        <row r="19">
          <cell r="B19" t="str">
            <v>*</v>
          </cell>
          <cell r="C19" t="str">
            <v>*</v>
          </cell>
          <cell r="D19" t="str">
            <v>*</v>
          </cell>
          <cell r="E19" t="str">
            <v>*</v>
          </cell>
          <cell r="F19" t="str">
            <v>*</v>
          </cell>
          <cell r="G19" t="str">
            <v>*</v>
          </cell>
          <cell r="H19" t="str">
            <v>*</v>
          </cell>
          <cell r="I19" t="str">
            <v>*</v>
          </cell>
          <cell r="J19" t="str">
            <v>*</v>
          </cell>
          <cell r="K19" t="str">
            <v>*</v>
          </cell>
        </row>
        <row r="20">
          <cell r="B20" t="str">
            <v>*</v>
          </cell>
          <cell r="C20" t="str">
            <v>*</v>
          </cell>
          <cell r="D20" t="str">
            <v>*</v>
          </cell>
          <cell r="E20" t="str">
            <v>*</v>
          </cell>
          <cell r="F20" t="str">
            <v>*</v>
          </cell>
          <cell r="G20" t="str">
            <v>*</v>
          </cell>
          <cell r="H20" t="str">
            <v>*</v>
          </cell>
          <cell r="I20" t="str">
            <v>*</v>
          </cell>
          <cell r="J20" t="str">
            <v>*</v>
          </cell>
          <cell r="K20" t="str">
            <v>*</v>
          </cell>
        </row>
        <row r="21">
          <cell r="B21" t="str">
            <v>*</v>
          </cell>
          <cell r="C21" t="str">
            <v>*</v>
          </cell>
          <cell r="D21" t="str">
            <v>*</v>
          </cell>
          <cell r="E21" t="str">
            <v>*</v>
          </cell>
          <cell r="F21" t="str">
            <v>*</v>
          </cell>
          <cell r="G21" t="str">
            <v>*</v>
          </cell>
          <cell r="H21" t="str">
            <v>*</v>
          </cell>
          <cell r="I21" t="str">
            <v>*</v>
          </cell>
          <cell r="J21" t="str">
            <v>*</v>
          </cell>
          <cell r="K21" t="str">
            <v>*</v>
          </cell>
        </row>
        <row r="22">
          <cell r="B22" t="str">
            <v>*</v>
          </cell>
          <cell r="C22" t="str">
            <v>*</v>
          </cell>
          <cell r="D22" t="str">
            <v>*</v>
          </cell>
          <cell r="E22" t="str">
            <v>*</v>
          </cell>
          <cell r="F22" t="str">
            <v>*</v>
          </cell>
          <cell r="G22" t="str">
            <v>*</v>
          </cell>
          <cell r="H22" t="str">
            <v>*</v>
          </cell>
          <cell r="I22" t="str">
            <v>*</v>
          </cell>
          <cell r="J22" t="str">
            <v>*</v>
          </cell>
          <cell r="K22" t="str">
            <v>*</v>
          </cell>
        </row>
        <row r="23">
          <cell r="B23" t="str">
            <v>*</v>
          </cell>
          <cell r="C23" t="str">
            <v>*</v>
          </cell>
          <cell r="D23" t="str">
            <v>*</v>
          </cell>
          <cell r="E23" t="str">
            <v>*</v>
          </cell>
          <cell r="F23" t="str">
            <v>*</v>
          </cell>
          <cell r="G23" t="str">
            <v>*</v>
          </cell>
          <cell r="H23" t="str">
            <v>*</v>
          </cell>
          <cell r="I23" t="str">
            <v>*</v>
          </cell>
          <cell r="J23" t="str">
            <v>*</v>
          </cell>
          <cell r="K23" t="str">
            <v>*</v>
          </cell>
        </row>
        <row r="24">
          <cell r="B24" t="str">
            <v>*</v>
          </cell>
          <cell r="C24" t="str">
            <v>*</v>
          </cell>
          <cell r="D24" t="str">
            <v>*</v>
          </cell>
          <cell r="E24" t="str">
            <v>*</v>
          </cell>
          <cell r="F24" t="str">
            <v>*</v>
          </cell>
          <cell r="G24" t="str">
            <v>*</v>
          </cell>
          <cell r="H24" t="str">
            <v>*</v>
          </cell>
          <cell r="I24" t="str">
            <v>*</v>
          </cell>
          <cell r="J24" t="str">
            <v>*</v>
          </cell>
          <cell r="K24" t="str">
            <v>*</v>
          </cell>
        </row>
        <row r="25">
          <cell r="B25" t="str">
            <v>*</v>
          </cell>
          <cell r="C25" t="str">
            <v>*</v>
          </cell>
          <cell r="D25" t="str">
            <v>*</v>
          </cell>
          <cell r="E25" t="str">
            <v>*</v>
          </cell>
          <cell r="F25" t="str">
            <v>*</v>
          </cell>
          <cell r="G25" t="str">
            <v>*</v>
          </cell>
          <cell r="H25" t="str">
            <v>*</v>
          </cell>
          <cell r="I25" t="str">
            <v>*</v>
          </cell>
          <cell r="J25" t="str">
            <v>*</v>
          </cell>
          <cell r="K25" t="str">
            <v>*</v>
          </cell>
        </row>
        <row r="26">
          <cell r="B26" t="str">
            <v>*</v>
          </cell>
          <cell r="C26" t="str">
            <v>*</v>
          </cell>
          <cell r="D26" t="str">
            <v>*</v>
          </cell>
          <cell r="E26" t="str">
            <v>*</v>
          </cell>
          <cell r="F26" t="str">
            <v>*</v>
          </cell>
          <cell r="G26" t="str">
            <v>*</v>
          </cell>
          <cell r="H26" t="str">
            <v>*</v>
          </cell>
          <cell r="I26" t="str">
            <v>*</v>
          </cell>
          <cell r="J26" t="str">
            <v>*</v>
          </cell>
          <cell r="K26" t="str">
            <v>*</v>
          </cell>
        </row>
        <row r="27">
          <cell r="B27" t="str">
            <v>*</v>
          </cell>
          <cell r="C27" t="str">
            <v>*</v>
          </cell>
          <cell r="D27" t="str">
            <v>*</v>
          </cell>
          <cell r="E27" t="str">
            <v>*</v>
          </cell>
          <cell r="F27" t="str">
            <v>*</v>
          </cell>
          <cell r="G27" t="str">
            <v>*</v>
          </cell>
          <cell r="H27" t="str">
            <v>*</v>
          </cell>
          <cell r="I27" t="str">
            <v>*</v>
          </cell>
          <cell r="J27" t="str">
            <v>*</v>
          </cell>
          <cell r="K27" t="str">
            <v>*</v>
          </cell>
        </row>
        <row r="28">
          <cell r="B28" t="str">
            <v>*</v>
          </cell>
          <cell r="C28" t="str">
            <v>*</v>
          </cell>
          <cell r="D28" t="str">
            <v>*</v>
          </cell>
          <cell r="E28" t="str">
            <v>*</v>
          </cell>
          <cell r="F28" t="str">
            <v>*</v>
          </cell>
          <cell r="G28" t="str">
            <v>*</v>
          </cell>
          <cell r="H28" t="str">
            <v>*</v>
          </cell>
          <cell r="I28" t="str">
            <v>*</v>
          </cell>
          <cell r="J28" t="str">
            <v>*</v>
          </cell>
          <cell r="K28" t="str">
            <v>*</v>
          </cell>
        </row>
        <row r="29">
          <cell r="B29" t="str">
            <v>*</v>
          </cell>
          <cell r="C29" t="str">
            <v>*</v>
          </cell>
          <cell r="D29" t="str">
            <v>*</v>
          </cell>
          <cell r="E29" t="str">
            <v>*</v>
          </cell>
          <cell r="F29" t="str">
            <v>*</v>
          </cell>
          <cell r="G29" t="str">
            <v>*</v>
          </cell>
          <cell r="H29" t="str">
            <v>*</v>
          </cell>
          <cell r="I29" t="str">
            <v>*</v>
          </cell>
          <cell r="J29" t="str">
            <v>*</v>
          </cell>
          <cell r="K29" t="str">
            <v>*</v>
          </cell>
        </row>
        <row r="30">
          <cell r="B30" t="str">
            <v>*</v>
          </cell>
          <cell r="C30" t="str">
            <v>*</v>
          </cell>
          <cell r="D30" t="str">
            <v>*</v>
          </cell>
          <cell r="E30" t="str">
            <v>*</v>
          </cell>
          <cell r="F30" t="str">
            <v>*</v>
          </cell>
          <cell r="G30" t="str">
            <v>*</v>
          </cell>
          <cell r="H30" t="str">
            <v>*</v>
          </cell>
          <cell r="I30" t="str">
            <v>*</v>
          </cell>
          <cell r="J30" t="str">
            <v>*</v>
          </cell>
          <cell r="K30" t="str">
            <v>*</v>
          </cell>
        </row>
        <row r="31">
          <cell r="B31" t="str">
            <v>*</v>
          </cell>
          <cell r="C31" t="str">
            <v>*</v>
          </cell>
          <cell r="D31" t="str">
            <v>*</v>
          </cell>
          <cell r="E31" t="str">
            <v>*</v>
          </cell>
          <cell r="F31" t="str">
            <v>*</v>
          </cell>
          <cell r="G31" t="str">
            <v>*</v>
          </cell>
          <cell r="H31" t="str">
            <v>*</v>
          </cell>
          <cell r="I31" t="str">
            <v>*</v>
          </cell>
          <cell r="J31" t="str">
            <v>*</v>
          </cell>
          <cell r="K31" t="str">
            <v>*</v>
          </cell>
        </row>
        <row r="32">
          <cell r="B32" t="str">
            <v>*</v>
          </cell>
          <cell r="C32" t="str">
            <v>*</v>
          </cell>
          <cell r="D32" t="str">
            <v>*</v>
          </cell>
          <cell r="E32" t="str">
            <v>*</v>
          </cell>
          <cell r="F32" t="str">
            <v>*</v>
          </cell>
          <cell r="G32" t="str">
            <v>*</v>
          </cell>
          <cell r="H32" t="str">
            <v>*</v>
          </cell>
          <cell r="I32" t="str">
            <v>*</v>
          </cell>
          <cell r="J32" t="str">
            <v>*</v>
          </cell>
          <cell r="K32" t="str">
            <v>*</v>
          </cell>
        </row>
        <row r="33">
          <cell r="B33" t="str">
            <v>*</v>
          </cell>
          <cell r="C33" t="str">
            <v>*</v>
          </cell>
          <cell r="D33" t="str">
            <v>*</v>
          </cell>
          <cell r="E33" t="str">
            <v>*</v>
          </cell>
          <cell r="F33" t="str">
            <v>*</v>
          </cell>
          <cell r="G33" t="str">
            <v>*</v>
          </cell>
          <cell r="H33" t="str">
            <v>*</v>
          </cell>
          <cell r="I33" t="str">
            <v>*</v>
          </cell>
          <cell r="J33" t="str">
            <v>*</v>
          </cell>
          <cell r="K33" t="str">
            <v>*</v>
          </cell>
        </row>
        <row r="34">
          <cell r="B34" t="str">
            <v>*</v>
          </cell>
          <cell r="C34" t="str">
            <v>*</v>
          </cell>
          <cell r="D34" t="str">
            <v>*</v>
          </cell>
          <cell r="E34" t="str">
            <v>*</v>
          </cell>
          <cell r="F34" t="str">
            <v>*</v>
          </cell>
          <cell r="G34" t="str">
            <v>*</v>
          </cell>
          <cell r="H34" t="str">
            <v>*</v>
          </cell>
          <cell r="I34" t="str">
            <v>*</v>
          </cell>
          <cell r="J34" t="str">
            <v>*</v>
          </cell>
          <cell r="K34" t="str">
            <v>*</v>
          </cell>
        </row>
        <row r="35">
          <cell r="I35" t="str">
            <v>*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>
            <v>27.200000000000003</v>
          </cell>
          <cell r="C5">
            <v>34</v>
          </cell>
          <cell r="D5">
            <v>21.9</v>
          </cell>
          <cell r="E5">
            <v>59.583333333333336</v>
          </cell>
          <cell r="F5">
            <v>79</v>
          </cell>
          <cell r="G5">
            <v>33</v>
          </cell>
          <cell r="H5">
            <v>12.6</v>
          </cell>
          <cell r="I5" t="str">
            <v>L</v>
          </cell>
          <cell r="J5">
            <v>26.64</v>
          </cell>
          <cell r="K5">
            <v>0</v>
          </cell>
        </row>
        <row r="6">
          <cell r="B6">
            <v>27.308333333333334</v>
          </cell>
          <cell r="C6">
            <v>34.5</v>
          </cell>
          <cell r="D6">
            <v>21.5</v>
          </cell>
          <cell r="E6">
            <v>60.916666666666664</v>
          </cell>
          <cell r="F6">
            <v>84</v>
          </cell>
          <cell r="G6">
            <v>33</v>
          </cell>
          <cell r="H6">
            <v>13.68</v>
          </cell>
          <cell r="I6" t="str">
            <v>N</v>
          </cell>
          <cell r="J6">
            <v>32.04</v>
          </cell>
          <cell r="K6">
            <v>0</v>
          </cell>
        </row>
        <row r="7">
          <cell r="B7">
            <v>24.145833333333332</v>
          </cell>
          <cell r="C7">
            <v>27.4</v>
          </cell>
          <cell r="D7">
            <v>21.1</v>
          </cell>
          <cell r="E7">
            <v>74.916666666666671</v>
          </cell>
          <cell r="F7">
            <v>90</v>
          </cell>
          <cell r="G7">
            <v>51</v>
          </cell>
          <cell r="H7">
            <v>14.76</v>
          </cell>
          <cell r="I7" t="str">
            <v>N</v>
          </cell>
          <cell r="J7">
            <v>28.44</v>
          </cell>
          <cell r="K7">
            <v>0</v>
          </cell>
        </row>
        <row r="8">
          <cell r="B8">
            <v>22.666666666666661</v>
          </cell>
          <cell r="C8">
            <v>29.4</v>
          </cell>
          <cell r="D8">
            <v>16.600000000000001</v>
          </cell>
          <cell r="E8">
            <v>49.333333333333336</v>
          </cell>
          <cell r="F8">
            <v>67</v>
          </cell>
          <cell r="G8">
            <v>32</v>
          </cell>
          <cell r="H8">
            <v>15.120000000000001</v>
          </cell>
          <cell r="I8" t="str">
            <v>SE</v>
          </cell>
          <cell r="J8">
            <v>28.44</v>
          </cell>
          <cell r="K8">
            <v>0</v>
          </cell>
        </row>
        <row r="9">
          <cell r="B9">
            <v>25.741666666666664</v>
          </cell>
          <cell r="C9">
            <v>33</v>
          </cell>
          <cell r="D9">
            <v>19.5</v>
          </cell>
          <cell r="E9">
            <v>64.125</v>
          </cell>
          <cell r="F9">
            <v>89</v>
          </cell>
          <cell r="G9">
            <v>34</v>
          </cell>
          <cell r="H9">
            <v>13.68</v>
          </cell>
          <cell r="I9" t="str">
            <v>N</v>
          </cell>
          <cell r="J9">
            <v>29.16</v>
          </cell>
          <cell r="K9">
            <v>0</v>
          </cell>
        </row>
        <row r="10">
          <cell r="B10">
            <v>26.995833333333334</v>
          </cell>
          <cell r="C10">
            <v>34.299999999999997</v>
          </cell>
          <cell r="D10">
            <v>22.1</v>
          </cell>
          <cell r="E10">
            <v>63.583333333333336</v>
          </cell>
          <cell r="F10">
            <v>80</v>
          </cell>
          <cell r="G10">
            <v>38</v>
          </cell>
          <cell r="H10">
            <v>14.76</v>
          </cell>
          <cell r="I10" t="str">
            <v>N</v>
          </cell>
          <cell r="J10">
            <v>30.96</v>
          </cell>
          <cell r="K10">
            <v>0</v>
          </cell>
        </row>
        <row r="11">
          <cell r="B11">
            <v>21.858333333333334</v>
          </cell>
          <cell r="C11">
            <v>26.3</v>
          </cell>
          <cell r="D11">
            <v>18</v>
          </cell>
          <cell r="E11">
            <v>80.416666666666671</v>
          </cell>
          <cell r="F11">
            <v>97</v>
          </cell>
          <cell r="G11">
            <v>62</v>
          </cell>
          <cell r="H11">
            <v>29.880000000000003</v>
          </cell>
          <cell r="I11" t="str">
            <v>N</v>
          </cell>
          <cell r="J11">
            <v>59.760000000000005</v>
          </cell>
          <cell r="K11">
            <v>44.8</v>
          </cell>
        </row>
        <row r="12">
          <cell r="B12">
            <v>22.495833333333334</v>
          </cell>
          <cell r="C12">
            <v>28.5</v>
          </cell>
          <cell r="D12">
            <v>16.7</v>
          </cell>
          <cell r="E12">
            <v>68.083333333333329</v>
          </cell>
          <cell r="F12">
            <v>87</v>
          </cell>
          <cell r="G12">
            <v>45</v>
          </cell>
          <cell r="H12">
            <v>14.76</v>
          </cell>
          <cell r="I12" t="str">
            <v>SE</v>
          </cell>
          <cell r="J12">
            <v>27.36</v>
          </cell>
          <cell r="K12">
            <v>0</v>
          </cell>
        </row>
        <row r="13">
          <cell r="B13">
            <v>22.370833333333334</v>
          </cell>
          <cell r="C13">
            <v>30.2</v>
          </cell>
          <cell r="D13">
            <v>16.2</v>
          </cell>
          <cell r="E13">
            <v>65.916666666666671</v>
          </cell>
          <cell r="F13">
            <v>90</v>
          </cell>
          <cell r="G13">
            <v>35</v>
          </cell>
          <cell r="H13">
            <v>14.04</v>
          </cell>
          <cell r="I13" t="str">
            <v>N</v>
          </cell>
          <cell r="J13">
            <v>24.12</v>
          </cell>
          <cell r="K13">
            <v>0</v>
          </cell>
        </row>
        <row r="14">
          <cell r="B14">
            <v>22.424999999999997</v>
          </cell>
          <cell r="C14">
            <v>29.2</v>
          </cell>
          <cell r="D14">
            <v>16.399999999999999</v>
          </cell>
          <cell r="E14">
            <v>59.208333333333336</v>
          </cell>
          <cell r="F14">
            <v>81</v>
          </cell>
          <cell r="G14">
            <v>38</v>
          </cell>
          <cell r="H14">
            <v>15.120000000000001</v>
          </cell>
          <cell r="I14" t="str">
            <v>SE</v>
          </cell>
          <cell r="J14">
            <v>24.48</v>
          </cell>
          <cell r="K14">
            <v>0</v>
          </cell>
        </row>
        <row r="15">
          <cell r="B15">
            <v>23.075000000000003</v>
          </cell>
          <cell r="C15">
            <v>29.5</v>
          </cell>
          <cell r="D15">
            <v>17.600000000000001</v>
          </cell>
          <cell r="E15">
            <v>50</v>
          </cell>
          <cell r="F15">
            <v>69</v>
          </cell>
          <cell r="G15">
            <v>32</v>
          </cell>
          <cell r="H15">
            <v>14.04</v>
          </cell>
          <cell r="I15" t="str">
            <v>SE</v>
          </cell>
          <cell r="J15">
            <v>24.48</v>
          </cell>
          <cell r="K15">
            <v>0</v>
          </cell>
        </row>
        <row r="16">
          <cell r="B16">
            <v>24.591666666666669</v>
          </cell>
          <cell r="C16">
            <v>30.8</v>
          </cell>
          <cell r="D16">
            <v>19.899999999999999</v>
          </cell>
          <cell r="E16">
            <v>56.625</v>
          </cell>
          <cell r="F16">
            <v>74</v>
          </cell>
          <cell r="G16">
            <v>40</v>
          </cell>
          <cell r="H16">
            <v>14.76</v>
          </cell>
          <cell r="I16" t="str">
            <v>L</v>
          </cell>
          <cell r="J16">
            <v>27.720000000000002</v>
          </cell>
          <cell r="K16">
            <v>0</v>
          </cell>
        </row>
        <row r="17">
          <cell r="B17">
            <v>25.958333333333339</v>
          </cell>
          <cell r="C17">
            <v>32.200000000000003</v>
          </cell>
          <cell r="D17">
            <v>20.6</v>
          </cell>
          <cell r="E17">
            <v>61.833333333333336</v>
          </cell>
          <cell r="F17">
            <v>82</v>
          </cell>
          <cell r="G17">
            <v>39</v>
          </cell>
          <cell r="H17">
            <v>15.120000000000001</v>
          </cell>
          <cell r="I17" t="str">
            <v>L</v>
          </cell>
          <cell r="J17">
            <v>26.64</v>
          </cell>
          <cell r="K17">
            <v>0</v>
          </cell>
        </row>
        <row r="18">
          <cell r="B18">
            <v>22.320833333333336</v>
          </cell>
          <cell r="C18">
            <v>25.9</v>
          </cell>
          <cell r="D18">
            <v>18.5</v>
          </cell>
          <cell r="E18">
            <v>78.285714285714292</v>
          </cell>
          <cell r="F18">
            <v>100</v>
          </cell>
          <cell r="G18">
            <v>58</v>
          </cell>
          <cell r="H18">
            <v>20.52</v>
          </cell>
          <cell r="I18" t="str">
            <v>N</v>
          </cell>
          <cell r="J18">
            <v>61.92</v>
          </cell>
          <cell r="K18">
            <v>45.400000000000006</v>
          </cell>
        </row>
        <row r="19">
          <cell r="B19">
            <v>17.954166666666666</v>
          </cell>
          <cell r="C19">
            <v>23.9</v>
          </cell>
          <cell r="D19">
            <v>12.6</v>
          </cell>
          <cell r="E19">
            <v>61.958333333333336</v>
          </cell>
          <cell r="F19">
            <v>85</v>
          </cell>
          <cell r="G19">
            <v>29</v>
          </cell>
          <cell r="H19">
            <v>25.92</v>
          </cell>
          <cell r="I19" t="str">
            <v>NE</v>
          </cell>
          <cell r="J19">
            <v>39.24</v>
          </cell>
          <cell r="K19">
            <v>0</v>
          </cell>
        </row>
        <row r="20">
          <cell r="B20">
            <v>18.008333333333333</v>
          </cell>
          <cell r="C20">
            <v>25.8</v>
          </cell>
          <cell r="D20">
            <v>11.9</v>
          </cell>
          <cell r="E20">
            <v>50.916666666666664</v>
          </cell>
          <cell r="F20">
            <v>72</v>
          </cell>
          <cell r="G20">
            <v>26</v>
          </cell>
          <cell r="H20">
            <v>17.28</v>
          </cell>
          <cell r="I20" t="str">
            <v>SE</v>
          </cell>
          <cell r="J20">
            <v>33.119999999999997</v>
          </cell>
          <cell r="K20">
            <v>0</v>
          </cell>
        </row>
        <row r="21">
          <cell r="B21">
            <v>20.512500000000003</v>
          </cell>
          <cell r="C21">
            <v>29.5</v>
          </cell>
          <cell r="D21">
            <v>14.1</v>
          </cell>
          <cell r="E21">
            <v>45.541666666666664</v>
          </cell>
          <cell r="F21">
            <v>64</v>
          </cell>
          <cell r="G21">
            <v>18</v>
          </cell>
          <cell r="H21">
            <v>19.8</v>
          </cell>
          <cell r="I21" t="str">
            <v>SE</v>
          </cell>
          <cell r="J21">
            <v>34.200000000000003</v>
          </cell>
          <cell r="K21">
            <v>0</v>
          </cell>
        </row>
        <row r="22">
          <cell r="B22">
            <v>22.820833333333336</v>
          </cell>
          <cell r="C22">
            <v>30.7</v>
          </cell>
          <cell r="D22">
            <v>17</v>
          </cell>
          <cell r="E22">
            <v>49</v>
          </cell>
          <cell r="F22">
            <v>66</v>
          </cell>
          <cell r="G22">
            <v>31</v>
          </cell>
          <cell r="H22">
            <v>18.720000000000002</v>
          </cell>
          <cell r="I22" t="str">
            <v>SE</v>
          </cell>
          <cell r="J22">
            <v>29.52</v>
          </cell>
          <cell r="K22">
            <v>0</v>
          </cell>
        </row>
        <row r="23">
          <cell r="B23">
            <v>24.120833333333337</v>
          </cell>
          <cell r="C23">
            <v>31.2</v>
          </cell>
          <cell r="D23">
            <v>19</v>
          </cell>
          <cell r="E23">
            <v>58.25</v>
          </cell>
          <cell r="F23">
            <v>72</v>
          </cell>
          <cell r="G23">
            <v>35</v>
          </cell>
          <cell r="H23">
            <v>18.36</v>
          </cell>
          <cell r="I23" t="str">
            <v>SE</v>
          </cell>
          <cell r="J23">
            <v>32.04</v>
          </cell>
          <cell r="K23">
            <v>0</v>
          </cell>
        </row>
        <row r="24">
          <cell r="B24">
            <v>25.129166666666666</v>
          </cell>
          <cell r="C24">
            <v>31.3</v>
          </cell>
          <cell r="D24">
            <v>20.100000000000001</v>
          </cell>
          <cell r="E24">
            <v>62</v>
          </cell>
          <cell r="F24">
            <v>80</v>
          </cell>
          <cell r="G24">
            <v>34</v>
          </cell>
          <cell r="H24">
            <v>14.76</v>
          </cell>
          <cell r="I24" t="str">
            <v>L</v>
          </cell>
          <cell r="J24">
            <v>29.52</v>
          </cell>
          <cell r="K24">
            <v>0</v>
          </cell>
        </row>
        <row r="25">
          <cell r="B25">
            <v>25.129166666666666</v>
          </cell>
          <cell r="C25">
            <v>31.9</v>
          </cell>
          <cell r="D25">
            <v>20.7</v>
          </cell>
          <cell r="E25">
            <v>60.791666666666664</v>
          </cell>
          <cell r="F25">
            <v>80</v>
          </cell>
          <cell r="G25">
            <v>34</v>
          </cell>
          <cell r="H25">
            <v>15.840000000000002</v>
          </cell>
          <cell r="I25" t="str">
            <v>L</v>
          </cell>
          <cell r="J25">
            <v>27.36</v>
          </cell>
          <cell r="K25">
            <v>0</v>
          </cell>
        </row>
        <row r="26">
          <cell r="B26">
            <v>24.558333333333334</v>
          </cell>
          <cell r="C26">
            <v>31.1</v>
          </cell>
          <cell r="D26">
            <v>18</v>
          </cell>
          <cell r="E26">
            <v>55.541666666666664</v>
          </cell>
          <cell r="F26">
            <v>81</v>
          </cell>
          <cell r="G26">
            <v>31</v>
          </cell>
          <cell r="H26">
            <v>17.28</v>
          </cell>
          <cell r="I26" t="str">
            <v>L</v>
          </cell>
          <cell r="J26">
            <v>29.880000000000003</v>
          </cell>
          <cell r="K26">
            <v>0</v>
          </cell>
        </row>
        <row r="27">
          <cell r="B27">
            <v>24.120833333333334</v>
          </cell>
          <cell r="C27">
            <v>31.7</v>
          </cell>
          <cell r="D27">
            <v>17.7</v>
          </cell>
          <cell r="E27">
            <v>53.291666666666664</v>
          </cell>
          <cell r="F27">
            <v>76</v>
          </cell>
          <cell r="G27">
            <v>27</v>
          </cell>
          <cell r="H27">
            <v>15.840000000000002</v>
          </cell>
          <cell r="I27" t="str">
            <v>L</v>
          </cell>
          <cell r="J27">
            <v>32.04</v>
          </cell>
          <cell r="K27">
            <v>0</v>
          </cell>
        </row>
        <row r="28">
          <cell r="B28">
            <v>24.679166666666674</v>
          </cell>
          <cell r="C28">
            <v>31.4</v>
          </cell>
          <cell r="D28">
            <v>19.7</v>
          </cell>
          <cell r="E28">
            <v>52.041666666666664</v>
          </cell>
          <cell r="F28">
            <v>66</v>
          </cell>
          <cell r="G28">
            <v>39</v>
          </cell>
          <cell r="H28">
            <v>23.040000000000003</v>
          </cell>
          <cell r="I28" t="str">
            <v>L</v>
          </cell>
          <cell r="J28">
            <v>36.36</v>
          </cell>
          <cell r="K28">
            <v>0</v>
          </cell>
        </row>
        <row r="29">
          <cell r="B29">
            <v>26.458333333333332</v>
          </cell>
          <cell r="C29">
            <v>31.4</v>
          </cell>
          <cell r="D29">
            <v>22</v>
          </cell>
          <cell r="E29">
            <v>66.208333333333329</v>
          </cell>
          <cell r="F29">
            <v>89</v>
          </cell>
          <cell r="G29">
            <v>49</v>
          </cell>
          <cell r="H29">
            <v>14.4</v>
          </cell>
          <cell r="I29" t="str">
            <v>L</v>
          </cell>
          <cell r="J29">
            <v>33.119999999999997</v>
          </cell>
          <cell r="K29">
            <v>0</v>
          </cell>
        </row>
        <row r="30">
          <cell r="B30">
            <v>26.562499999999989</v>
          </cell>
          <cell r="C30">
            <v>32.5</v>
          </cell>
          <cell r="D30">
            <v>21.9</v>
          </cell>
          <cell r="E30">
            <v>61</v>
          </cell>
          <cell r="F30">
            <v>84</v>
          </cell>
          <cell r="G30">
            <v>36</v>
          </cell>
          <cell r="H30">
            <v>15.840000000000002</v>
          </cell>
          <cell r="I30" t="str">
            <v>L</v>
          </cell>
          <cell r="J30">
            <v>30.240000000000002</v>
          </cell>
          <cell r="K30">
            <v>0</v>
          </cell>
        </row>
        <row r="31">
          <cell r="B31">
            <v>24.800000000000008</v>
          </cell>
          <cell r="C31">
            <v>30.8</v>
          </cell>
          <cell r="D31">
            <v>15.4</v>
          </cell>
          <cell r="E31">
            <v>51.416666666666664</v>
          </cell>
          <cell r="F31">
            <v>87</v>
          </cell>
          <cell r="G31">
            <v>32</v>
          </cell>
          <cell r="H31">
            <v>21.240000000000002</v>
          </cell>
          <cell r="I31" t="str">
            <v>L</v>
          </cell>
          <cell r="J31">
            <v>47.519999999999996</v>
          </cell>
          <cell r="K31">
            <v>0</v>
          </cell>
        </row>
        <row r="32">
          <cell r="B32">
            <v>25.087500000000006</v>
          </cell>
          <cell r="C32">
            <v>31.4</v>
          </cell>
          <cell r="D32">
            <v>20.6</v>
          </cell>
          <cell r="E32">
            <v>54.416666666666664</v>
          </cell>
          <cell r="F32">
            <v>69</v>
          </cell>
          <cell r="G32">
            <v>32</v>
          </cell>
          <cell r="H32">
            <v>19.079999999999998</v>
          </cell>
          <cell r="I32" t="str">
            <v>L</v>
          </cell>
          <cell r="J32">
            <v>32.4</v>
          </cell>
          <cell r="K32">
            <v>0</v>
          </cell>
        </row>
        <row r="33">
          <cell r="B33">
            <v>25.458333333333332</v>
          </cell>
          <cell r="C33">
            <v>32.200000000000003</v>
          </cell>
          <cell r="D33">
            <v>20.3</v>
          </cell>
          <cell r="E33">
            <v>54.125</v>
          </cell>
          <cell r="F33">
            <v>74</v>
          </cell>
          <cell r="G33">
            <v>31</v>
          </cell>
          <cell r="H33">
            <v>16.559999999999999</v>
          </cell>
          <cell r="I33" t="str">
            <v>L</v>
          </cell>
          <cell r="J33">
            <v>28.8</v>
          </cell>
          <cell r="K33">
            <v>0</v>
          </cell>
        </row>
        <row r="34">
          <cell r="B34">
            <v>25.229166666666661</v>
          </cell>
          <cell r="C34">
            <v>31.8</v>
          </cell>
          <cell r="D34">
            <v>19.8</v>
          </cell>
          <cell r="E34">
            <v>52.916666666666664</v>
          </cell>
          <cell r="F34">
            <v>78</v>
          </cell>
          <cell r="G34">
            <v>32</v>
          </cell>
          <cell r="H34">
            <v>17.28</v>
          </cell>
          <cell r="I34" t="str">
            <v>L</v>
          </cell>
          <cell r="J34">
            <v>28.44</v>
          </cell>
          <cell r="K34">
            <v>0</v>
          </cell>
        </row>
        <row r="35">
          <cell r="I35" t="str">
            <v>L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>
            <v>26.566666666666666</v>
          </cell>
          <cell r="C5">
            <v>34.200000000000003</v>
          </cell>
          <cell r="D5">
            <v>20.3</v>
          </cell>
          <cell r="E5">
            <v>70.291666666666671</v>
          </cell>
          <cell r="F5">
            <v>92</v>
          </cell>
          <cell r="G5">
            <v>40</v>
          </cell>
          <cell r="H5">
            <v>11.879999999999999</v>
          </cell>
          <cell r="I5" t="str">
            <v>O</v>
          </cell>
          <cell r="J5">
            <v>23.040000000000003</v>
          </cell>
          <cell r="K5">
            <v>0</v>
          </cell>
        </row>
        <row r="6">
          <cell r="B6">
            <v>26.324999999999992</v>
          </cell>
          <cell r="C6">
            <v>34.6</v>
          </cell>
          <cell r="D6">
            <v>21.5</v>
          </cell>
          <cell r="E6">
            <v>71.833333333333329</v>
          </cell>
          <cell r="F6">
            <v>91</v>
          </cell>
          <cell r="G6">
            <v>39</v>
          </cell>
          <cell r="H6">
            <v>17.64</v>
          </cell>
          <cell r="I6" t="str">
            <v>O</v>
          </cell>
          <cell r="J6">
            <v>36</v>
          </cell>
          <cell r="K6">
            <v>0</v>
          </cell>
        </row>
        <row r="7">
          <cell r="B7">
            <v>26.437500000000004</v>
          </cell>
          <cell r="C7">
            <v>32.1</v>
          </cell>
          <cell r="D7">
            <v>21.6</v>
          </cell>
          <cell r="E7">
            <v>72.083333333333329</v>
          </cell>
          <cell r="F7">
            <v>92</v>
          </cell>
          <cell r="G7">
            <v>49</v>
          </cell>
          <cell r="H7">
            <v>14.76</v>
          </cell>
          <cell r="I7" t="str">
            <v>SO</v>
          </cell>
          <cell r="J7">
            <v>30.6</v>
          </cell>
          <cell r="K7">
            <v>0</v>
          </cell>
        </row>
        <row r="8">
          <cell r="B8">
            <v>25.658333333333342</v>
          </cell>
          <cell r="C8">
            <v>32.299999999999997</v>
          </cell>
          <cell r="D8">
            <v>20.100000000000001</v>
          </cell>
          <cell r="E8">
            <v>63.291666666666664</v>
          </cell>
          <cell r="F8">
            <v>89</v>
          </cell>
          <cell r="G8">
            <v>37</v>
          </cell>
          <cell r="H8">
            <v>9.7200000000000006</v>
          </cell>
          <cell r="I8" t="str">
            <v>SO</v>
          </cell>
          <cell r="J8">
            <v>18.720000000000002</v>
          </cell>
          <cell r="K8">
            <v>0</v>
          </cell>
        </row>
        <row r="9">
          <cell r="B9">
            <v>26.416666666666668</v>
          </cell>
          <cell r="C9">
            <v>34.299999999999997</v>
          </cell>
          <cell r="D9">
            <v>19.7</v>
          </cell>
          <cell r="E9">
            <v>67.25</v>
          </cell>
          <cell r="F9">
            <v>91</v>
          </cell>
          <cell r="G9">
            <v>39</v>
          </cell>
          <cell r="H9">
            <v>11.520000000000001</v>
          </cell>
          <cell r="I9" t="str">
            <v>O</v>
          </cell>
          <cell r="J9">
            <v>19.079999999999998</v>
          </cell>
          <cell r="K9">
            <v>0</v>
          </cell>
        </row>
        <row r="10">
          <cell r="B10">
            <v>26.445833333333336</v>
          </cell>
          <cell r="C10">
            <v>35.200000000000003</v>
          </cell>
          <cell r="D10">
            <v>20.8</v>
          </cell>
          <cell r="E10">
            <v>70.75</v>
          </cell>
          <cell r="F10">
            <v>91</v>
          </cell>
          <cell r="G10">
            <v>39</v>
          </cell>
          <cell r="H10">
            <v>16.559999999999999</v>
          </cell>
          <cell r="I10" t="str">
            <v>SO</v>
          </cell>
          <cell r="J10">
            <v>36.36</v>
          </cell>
          <cell r="K10">
            <v>0</v>
          </cell>
        </row>
        <row r="11">
          <cell r="B11">
            <v>24.274999999999995</v>
          </cell>
          <cell r="C11">
            <v>30.8</v>
          </cell>
          <cell r="D11">
            <v>20.6</v>
          </cell>
          <cell r="E11">
            <v>76.5</v>
          </cell>
          <cell r="F11">
            <v>91</v>
          </cell>
          <cell r="G11">
            <v>50</v>
          </cell>
          <cell r="H11">
            <v>14.04</v>
          </cell>
          <cell r="I11" t="str">
            <v>SO</v>
          </cell>
          <cell r="J11">
            <v>28.08</v>
          </cell>
          <cell r="K11">
            <v>2</v>
          </cell>
        </row>
        <row r="12">
          <cell r="B12">
            <v>25.262500000000003</v>
          </cell>
          <cell r="C12">
            <v>31.3</v>
          </cell>
          <cell r="D12">
            <v>19.8</v>
          </cell>
          <cell r="E12">
            <v>69</v>
          </cell>
          <cell r="F12">
            <v>91</v>
          </cell>
          <cell r="G12">
            <v>42</v>
          </cell>
          <cell r="H12">
            <v>8.2799999999999994</v>
          </cell>
          <cell r="I12" t="str">
            <v>SO</v>
          </cell>
          <cell r="J12">
            <v>49.680000000000007</v>
          </cell>
          <cell r="K12">
            <v>0</v>
          </cell>
        </row>
        <row r="13">
          <cell r="B13">
            <v>24.566666666666663</v>
          </cell>
          <cell r="C13">
            <v>30.9</v>
          </cell>
          <cell r="D13">
            <v>18.399999999999999</v>
          </cell>
          <cell r="E13">
            <v>66.625</v>
          </cell>
          <cell r="F13">
            <v>93</v>
          </cell>
          <cell r="G13">
            <v>39</v>
          </cell>
          <cell r="H13">
            <v>11.520000000000001</v>
          </cell>
          <cell r="I13" t="str">
            <v>O</v>
          </cell>
          <cell r="J13">
            <v>24.48</v>
          </cell>
          <cell r="K13">
            <v>0</v>
          </cell>
        </row>
        <row r="14">
          <cell r="B14">
            <v>23.012499999999999</v>
          </cell>
          <cell r="C14">
            <v>30.7</v>
          </cell>
          <cell r="D14">
            <v>16.100000000000001</v>
          </cell>
          <cell r="E14">
            <v>69.125</v>
          </cell>
          <cell r="F14">
            <v>92</v>
          </cell>
          <cell r="G14">
            <v>40</v>
          </cell>
          <cell r="H14">
            <v>8.64</v>
          </cell>
          <cell r="I14" t="str">
            <v>SO</v>
          </cell>
          <cell r="J14">
            <v>16.2</v>
          </cell>
          <cell r="K14">
            <v>0</v>
          </cell>
        </row>
        <row r="15">
          <cell r="B15">
            <v>24.333333333333332</v>
          </cell>
          <cell r="C15">
            <v>32.700000000000003</v>
          </cell>
          <cell r="D15">
            <v>17.5</v>
          </cell>
          <cell r="E15">
            <v>66.5</v>
          </cell>
          <cell r="F15">
            <v>91</v>
          </cell>
          <cell r="G15">
            <v>37</v>
          </cell>
          <cell r="H15">
            <v>9</v>
          </cell>
          <cell r="I15" t="str">
            <v>O</v>
          </cell>
          <cell r="J15">
            <v>21.6</v>
          </cell>
          <cell r="K15">
            <v>0</v>
          </cell>
        </row>
        <row r="16">
          <cell r="B16">
            <v>26.112500000000001</v>
          </cell>
          <cell r="C16">
            <v>33.200000000000003</v>
          </cell>
          <cell r="D16">
            <v>19.399999999999999</v>
          </cell>
          <cell r="E16">
            <v>60.875</v>
          </cell>
          <cell r="F16">
            <v>89</v>
          </cell>
          <cell r="G16">
            <v>34</v>
          </cell>
          <cell r="H16">
            <v>11.16</v>
          </cell>
          <cell r="I16" t="str">
            <v>O</v>
          </cell>
          <cell r="J16">
            <v>23.400000000000002</v>
          </cell>
          <cell r="K16">
            <v>0</v>
          </cell>
        </row>
        <row r="17">
          <cell r="B17">
            <v>25.370833333333334</v>
          </cell>
          <cell r="C17">
            <v>33.6</v>
          </cell>
          <cell r="D17">
            <v>18.600000000000001</v>
          </cell>
          <cell r="E17">
            <v>69.291666666666671</v>
          </cell>
          <cell r="F17">
            <v>91</v>
          </cell>
          <cell r="G17">
            <v>38</v>
          </cell>
          <cell r="H17">
            <v>9.3600000000000012</v>
          </cell>
          <cell r="I17" t="str">
            <v>O</v>
          </cell>
          <cell r="J17">
            <v>21.96</v>
          </cell>
          <cell r="K17">
            <v>0</v>
          </cell>
        </row>
        <row r="18">
          <cell r="B18">
            <v>21.470833333333331</v>
          </cell>
          <cell r="C18">
            <v>25.4</v>
          </cell>
          <cell r="D18">
            <v>18.100000000000001</v>
          </cell>
          <cell r="E18">
            <v>82.708333333333329</v>
          </cell>
          <cell r="F18">
            <v>93</v>
          </cell>
          <cell r="G18">
            <v>68</v>
          </cell>
          <cell r="H18">
            <v>23.400000000000002</v>
          </cell>
          <cell r="I18" t="str">
            <v>SO</v>
          </cell>
          <cell r="J18">
            <v>60.12</v>
          </cell>
          <cell r="K18">
            <v>57.399999999999991</v>
          </cell>
        </row>
        <row r="19">
          <cell r="B19">
            <v>20.866666666666671</v>
          </cell>
          <cell r="C19">
            <v>24.7</v>
          </cell>
          <cell r="D19">
            <v>18.899999999999999</v>
          </cell>
          <cell r="E19">
            <v>82.666666666666671</v>
          </cell>
          <cell r="F19">
            <v>94</v>
          </cell>
          <cell r="G19">
            <v>60</v>
          </cell>
          <cell r="H19">
            <v>9.3600000000000012</v>
          </cell>
          <cell r="I19" t="str">
            <v>SO</v>
          </cell>
          <cell r="J19">
            <v>21.6</v>
          </cell>
          <cell r="K19">
            <v>0</v>
          </cell>
        </row>
        <row r="20">
          <cell r="B20">
            <v>20.570833333333336</v>
          </cell>
          <cell r="C20">
            <v>27</v>
          </cell>
          <cell r="D20">
            <v>14.3</v>
          </cell>
          <cell r="E20">
            <v>69.041666666666671</v>
          </cell>
          <cell r="F20">
            <v>93</v>
          </cell>
          <cell r="G20">
            <v>44</v>
          </cell>
          <cell r="H20">
            <v>7.5600000000000005</v>
          </cell>
          <cell r="I20" t="str">
            <v>SO</v>
          </cell>
          <cell r="J20">
            <v>19.8</v>
          </cell>
          <cell r="K20">
            <v>0</v>
          </cell>
        </row>
        <row r="21">
          <cell r="B21">
            <v>21.912499999999998</v>
          </cell>
          <cell r="C21">
            <v>28.9</v>
          </cell>
          <cell r="D21">
            <v>15.6</v>
          </cell>
          <cell r="E21">
            <v>67</v>
          </cell>
          <cell r="F21">
            <v>88</v>
          </cell>
          <cell r="G21">
            <v>42</v>
          </cell>
          <cell r="H21">
            <v>12.6</v>
          </cell>
          <cell r="I21" t="str">
            <v>SO</v>
          </cell>
          <cell r="J21">
            <v>24.12</v>
          </cell>
          <cell r="K21">
            <v>0</v>
          </cell>
        </row>
        <row r="22">
          <cell r="B22">
            <v>23.379166666666666</v>
          </cell>
          <cell r="C22">
            <v>31.4</v>
          </cell>
          <cell r="D22">
            <v>17.600000000000001</v>
          </cell>
          <cell r="E22">
            <v>73.25</v>
          </cell>
          <cell r="F22">
            <v>92</v>
          </cell>
          <cell r="G22">
            <v>46</v>
          </cell>
          <cell r="H22">
            <v>12.6</v>
          </cell>
          <cell r="I22" t="str">
            <v>SO</v>
          </cell>
          <cell r="J22">
            <v>25.92</v>
          </cell>
          <cell r="K22">
            <v>0</v>
          </cell>
        </row>
        <row r="23">
          <cell r="B23">
            <v>23.883333333333329</v>
          </cell>
          <cell r="C23">
            <v>29.7</v>
          </cell>
          <cell r="D23">
            <v>19.5</v>
          </cell>
          <cell r="E23">
            <v>74.833333333333329</v>
          </cell>
          <cell r="F23">
            <v>92</v>
          </cell>
          <cell r="G23">
            <v>54</v>
          </cell>
          <cell r="H23">
            <v>15.120000000000001</v>
          </cell>
          <cell r="I23" t="str">
            <v>O</v>
          </cell>
          <cell r="J23">
            <v>27</v>
          </cell>
          <cell r="K23">
            <v>0</v>
          </cell>
        </row>
        <row r="24">
          <cell r="B24">
            <v>24.345833333333335</v>
          </cell>
          <cell r="C24">
            <v>30.8</v>
          </cell>
          <cell r="D24">
            <v>18.5</v>
          </cell>
          <cell r="E24">
            <v>72.791666666666671</v>
          </cell>
          <cell r="F24">
            <v>94</v>
          </cell>
          <cell r="G24">
            <v>41</v>
          </cell>
          <cell r="H24">
            <v>12.6</v>
          </cell>
          <cell r="I24" t="str">
            <v>SO</v>
          </cell>
          <cell r="J24">
            <v>25.92</v>
          </cell>
          <cell r="K24">
            <v>0</v>
          </cell>
        </row>
        <row r="25">
          <cell r="B25">
            <v>24.258333333333336</v>
          </cell>
          <cell r="C25">
            <v>31.7</v>
          </cell>
          <cell r="D25">
            <v>17.899999999999999</v>
          </cell>
          <cell r="E25">
            <v>70.958333333333329</v>
          </cell>
          <cell r="F25">
            <v>93</v>
          </cell>
          <cell r="G25">
            <v>40</v>
          </cell>
          <cell r="H25">
            <v>7.5600000000000005</v>
          </cell>
          <cell r="I25" t="str">
            <v>SO</v>
          </cell>
          <cell r="J25">
            <v>20.16</v>
          </cell>
          <cell r="K25">
            <v>0</v>
          </cell>
        </row>
        <row r="26">
          <cell r="B26">
            <v>24.466666666666669</v>
          </cell>
          <cell r="C26">
            <v>31.9</v>
          </cell>
          <cell r="D26">
            <v>17.899999999999999</v>
          </cell>
          <cell r="E26">
            <v>65.583333333333329</v>
          </cell>
          <cell r="F26">
            <v>91</v>
          </cell>
          <cell r="G26">
            <v>34</v>
          </cell>
          <cell r="H26">
            <v>12.6</v>
          </cell>
          <cell r="I26" t="str">
            <v>O</v>
          </cell>
          <cell r="J26">
            <v>23.400000000000002</v>
          </cell>
          <cell r="K26">
            <v>0</v>
          </cell>
        </row>
        <row r="27">
          <cell r="B27">
            <v>23.708333333333332</v>
          </cell>
          <cell r="C27">
            <v>30.8</v>
          </cell>
          <cell r="D27">
            <v>16.5</v>
          </cell>
          <cell r="E27">
            <v>62.666666666666664</v>
          </cell>
          <cell r="F27">
            <v>90</v>
          </cell>
          <cell r="G27">
            <v>32</v>
          </cell>
          <cell r="H27">
            <v>13.32</v>
          </cell>
          <cell r="I27" t="str">
            <v>SO</v>
          </cell>
          <cell r="J27">
            <v>26.28</v>
          </cell>
          <cell r="K27">
            <v>0</v>
          </cell>
        </row>
        <row r="28">
          <cell r="B28">
            <v>23.824999999999999</v>
          </cell>
          <cell r="C28">
            <v>31.7</v>
          </cell>
          <cell r="D28">
            <v>17.100000000000001</v>
          </cell>
          <cell r="E28">
            <v>66.583333333333329</v>
          </cell>
          <cell r="F28">
            <v>84</v>
          </cell>
          <cell r="G28">
            <v>45</v>
          </cell>
          <cell r="H28">
            <v>10.8</v>
          </cell>
          <cell r="I28" t="str">
            <v>SO</v>
          </cell>
          <cell r="J28">
            <v>32.4</v>
          </cell>
          <cell r="K28">
            <v>0</v>
          </cell>
        </row>
        <row r="29">
          <cell r="B29">
            <v>25.708333333333332</v>
          </cell>
          <cell r="C29">
            <v>32.700000000000003</v>
          </cell>
          <cell r="D29">
            <v>20.8</v>
          </cell>
          <cell r="E29">
            <v>71.25</v>
          </cell>
          <cell r="F29">
            <v>92</v>
          </cell>
          <cell r="G29">
            <v>44</v>
          </cell>
          <cell r="H29">
            <v>15.48</v>
          </cell>
          <cell r="I29" t="str">
            <v>SO</v>
          </cell>
          <cell r="J29">
            <v>31.319999999999997</v>
          </cell>
          <cell r="K29">
            <v>0</v>
          </cell>
        </row>
        <row r="30">
          <cell r="B30">
            <v>24.320833333333336</v>
          </cell>
          <cell r="C30">
            <v>31.7</v>
          </cell>
          <cell r="D30">
            <v>17.3</v>
          </cell>
          <cell r="E30">
            <v>64</v>
          </cell>
          <cell r="F30">
            <v>92</v>
          </cell>
          <cell r="G30">
            <v>27</v>
          </cell>
          <cell r="H30">
            <v>16.920000000000002</v>
          </cell>
          <cell r="I30" t="str">
            <v>SO</v>
          </cell>
          <cell r="J30">
            <v>30.240000000000002</v>
          </cell>
          <cell r="K30">
            <v>0</v>
          </cell>
        </row>
        <row r="31">
          <cell r="B31">
            <v>22.474999999999998</v>
          </cell>
          <cell r="C31">
            <v>32</v>
          </cell>
          <cell r="D31">
            <v>14.9</v>
          </cell>
          <cell r="E31">
            <v>64.958333333333329</v>
          </cell>
          <cell r="F31">
            <v>90</v>
          </cell>
          <cell r="G31">
            <v>33</v>
          </cell>
          <cell r="H31">
            <v>15.48</v>
          </cell>
          <cell r="I31" t="str">
            <v>O</v>
          </cell>
          <cell r="J31">
            <v>29.16</v>
          </cell>
          <cell r="K31">
            <v>0</v>
          </cell>
        </row>
        <row r="32">
          <cell r="B32">
            <v>23.537499999999998</v>
          </cell>
          <cell r="C32">
            <v>31.6</v>
          </cell>
          <cell r="D32">
            <v>16.600000000000001</v>
          </cell>
          <cell r="E32">
            <v>63.416666666666664</v>
          </cell>
          <cell r="F32">
            <v>90</v>
          </cell>
          <cell r="G32">
            <v>32</v>
          </cell>
          <cell r="H32">
            <v>11.879999999999999</v>
          </cell>
          <cell r="I32" t="str">
            <v>SO</v>
          </cell>
          <cell r="J32">
            <v>25.92</v>
          </cell>
          <cell r="K32">
            <v>0</v>
          </cell>
        </row>
        <row r="33">
          <cell r="B33">
            <v>22.770833333333332</v>
          </cell>
          <cell r="C33">
            <v>31</v>
          </cell>
          <cell r="D33">
            <v>15.3</v>
          </cell>
          <cell r="E33">
            <v>63.125</v>
          </cell>
          <cell r="F33">
            <v>90</v>
          </cell>
          <cell r="G33">
            <v>32</v>
          </cell>
          <cell r="H33">
            <v>9</v>
          </cell>
          <cell r="I33" t="str">
            <v>SO</v>
          </cell>
          <cell r="J33">
            <v>21.240000000000002</v>
          </cell>
          <cell r="K33">
            <v>0</v>
          </cell>
        </row>
        <row r="34">
          <cell r="B34">
            <v>21.787499999999998</v>
          </cell>
          <cell r="C34">
            <v>31.4</v>
          </cell>
          <cell r="D34">
            <v>14</v>
          </cell>
          <cell r="E34">
            <v>65.25</v>
          </cell>
          <cell r="F34">
            <v>90</v>
          </cell>
          <cell r="G34">
            <v>32</v>
          </cell>
          <cell r="H34">
            <v>9.3600000000000012</v>
          </cell>
          <cell r="I34" t="str">
            <v>O</v>
          </cell>
          <cell r="J34">
            <v>19.079999999999998</v>
          </cell>
          <cell r="K34">
            <v>0</v>
          </cell>
        </row>
        <row r="35">
          <cell r="I35" t="str">
            <v>SO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 t="str">
            <v>*</v>
          </cell>
          <cell r="C5" t="str">
            <v>*</v>
          </cell>
          <cell r="D5" t="str">
            <v>*</v>
          </cell>
          <cell r="E5" t="str">
            <v>*</v>
          </cell>
          <cell r="F5" t="str">
            <v>*</v>
          </cell>
          <cell r="G5" t="str">
            <v>*</v>
          </cell>
          <cell r="H5" t="str">
            <v>*</v>
          </cell>
          <cell r="I5" t="str">
            <v>*</v>
          </cell>
          <cell r="J5" t="str">
            <v>*</v>
          </cell>
          <cell r="K5" t="str">
            <v>*</v>
          </cell>
        </row>
        <row r="6">
          <cell r="B6" t="str">
            <v>*</v>
          </cell>
          <cell r="C6" t="str">
            <v>*</v>
          </cell>
          <cell r="D6" t="str">
            <v>*</v>
          </cell>
          <cell r="E6" t="str">
            <v>*</v>
          </cell>
          <cell r="F6" t="str">
            <v>*</v>
          </cell>
          <cell r="G6" t="str">
            <v>*</v>
          </cell>
          <cell r="H6" t="str">
            <v>*</v>
          </cell>
          <cell r="I6" t="str">
            <v>*</v>
          </cell>
          <cell r="J6" t="str">
            <v>*</v>
          </cell>
          <cell r="K6" t="str">
            <v>*</v>
          </cell>
        </row>
        <row r="7">
          <cell r="B7" t="str">
            <v>*</v>
          </cell>
          <cell r="C7" t="str">
            <v>*</v>
          </cell>
          <cell r="D7" t="str">
            <v>*</v>
          </cell>
          <cell r="E7" t="str">
            <v>*</v>
          </cell>
          <cell r="F7" t="str">
            <v>*</v>
          </cell>
          <cell r="G7" t="str">
            <v>*</v>
          </cell>
          <cell r="H7" t="str">
            <v>*</v>
          </cell>
          <cell r="I7" t="str">
            <v>*</v>
          </cell>
          <cell r="J7" t="str">
            <v>*</v>
          </cell>
          <cell r="K7" t="str">
            <v>*</v>
          </cell>
        </row>
        <row r="8">
          <cell r="B8" t="str">
            <v>*</v>
          </cell>
          <cell r="C8" t="str">
            <v>*</v>
          </cell>
          <cell r="D8" t="str">
            <v>*</v>
          </cell>
          <cell r="E8" t="str">
            <v>*</v>
          </cell>
          <cell r="F8" t="str">
            <v>*</v>
          </cell>
          <cell r="G8" t="str">
            <v>*</v>
          </cell>
          <cell r="H8" t="str">
            <v>*</v>
          </cell>
          <cell r="I8" t="str">
            <v>*</v>
          </cell>
          <cell r="J8" t="str">
            <v>*</v>
          </cell>
          <cell r="K8" t="str">
            <v>*</v>
          </cell>
        </row>
        <row r="9">
          <cell r="B9" t="str">
            <v>*</v>
          </cell>
          <cell r="C9" t="str">
            <v>*</v>
          </cell>
          <cell r="D9" t="str">
            <v>*</v>
          </cell>
          <cell r="E9" t="str">
            <v>*</v>
          </cell>
          <cell r="F9" t="str">
            <v>*</v>
          </cell>
          <cell r="G9" t="str">
            <v>*</v>
          </cell>
          <cell r="H9" t="str">
            <v>*</v>
          </cell>
          <cell r="I9" t="str">
            <v>*</v>
          </cell>
          <cell r="J9" t="str">
            <v>*</v>
          </cell>
          <cell r="K9" t="str">
            <v>*</v>
          </cell>
        </row>
        <row r="10">
          <cell r="B10" t="str">
            <v>*</v>
          </cell>
          <cell r="C10" t="str">
            <v>*</v>
          </cell>
          <cell r="D10" t="str">
            <v>*</v>
          </cell>
          <cell r="E10" t="str">
            <v>*</v>
          </cell>
          <cell r="F10" t="str">
            <v>*</v>
          </cell>
          <cell r="G10" t="str">
            <v>*</v>
          </cell>
          <cell r="H10" t="str">
            <v>*</v>
          </cell>
          <cell r="I10" t="str">
            <v>*</v>
          </cell>
          <cell r="J10" t="str">
            <v>*</v>
          </cell>
          <cell r="K10" t="str">
            <v>*</v>
          </cell>
        </row>
        <row r="11">
          <cell r="B11" t="str">
            <v>*</v>
          </cell>
          <cell r="C11" t="str">
            <v>*</v>
          </cell>
          <cell r="D11" t="str">
            <v>*</v>
          </cell>
          <cell r="E11" t="str">
            <v>*</v>
          </cell>
          <cell r="F11" t="str">
            <v>*</v>
          </cell>
          <cell r="G11" t="str">
            <v>*</v>
          </cell>
          <cell r="H11" t="str">
            <v>*</v>
          </cell>
          <cell r="I11" t="str">
            <v>*</v>
          </cell>
          <cell r="J11" t="str">
            <v>*</v>
          </cell>
          <cell r="K11" t="str">
            <v>*</v>
          </cell>
        </row>
        <row r="12">
          <cell r="B12" t="str">
            <v>*</v>
          </cell>
          <cell r="C12" t="str">
            <v>*</v>
          </cell>
          <cell r="D12" t="str">
            <v>*</v>
          </cell>
          <cell r="E12" t="str">
            <v>*</v>
          </cell>
          <cell r="F12" t="str">
            <v>*</v>
          </cell>
          <cell r="G12" t="str">
            <v>*</v>
          </cell>
          <cell r="H12" t="str">
            <v>*</v>
          </cell>
          <cell r="I12" t="str">
            <v>*</v>
          </cell>
          <cell r="J12" t="str">
            <v>*</v>
          </cell>
          <cell r="K12" t="str">
            <v>*</v>
          </cell>
        </row>
        <row r="13">
          <cell r="B13" t="str">
            <v>*</v>
          </cell>
          <cell r="C13" t="str">
            <v>*</v>
          </cell>
          <cell r="D13" t="str">
            <v>*</v>
          </cell>
          <cell r="E13" t="str">
            <v>*</v>
          </cell>
          <cell r="F13" t="str">
            <v>*</v>
          </cell>
          <cell r="G13" t="str">
            <v>*</v>
          </cell>
          <cell r="H13" t="str">
            <v>*</v>
          </cell>
          <cell r="I13" t="str">
            <v>*</v>
          </cell>
          <cell r="J13" t="str">
            <v>*</v>
          </cell>
          <cell r="K13" t="str">
            <v>*</v>
          </cell>
        </row>
        <row r="14">
          <cell r="B14" t="str">
            <v>*</v>
          </cell>
          <cell r="C14" t="str">
            <v>*</v>
          </cell>
          <cell r="D14" t="str">
            <v>*</v>
          </cell>
          <cell r="E14" t="str">
            <v>*</v>
          </cell>
          <cell r="F14" t="str">
            <v>*</v>
          </cell>
          <cell r="G14" t="str">
            <v>*</v>
          </cell>
          <cell r="H14" t="str">
            <v>*</v>
          </cell>
          <cell r="I14" t="str">
            <v>*</v>
          </cell>
          <cell r="J14" t="str">
            <v>*</v>
          </cell>
          <cell r="K14" t="str">
            <v>*</v>
          </cell>
        </row>
        <row r="15">
          <cell r="B15" t="str">
            <v>*</v>
          </cell>
          <cell r="C15" t="str">
            <v>*</v>
          </cell>
          <cell r="D15" t="str">
            <v>*</v>
          </cell>
          <cell r="E15" t="str">
            <v>*</v>
          </cell>
          <cell r="F15" t="str">
            <v>*</v>
          </cell>
          <cell r="G15" t="str">
            <v>*</v>
          </cell>
          <cell r="H15" t="str">
            <v>*</v>
          </cell>
          <cell r="I15" t="str">
            <v>*</v>
          </cell>
          <cell r="J15" t="str">
            <v>*</v>
          </cell>
          <cell r="K15" t="str">
            <v>*</v>
          </cell>
        </row>
        <row r="16">
          <cell r="B16" t="str">
            <v>*</v>
          </cell>
          <cell r="C16" t="str">
            <v>*</v>
          </cell>
          <cell r="D16" t="str">
            <v>*</v>
          </cell>
          <cell r="E16" t="str">
            <v>*</v>
          </cell>
          <cell r="F16" t="str">
            <v>*</v>
          </cell>
          <cell r="G16" t="str">
            <v>*</v>
          </cell>
          <cell r="H16" t="str">
            <v>*</v>
          </cell>
          <cell r="I16" t="str">
            <v>*</v>
          </cell>
          <cell r="J16" t="str">
            <v>*</v>
          </cell>
          <cell r="K16" t="str">
            <v>*</v>
          </cell>
        </row>
        <row r="17">
          <cell r="B17" t="str">
            <v>*</v>
          </cell>
          <cell r="C17" t="str">
            <v>*</v>
          </cell>
          <cell r="D17" t="str">
            <v>*</v>
          </cell>
          <cell r="E17" t="str">
            <v>*</v>
          </cell>
          <cell r="F17" t="str">
            <v>*</v>
          </cell>
          <cell r="G17" t="str">
            <v>*</v>
          </cell>
          <cell r="H17" t="str">
            <v>*</v>
          </cell>
          <cell r="I17" t="str">
            <v>*</v>
          </cell>
          <cell r="J17" t="str">
            <v>*</v>
          </cell>
          <cell r="K17" t="str">
            <v>*</v>
          </cell>
        </row>
        <row r="18">
          <cell r="B18" t="str">
            <v>*</v>
          </cell>
          <cell r="C18" t="str">
            <v>*</v>
          </cell>
          <cell r="D18" t="str">
            <v>*</v>
          </cell>
          <cell r="E18" t="str">
            <v>*</v>
          </cell>
          <cell r="F18" t="str">
            <v>*</v>
          </cell>
          <cell r="G18" t="str">
            <v>*</v>
          </cell>
          <cell r="H18" t="str">
            <v>*</v>
          </cell>
          <cell r="I18" t="str">
            <v>*</v>
          </cell>
          <cell r="J18" t="str">
            <v>*</v>
          </cell>
          <cell r="K18" t="str">
            <v>*</v>
          </cell>
        </row>
        <row r="19">
          <cell r="B19" t="str">
            <v>*</v>
          </cell>
          <cell r="C19" t="str">
            <v>*</v>
          </cell>
          <cell r="D19" t="str">
            <v>*</v>
          </cell>
          <cell r="E19" t="str">
            <v>*</v>
          </cell>
          <cell r="F19" t="str">
            <v>*</v>
          </cell>
          <cell r="G19" t="str">
            <v>*</v>
          </cell>
          <cell r="H19" t="str">
            <v>*</v>
          </cell>
          <cell r="I19" t="str">
            <v>*</v>
          </cell>
          <cell r="J19" t="str">
            <v>*</v>
          </cell>
          <cell r="K19" t="str">
            <v>*</v>
          </cell>
        </row>
        <row r="20">
          <cell r="B20" t="str">
            <v>*</v>
          </cell>
          <cell r="C20" t="str">
            <v>*</v>
          </cell>
          <cell r="D20" t="str">
            <v>*</v>
          </cell>
          <cell r="E20" t="str">
            <v>*</v>
          </cell>
          <cell r="F20" t="str">
            <v>*</v>
          </cell>
          <cell r="G20" t="str">
            <v>*</v>
          </cell>
          <cell r="H20" t="str">
            <v>*</v>
          </cell>
          <cell r="I20" t="str">
            <v>*</v>
          </cell>
          <cell r="J20" t="str">
            <v>*</v>
          </cell>
          <cell r="K20" t="str">
            <v>*</v>
          </cell>
        </row>
        <row r="21">
          <cell r="B21" t="str">
            <v>*</v>
          </cell>
          <cell r="C21" t="str">
            <v>*</v>
          </cell>
          <cell r="D21" t="str">
            <v>*</v>
          </cell>
          <cell r="E21" t="str">
            <v>*</v>
          </cell>
          <cell r="F21" t="str">
            <v>*</v>
          </cell>
          <cell r="G21" t="str">
            <v>*</v>
          </cell>
          <cell r="H21" t="str">
            <v>*</v>
          </cell>
          <cell r="I21" t="str">
            <v>*</v>
          </cell>
          <cell r="J21" t="str">
            <v>*</v>
          </cell>
          <cell r="K21" t="str">
            <v>*</v>
          </cell>
        </row>
        <row r="22">
          <cell r="B22" t="str">
            <v>*</v>
          </cell>
          <cell r="C22" t="str">
            <v>*</v>
          </cell>
          <cell r="D22" t="str">
            <v>*</v>
          </cell>
          <cell r="E22" t="str">
            <v>*</v>
          </cell>
          <cell r="F22" t="str">
            <v>*</v>
          </cell>
          <cell r="G22" t="str">
            <v>*</v>
          </cell>
          <cell r="H22" t="str">
            <v>*</v>
          </cell>
          <cell r="I22" t="str">
            <v>*</v>
          </cell>
          <cell r="J22" t="str">
            <v>*</v>
          </cell>
          <cell r="K22" t="str">
            <v>*</v>
          </cell>
        </row>
        <row r="23">
          <cell r="B23" t="str">
            <v>*</v>
          </cell>
          <cell r="C23" t="str">
            <v>*</v>
          </cell>
          <cell r="D23" t="str">
            <v>*</v>
          </cell>
          <cell r="E23" t="str">
            <v>*</v>
          </cell>
          <cell r="F23" t="str">
            <v>*</v>
          </cell>
          <cell r="G23" t="str">
            <v>*</v>
          </cell>
          <cell r="H23" t="str">
            <v>*</v>
          </cell>
          <cell r="I23" t="str">
            <v>*</v>
          </cell>
          <cell r="J23" t="str">
            <v>*</v>
          </cell>
          <cell r="K23" t="str">
            <v>*</v>
          </cell>
        </row>
        <row r="24">
          <cell r="B24" t="str">
            <v>*</v>
          </cell>
          <cell r="C24" t="str">
            <v>*</v>
          </cell>
          <cell r="D24" t="str">
            <v>*</v>
          </cell>
          <cell r="E24" t="str">
            <v>*</v>
          </cell>
          <cell r="F24" t="str">
            <v>*</v>
          </cell>
          <cell r="G24" t="str">
            <v>*</v>
          </cell>
          <cell r="H24" t="str">
            <v>*</v>
          </cell>
          <cell r="I24" t="str">
            <v>*</v>
          </cell>
          <cell r="J24" t="str">
            <v>*</v>
          </cell>
          <cell r="K24" t="str">
            <v>*</v>
          </cell>
        </row>
        <row r="25">
          <cell r="B25" t="str">
            <v>*</v>
          </cell>
          <cell r="C25" t="str">
            <v>*</v>
          </cell>
          <cell r="D25" t="str">
            <v>*</v>
          </cell>
          <cell r="E25" t="str">
            <v>*</v>
          </cell>
          <cell r="F25" t="str">
            <v>*</v>
          </cell>
          <cell r="G25" t="str">
            <v>*</v>
          </cell>
          <cell r="H25" t="str">
            <v>*</v>
          </cell>
          <cell r="I25" t="str">
            <v>*</v>
          </cell>
          <cell r="J25" t="str">
            <v>*</v>
          </cell>
          <cell r="K25" t="str">
            <v>*</v>
          </cell>
        </row>
        <row r="26">
          <cell r="B26" t="str">
            <v>*</v>
          </cell>
          <cell r="C26" t="str">
            <v>*</v>
          </cell>
          <cell r="D26" t="str">
            <v>*</v>
          </cell>
          <cell r="E26" t="str">
            <v>*</v>
          </cell>
          <cell r="F26" t="str">
            <v>*</v>
          </cell>
          <cell r="G26" t="str">
            <v>*</v>
          </cell>
          <cell r="H26" t="str">
            <v>*</v>
          </cell>
          <cell r="I26" t="str">
            <v>*</v>
          </cell>
          <cell r="J26" t="str">
            <v>*</v>
          </cell>
          <cell r="K26" t="str">
            <v>*</v>
          </cell>
        </row>
        <row r="27">
          <cell r="B27" t="str">
            <v>*</v>
          </cell>
          <cell r="C27" t="str">
            <v>*</v>
          </cell>
          <cell r="D27" t="str">
            <v>*</v>
          </cell>
          <cell r="E27" t="str">
            <v>*</v>
          </cell>
          <cell r="F27" t="str">
            <v>*</v>
          </cell>
          <cell r="G27" t="str">
            <v>*</v>
          </cell>
          <cell r="H27" t="str">
            <v>*</v>
          </cell>
          <cell r="I27" t="str">
            <v>*</v>
          </cell>
          <cell r="J27" t="str">
            <v>*</v>
          </cell>
          <cell r="K27" t="str">
            <v>*</v>
          </cell>
        </row>
        <row r="28">
          <cell r="B28" t="str">
            <v>*</v>
          </cell>
          <cell r="C28" t="str">
            <v>*</v>
          </cell>
          <cell r="D28" t="str">
            <v>*</v>
          </cell>
          <cell r="E28" t="str">
            <v>*</v>
          </cell>
          <cell r="F28" t="str">
            <v>*</v>
          </cell>
          <cell r="G28" t="str">
            <v>*</v>
          </cell>
          <cell r="H28" t="str">
            <v>*</v>
          </cell>
          <cell r="I28" t="str">
            <v>*</v>
          </cell>
          <cell r="J28" t="str">
            <v>*</v>
          </cell>
          <cell r="K28" t="str">
            <v>*</v>
          </cell>
        </row>
        <row r="29">
          <cell r="B29" t="str">
            <v>*</v>
          </cell>
          <cell r="C29" t="str">
            <v>*</v>
          </cell>
          <cell r="D29" t="str">
            <v>*</v>
          </cell>
          <cell r="E29" t="str">
            <v>*</v>
          </cell>
          <cell r="F29" t="str">
            <v>*</v>
          </cell>
          <cell r="G29" t="str">
            <v>*</v>
          </cell>
          <cell r="H29" t="str">
            <v>*</v>
          </cell>
          <cell r="I29" t="str">
            <v>*</v>
          </cell>
          <cell r="J29" t="str">
            <v>*</v>
          </cell>
          <cell r="K29" t="str">
            <v>*</v>
          </cell>
        </row>
        <row r="30">
          <cell r="B30" t="str">
            <v>*</v>
          </cell>
          <cell r="C30" t="str">
            <v>*</v>
          </cell>
          <cell r="D30" t="str">
            <v>*</v>
          </cell>
          <cell r="E30" t="str">
            <v>*</v>
          </cell>
          <cell r="F30" t="str">
            <v>*</v>
          </cell>
          <cell r="G30" t="str">
            <v>*</v>
          </cell>
          <cell r="H30" t="str">
            <v>*</v>
          </cell>
          <cell r="I30" t="str">
            <v>*</v>
          </cell>
          <cell r="J30" t="str">
            <v>*</v>
          </cell>
          <cell r="K30" t="str">
            <v>*</v>
          </cell>
        </row>
        <row r="31">
          <cell r="B31" t="str">
            <v>*</v>
          </cell>
          <cell r="C31" t="str">
            <v>*</v>
          </cell>
          <cell r="D31" t="str">
            <v>*</v>
          </cell>
          <cell r="E31" t="str">
            <v>*</v>
          </cell>
          <cell r="F31" t="str">
            <v>*</v>
          </cell>
          <cell r="G31" t="str">
            <v>*</v>
          </cell>
          <cell r="H31" t="str">
            <v>*</v>
          </cell>
          <cell r="I31" t="str">
            <v>*</v>
          </cell>
          <cell r="J31" t="str">
            <v>*</v>
          </cell>
          <cell r="K31" t="str">
            <v>*</v>
          </cell>
        </row>
        <row r="32">
          <cell r="B32" t="str">
            <v>*</v>
          </cell>
          <cell r="C32" t="str">
            <v>*</v>
          </cell>
          <cell r="D32" t="str">
            <v>*</v>
          </cell>
          <cell r="E32" t="str">
            <v>*</v>
          </cell>
          <cell r="F32" t="str">
            <v>*</v>
          </cell>
          <cell r="G32" t="str">
            <v>*</v>
          </cell>
          <cell r="H32" t="str">
            <v>*</v>
          </cell>
          <cell r="I32" t="str">
            <v>*</v>
          </cell>
          <cell r="J32" t="str">
            <v>*</v>
          </cell>
          <cell r="K32" t="str">
            <v>*</v>
          </cell>
        </row>
        <row r="33">
          <cell r="B33" t="str">
            <v>*</v>
          </cell>
          <cell r="C33" t="str">
            <v>*</v>
          </cell>
          <cell r="D33" t="str">
            <v>*</v>
          </cell>
          <cell r="E33" t="str">
            <v>*</v>
          </cell>
          <cell r="F33" t="str">
            <v>*</v>
          </cell>
          <cell r="G33" t="str">
            <v>*</v>
          </cell>
          <cell r="H33" t="str">
            <v>*</v>
          </cell>
          <cell r="I33" t="str">
            <v>*</v>
          </cell>
          <cell r="J33" t="str">
            <v>*</v>
          </cell>
          <cell r="K33" t="str">
            <v>*</v>
          </cell>
        </row>
        <row r="34">
          <cell r="B34" t="str">
            <v>*</v>
          </cell>
          <cell r="C34" t="str">
            <v>*</v>
          </cell>
          <cell r="D34" t="str">
            <v>*</v>
          </cell>
          <cell r="E34" t="str">
            <v>*</v>
          </cell>
          <cell r="F34" t="str">
            <v>*</v>
          </cell>
          <cell r="G34" t="str">
            <v>*</v>
          </cell>
          <cell r="H34" t="str">
            <v>*</v>
          </cell>
          <cell r="I34" t="str">
            <v>*</v>
          </cell>
          <cell r="J34" t="str">
            <v>*</v>
          </cell>
          <cell r="K34" t="str">
            <v>*</v>
          </cell>
        </row>
        <row r="35">
          <cell r="I35" t="str">
            <v>*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>
            <v>29.279166666666669</v>
          </cell>
          <cell r="C5">
            <v>37.1</v>
          </cell>
          <cell r="D5">
            <v>23.5</v>
          </cell>
          <cell r="E5">
            <v>65.833333333333329</v>
          </cell>
          <cell r="F5">
            <v>90</v>
          </cell>
          <cell r="G5">
            <v>34</v>
          </cell>
          <cell r="H5">
            <v>0</v>
          </cell>
          <cell r="I5" t="str">
            <v>NO</v>
          </cell>
          <cell r="J5">
            <v>15.840000000000002</v>
          </cell>
          <cell r="K5">
            <v>0</v>
          </cell>
        </row>
        <row r="6">
          <cell r="B6">
            <v>31.125000000000011</v>
          </cell>
          <cell r="C6">
            <v>37.5</v>
          </cell>
          <cell r="D6">
            <v>26.1</v>
          </cell>
          <cell r="E6">
            <v>58.75</v>
          </cell>
          <cell r="F6">
            <v>86</v>
          </cell>
          <cell r="G6">
            <v>32</v>
          </cell>
          <cell r="H6">
            <v>1.08</v>
          </cell>
          <cell r="I6" t="str">
            <v>NO</v>
          </cell>
          <cell r="J6">
            <v>19.079999999999998</v>
          </cell>
          <cell r="K6">
            <v>0</v>
          </cell>
        </row>
        <row r="7">
          <cell r="B7">
            <v>25.987499999999994</v>
          </cell>
          <cell r="C7">
            <v>31.8</v>
          </cell>
          <cell r="D7">
            <v>23.1</v>
          </cell>
          <cell r="E7">
            <v>71.791666666666671</v>
          </cell>
          <cell r="F7">
            <v>85</v>
          </cell>
          <cell r="G7">
            <v>55</v>
          </cell>
          <cell r="H7">
            <v>16.559999999999999</v>
          </cell>
          <cell r="I7" t="str">
            <v>SO</v>
          </cell>
          <cell r="J7">
            <v>42.84</v>
          </cell>
          <cell r="K7">
            <v>0</v>
          </cell>
        </row>
        <row r="8">
          <cell r="B8">
            <v>25.645833333333332</v>
          </cell>
          <cell r="C8">
            <v>33.4</v>
          </cell>
          <cell r="D8">
            <v>18.899999999999999</v>
          </cell>
          <cell r="E8">
            <v>57.958333333333336</v>
          </cell>
          <cell r="F8">
            <v>86</v>
          </cell>
          <cell r="G8">
            <v>30</v>
          </cell>
          <cell r="H8">
            <v>3.24</v>
          </cell>
          <cell r="I8" t="str">
            <v>O</v>
          </cell>
          <cell r="J8">
            <v>19.440000000000001</v>
          </cell>
          <cell r="K8">
            <v>0</v>
          </cell>
        </row>
        <row r="9">
          <cell r="B9">
            <v>29.779166666666665</v>
          </cell>
          <cell r="C9">
            <v>36.5</v>
          </cell>
          <cell r="D9">
            <v>25.5</v>
          </cell>
          <cell r="E9">
            <v>58.75</v>
          </cell>
          <cell r="F9">
            <v>73</v>
          </cell>
          <cell r="G9">
            <v>39</v>
          </cell>
          <cell r="H9">
            <v>7.2</v>
          </cell>
          <cell r="I9" t="str">
            <v>N</v>
          </cell>
          <cell r="J9">
            <v>36</v>
          </cell>
          <cell r="K9">
            <v>0</v>
          </cell>
        </row>
        <row r="10">
          <cell r="B10">
            <v>28.787500000000005</v>
          </cell>
          <cell r="C10">
            <v>35.700000000000003</v>
          </cell>
          <cell r="D10">
            <v>22.8</v>
          </cell>
          <cell r="E10">
            <v>66</v>
          </cell>
          <cell r="F10">
            <v>92</v>
          </cell>
          <cell r="G10">
            <v>45</v>
          </cell>
          <cell r="H10">
            <v>12.96</v>
          </cell>
          <cell r="I10" t="str">
            <v>NO</v>
          </cell>
          <cell r="J10">
            <v>68.400000000000006</v>
          </cell>
          <cell r="K10">
            <v>10.6</v>
          </cell>
        </row>
        <row r="11">
          <cell r="B11">
            <v>23.187500000000004</v>
          </cell>
          <cell r="C11">
            <v>25.3</v>
          </cell>
          <cell r="D11">
            <v>20.3</v>
          </cell>
          <cell r="E11">
            <v>84.458333333333329</v>
          </cell>
          <cell r="F11">
            <v>93</v>
          </cell>
          <cell r="G11">
            <v>72</v>
          </cell>
          <cell r="H11">
            <v>26.64</v>
          </cell>
          <cell r="I11" t="str">
            <v>O</v>
          </cell>
          <cell r="J11">
            <v>57.24</v>
          </cell>
          <cell r="K11">
            <v>52.2</v>
          </cell>
        </row>
        <row r="12">
          <cell r="B12">
            <v>25.349999999999994</v>
          </cell>
          <cell r="C12">
            <v>29.6</v>
          </cell>
          <cell r="D12">
            <v>21.6</v>
          </cell>
          <cell r="E12">
            <v>64.041666666666671</v>
          </cell>
          <cell r="F12">
            <v>88</v>
          </cell>
          <cell r="G12">
            <v>40</v>
          </cell>
          <cell r="H12">
            <v>12.24</v>
          </cell>
          <cell r="I12" t="str">
            <v>SO</v>
          </cell>
          <cell r="J12">
            <v>28.8</v>
          </cell>
          <cell r="K12">
            <v>0</v>
          </cell>
        </row>
        <row r="13">
          <cell r="B13">
            <v>24.150000000000002</v>
          </cell>
          <cell r="C13">
            <v>30.3</v>
          </cell>
          <cell r="D13">
            <v>18.2</v>
          </cell>
          <cell r="E13">
            <v>54.791666666666664</v>
          </cell>
          <cell r="F13">
            <v>82</v>
          </cell>
          <cell r="G13">
            <v>37</v>
          </cell>
          <cell r="H13">
            <v>9</v>
          </cell>
          <cell r="I13" t="str">
            <v>SO</v>
          </cell>
          <cell r="J13">
            <v>23.400000000000002</v>
          </cell>
          <cell r="K13">
            <v>0</v>
          </cell>
        </row>
        <row r="14">
          <cell r="B14">
            <v>25.029166666666665</v>
          </cell>
          <cell r="C14">
            <v>30.6</v>
          </cell>
          <cell r="D14">
            <v>19.899999999999999</v>
          </cell>
          <cell r="E14">
            <v>47.916666666666664</v>
          </cell>
          <cell r="F14">
            <v>74</v>
          </cell>
          <cell r="G14">
            <v>30</v>
          </cell>
          <cell r="H14">
            <v>11.879999999999999</v>
          </cell>
          <cell r="I14" t="str">
            <v>S</v>
          </cell>
          <cell r="J14">
            <v>26.28</v>
          </cell>
          <cell r="K14">
            <v>0</v>
          </cell>
        </row>
        <row r="15">
          <cell r="B15">
            <v>23.887499999999999</v>
          </cell>
          <cell r="C15">
            <v>31.6</v>
          </cell>
          <cell r="D15">
            <v>17</v>
          </cell>
          <cell r="E15">
            <v>62.833333333333336</v>
          </cell>
          <cell r="F15">
            <v>88</v>
          </cell>
          <cell r="G15">
            <v>31</v>
          </cell>
          <cell r="H15">
            <v>0</v>
          </cell>
          <cell r="I15" t="str">
            <v>NO</v>
          </cell>
          <cell r="J15">
            <v>17.28</v>
          </cell>
          <cell r="K15">
            <v>0</v>
          </cell>
        </row>
        <row r="16">
          <cell r="B16">
            <v>26.020833333333332</v>
          </cell>
          <cell r="C16">
            <v>33.1</v>
          </cell>
          <cell r="D16">
            <v>20.3</v>
          </cell>
          <cell r="E16">
            <v>57.916666666666664</v>
          </cell>
          <cell r="F16">
            <v>89</v>
          </cell>
          <cell r="G16">
            <v>31</v>
          </cell>
          <cell r="H16">
            <v>0</v>
          </cell>
          <cell r="I16" t="str">
            <v>NO</v>
          </cell>
          <cell r="J16">
            <v>21.240000000000002</v>
          </cell>
          <cell r="K16">
            <v>0</v>
          </cell>
        </row>
        <row r="17">
          <cell r="B17">
            <v>27.795833333333334</v>
          </cell>
          <cell r="C17">
            <v>33.799999999999997</v>
          </cell>
          <cell r="D17">
            <v>24.4</v>
          </cell>
          <cell r="E17">
            <v>63.958333333333336</v>
          </cell>
          <cell r="F17">
            <v>79</v>
          </cell>
          <cell r="G17">
            <v>46</v>
          </cell>
          <cell r="H17">
            <v>1.8</v>
          </cell>
          <cell r="I17" t="str">
            <v>SE</v>
          </cell>
          <cell r="J17">
            <v>20.52</v>
          </cell>
          <cell r="K17">
            <v>2.5999999999999996</v>
          </cell>
        </row>
        <row r="18">
          <cell r="B18">
            <v>25.912500000000005</v>
          </cell>
          <cell r="C18">
            <v>28.2</v>
          </cell>
          <cell r="D18">
            <v>23</v>
          </cell>
          <cell r="E18">
            <v>71.25</v>
          </cell>
          <cell r="F18">
            <v>86</v>
          </cell>
          <cell r="G18">
            <v>53</v>
          </cell>
          <cell r="H18">
            <v>12.6</v>
          </cell>
          <cell r="I18" t="str">
            <v>SO</v>
          </cell>
          <cell r="J18">
            <v>37.800000000000004</v>
          </cell>
          <cell r="K18">
            <v>0.2</v>
          </cell>
        </row>
        <row r="19">
          <cell r="B19">
            <v>23.333333333333332</v>
          </cell>
          <cell r="C19">
            <v>28.4</v>
          </cell>
          <cell r="D19">
            <v>16.2</v>
          </cell>
          <cell r="E19">
            <v>45</v>
          </cell>
          <cell r="F19">
            <v>84</v>
          </cell>
          <cell r="G19">
            <v>27</v>
          </cell>
          <cell r="H19">
            <v>16.920000000000002</v>
          </cell>
          <cell r="I19" t="str">
            <v>S</v>
          </cell>
          <cell r="J19">
            <v>45</v>
          </cell>
          <cell r="K19">
            <v>0</v>
          </cell>
        </row>
        <row r="20">
          <cell r="B20">
            <v>22.316666666666663</v>
          </cell>
          <cell r="C20">
            <v>29.6</v>
          </cell>
          <cell r="D20">
            <v>14.9</v>
          </cell>
          <cell r="E20">
            <v>49.208333333333336</v>
          </cell>
          <cell r="F20">
            <v>89</v>
          </cell>
          <cell r="G20">
            <v>26</v>
          </cell>
          <cell r="H20">
            <v>9.7200000000000006</v>
          </cell>
          <cell r="I20" t="str">
            <v>SE</v>
          </cell>
          <cell r="J20">
            <v>28.08</v>
          </cell>
          <cell r="K20">
            <v>0</v>
          </cell>
        </row>
        <row r="21">
          <cell r="B21">
            <v>23.829166666666669</v>
          </cell>
          <cell r="C21">
            <v>30.9</v>
          </cell>
          <cell r="D21">
            <v>15.9</v>
          </cell>
          <cell r="E21">
            <v>44.708333333333336</v>
          </cell>
          <cell r="F21">
            <v>86</v>
          </cell>
          <cell r="G21">
            <v>21</v>
          </cell>
          <cell r="H21">
            <v>4.6800000000000006</v>
          </cell>
          <cell r="I21" t="str">
            <v>S</v>
          </cell>
          <cell r="J21">
            <v>22.32</v>
          </cell>
          <cell r="K21">
            <v>0</v>
          </cell>
        </row>
        <row r="22">
          <cell r="B22">
            <v>24.295833333333331</v>
          </cell>
          <cell r="C22">
            <v>32.200000000000003</v>
          </cell>
          <cell r="D22">
            <v>15.7</v>
          </cell>
          <cell r="E22">
            <v>49.666666666666664</v>
          </cell>
          <cell r="F22">
            <v>90</v>
          </cell>
          <cell r="G22">
            <v>22</v>
          </cell>
          <cell r="H22">
            <v>12.24</v>
          </cell>
          <cell r="I22" t="str">
            <v>NO</v>
          </cell>
          <cell r="J22">
            <v>30.96</v>
          </cell>
          <cell r="K22">
            <v>0</v>
          </cell>
        </row>
        <row r="23">
          <cell r="B23">
            <v>26.274999999999991</v>
          </cell>
          <cell r="C23">
            <v>34</v>
          </cell>
          <cell r="D23">
            <v>19.8</v>
          </cell>
          <cell r="E23">
            <v>57.375</v>
          </cell>
          <cell r="F23">
            <v>86</v>
          </cell>
          <cell r="G23">
            <v>32</v>
          </cell>
          <cell r="H23">
            <v>0</v>
          </cell>
          <cell r="I23" t="str">
            <v>L</v>
          </cell>
          <cell r="J23">
            <v>17.64</v>
          </cell>
          <cell r="K23">
            <v>0</v>
          </cell>
        </row>
        <row r="24">
          <cell r="B24">
            <v>28.887500000000003</v>
          </cell>
          <cell r="C24">
            <v>35.200000000000003</v>
          </cell>
          <cell r="D24">
            <v>22.2</v>
          </cell>
          <cell r="E24">
            <v>57.458333333333336</v>
          </cell>
          <cell r="F24">
            <v>88</v>
          </cell>
          <cell r="G24">
            <v>33</v>
          </cell>
          <cell r="H24">
            <v>4.6800000000000006</v>
          </cell>
          <cell r="I24" t="str">
            <v>SE</v>
          </cell>
          <cell r="J24">
            <v>34.92</v>
          </cell>
          <cell r="K24">
            <v>0</v>
          </cell>
        </row>
        <row r="25">
          <cell r="B25">
            <v>29.266666666666666</v>
          </cell>
          <cell r="C25">
            <v>36.1</v>
          </cell>
          <cell r="D25">
            <v>22.3</v>
          </cell>
          <cell r="E25">
            <v>52.916666666666664</v>
          </cell>
          <cell r="F25">
            <v>85</v>
          </cell>
          <cell r="G25">
            <v>28</v>
          </cell>
          <cell r="H25">
            <v>3.6</v>
          </cell>
          <cell r="I25" t="str">
            <v>SE</v>
          </cell>
          <cell r="J25">
            <v>20.16</v>
          </cell>
          <cell r="K25">
            <v>0</v>
          </cell>
        </row>
        <row r="26">
          <cell r="B26">
            <v>28.637499999999999</v>
          </cell>
          <cell r="C26">
            <v>35.9</v>
          </cell>
          <cell r="D26">
            <v>20.8</v>
          </cell>
          <cell r="E26">
            <v>52.708333333333336</v>
          </cell>
          <cell r="F26">
            <v>88</v>
          </cell>
          <cell r="G26">
            <v>28</v>
          </cell>
          <cell r="H26">
            <v>2.8800000000000003</v>
          </cell>
          <cell r="I26" t="str">
            <v>NO</v>
          </cell>
          <cell r="J26">
            <v>18</v>
          </cell>
          <cell r="K26">
            <v>0</v>
          </cell>
        </row>
        <row r="27">
          <cell r="B27">
            <v>28.50833333333334</v>
          </cell>
          <cell r="C27">
            <v>35</v>
          </cell>
          <cell r="D27">
            <v>21</v>
          </cell>
          <cell r="E27">
            <v>45.666666666666664</v>
          </cell>
          <cell r="F27">
            <v>81</v>
          </cell>
          <cell r="G27">
            <v>22</v>
          </cell>
          <cell r="H27">
            <v>2.16</v>
          </cell>
          <cell r="I27" t="str">
            <v>L</v>
          </cell>
          <cell r="J27">
            <v>20.88</v>
          </cell>
          <cell r="K27">
            <v>0</v>
          </cell>
        </row>
        <row r="28">
          <cell r="B28">
            <v>28.733333333333338</v>
          </cell>
          <cell r="C28">
            <v>34.799999999999997</v>
          </cell>
          <cell r="D28">
            <v>22.7</v>
          </cell>
          <cell r="E28">
            <v>51.708333333333336</v>
          </cell>
          <cell r="F28">
            <v>78</v>
          </cell>
          <cell r="G28">
            <v>35</v>
          </cell>
          <cell r="H28">
            <v>7.9200000000000008</v>
          </cell>
          <cell r="I28" t="str">
            <v>SE</v>
          </cell>
          <cell r="J28">
            <v>34.92</v>
          </cell>
          <cell r="K28">
            <v>0</v>
          </cell>
        </row>
        <row r="29">
          <cell r="B29">
            <v>29.275000000000002</v>
          </cell>
          <cell r="C29">
            <v>35.799999999999997</v>
          </cell>
          <cell r="D29">
            <v>24.4</v>
          </cell>
          <cell r="E29">
            <v>56.458333333333336</v>
          </cell>
          <cell r="F29">
            <v>77</v>
          </cell>
          <cell r="G29">
            <v>36</v>
          </cell>
          <cell r="H29">
            <v>6.48</v>
          </cell>
          <cell r="I29" t="str">
            <v>L</v>
          </cell>
          <cell r="J29">
            <v>32.76</v>
          </cell>
          <cell r="K29">
            <v>0</v>
          </cell>
        </row>
        <row r="30">
          <cell r="B30">
            <v>29.362500000000001</v>
          </cell>
          <cell r="C30">
            <v>34.4</v>
          </cell>
          <cell r="D30">
            <v>25.3</v>
          </cell>
          <cell r="E30">
            <v>60.666666666666664</v>
          </cell>
          <cell r="F30">
            <v>82</v>
          </cell>
          <cell r="G30">
            <v>38</v>
          </cell>
          <cell r="H30">
            <v>4.32</v>
          </cell>
          <cell r="I30" t="str">
            <v>L</v>
          </cell>
          <cell r="J30">
            <v>43.92</v>
          </cell>
          <cell r="K30">
            <v>10.6</v>
          </cell>
        </row>
        <row r="31">
          <cell r="B31">
            <v>28.829166666666662</v>
          </cell>
          <cell r="C31">
            <v>34.200000000000003</v>
          </cell>
          <cell r="D31">
            <v>23.1</v>
          </cell>
          <cell r="E31">
            <v>57.375</v>
          </cell>
          <cell r="F31">
            <v>92</v>
          </cell>
          <cell r="G31">
            <v>30</v>
          </cell>
          <cell r="H31">
            <v>10.44</v>
          </cell>
          <cell r="I31" t="str">
            <v>L</v>
          </cell>
          <cell r="J31">
            <v>32.4</v>
          </cell>
          <cell r="K31">
            <v>0</v>
          </cell>
        </row>
        <row r="32">
          <cell r="B32">
            <v>28.649999999999995</v>
          </cell>
          <cell r="C32">
            <v>35</v>
          </cell>
          <cell r="D32">
            <v>22.6</v>
          </cell>
          <cell r="E32">
            <v>48.458333333333336</v>
          </cell>
          <cell r="F32">
            <v>74</v>
          </cell>
          <cell r="G32">
            <v>31</v>
          </cell>
          <cell r="H32">
            <v>13.32</v>
          </cell>
          <cell r="I32" t="str">
            <v>SE</v>
          </cell>
          <cell r="J32">
            <v>35.64</v>
          </cell>
          <cell r="K32">
            <v>0</v>
          </cell>
        </row>
        <row r="33">
          <cell r="B33">
            <v>28.862500000000008</v>
          </cell>
          <cell r="C33">
            <v>35.5</v>
          </cell>
          <cell r="D33">
            <v>23.5</v>
          </cell>
          <cell r="E33">
            <v>52.041666666666664</v>
          </cell>
          <cell r="F33">
            <v>79</v>
          </cell>
          <cell r="G33">
            <v>30</v>
          </cell>
          <cell r="H33">
            <v>0.36000000000000004</v>
          </cell>
          <cell r="I33" t="str">
            <v>SE</v>
          </cell>
          <cell r="J33">
            <v>15.48</v>
          </cell>
          <cell r="K33">
            <v>0</v>
          </cell>
        </row>
        <row r="34">
          <cell r="B34">
            <v>27.7</v>
          </cell>
          <cell r="C34">
            <v>35.4</v>
          </cell>
          <cell r="D34">
            <v>22</v>
          </cell>
          <cell r="E34">
            <v>62</v>
          </cell>
          <cell r="F34">
            <v>87</v>
          </cell>
          <cell r="G34">
            <v>34</v>
          </cell>
          <cell r="H34">
            <v>0</v>
          </cell>
          <cell r="I34" t="str">
            <v>O</v>
          </cell>
          <cell r="J34">
            <v>16.2</v>
          </cell>
          <cell r="K34">
            <v>0</v>
          </cell>
        </row>
        <row r="35">
          <cell r="I35" t="str">
            <v>NO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>
            <v>25.324999999999999</v>
          </cell>
          <cell r="C5">
            <v>32.200000000000003</v>
          </cell>
          <cell r="D5">
            <v>20.7</v>
          </cell>
          <cell r="E5">
            <v>71.708333333333329</v>
          </cell>
          <cell r="F5">
            <v>92</v>
          </cell>
          <cell r="G5">
            <v>42</v>
          </cell>
          <cell r="H5">
            <v>20.52</v>
          </cell>
          <cell r="I5" t="str">
            <v>NE</v>
          </cell>
          <cell r="J5">
            <v>43.56</v>
          </cell>
          <cell r="K5" t="str">
            <v>*</v>
          </cell>
        </row>
        <row r="6">
          <cell r="B6">
            <v>25.679166666666664</v>
          </cell>
          <cell r="C6">
            <v>32.1</v>
          </cell>
          <cell r="D6">
            <v>21.9</v>
          </cell>
          <cell r="E6">
            <v>74.25</v>
          </cell>
          <cell r="F6">
            <v>94</v>
          </cell>
          <cell r="G6">
            <v>45</v>
          </cell>
          <cell r="H6">
            <v>19.079999999999998</v>
          </cell>
          <cell r="I6" t="str">
            <v>NE</v>
          </cell>
          <cell r="J6">
            <v>37.080000000000005</v>
          </cell>
          <cell r="K6" t="str">
            <v>*</v>
          </cell>
        </row>
        <row r="7">
          <cell r="B7">
            <v>24.279166666666665</v>
          </cell>
          <cell r="C7">
            <v>31.1</v>
          </cell>
          <cell r="D7">
            <v>21.2</v>
          </cell>
          <cell r="E7">
            <v>80.333333333333329</v>
          </cell>
          <cell r="F7">
            <v>94</v>
          </cell>
          <cell r="G7">
            <v>51</v>
          </cell>
          <cell r="H7">
            <v>15.48</v>
          </cell>
          <cell r="I7" t="str">
            <v>N</v>
          </cell>
          <cell r="J7">
            <v>30.240000000000002</v>
          </cell>
          <cell r="K7" t="str">
            <v>*</v>
          </cell>
        </row>
        <row r="8">
          <cell r="B8">
            <v>24.125000000000004</v>
          </cell>
          <cell r="C8">
            <v>30.4</v>
          </cell>
          <cell r="D8">
            <v>19.5</v>
          </cell>
          <cell r="E8">
            <v>77.333333333333329</v>
          </cell>
          <cell r="F8">
            <v>99</v>
          </cell>
          <cell r="G8">
            <v>49</v>
          </cell>
          <cell r="H8">
            <v>15.120000000000001</v>
          </cell>
          <cell r="I8" t="str">
            <v>SE</v>
          </cell>
          <cell r="J8">
            <v>28.08</v>
          </cell>
          <cell r="K8" t="str">
            <v>*</v>
          </cell>
        </row>
        <row r="9">
          <cell r="B9">
            <v>25.287500000000005</v>
          </cell>
          <cell r="C9">
            <v>32.700000000000003</v>
          </cell>
          <cell r="D9">
            <v>19.8</v>
          </cell>
          <cell r="E9">
            <v>72.791666666666671</v>
          </cell>
          <cell r="F9">
            <v>98</v>
          </cell>
          <cell r="G9">
            <v>40</v>
          </cell>
          <cell r="H9">
            <v>13.68</v>
          </cell>
          <cell r="I9" t="str">
            <v>NE</v>
          </cell>
          <cell r="J9">
            <v>20.52</v>
          </cell>
          <cell r="K9" t="str">
            <v>*</v>
          </cell>
        </row>
        <row r="10">
          <cell r="B10">
            <v>26.337500000000002</v>
          </cell>
          <cell r="C10">
            <v>33.200000000000003</v>
          </cell>
          <cell r="D10">
            <v>21.6</v>
          </cell>
          <cell r="E10">
            <v>70.875</v>
          </cell>
          <cell r="F10">
            <v>91</v>
          </cell>
          <cell r="G10">
            <v>45</v>
          </cell>
          <cell r="H10">
            <v>21.96</v>
          </cell>
          <cell r="I10" t="str">
            <v>NE</v>
          </cell>
          <cell r="J10">
            <v>35.64</v>
          </cell>
          <cell r="K10" t="str">
            <v>*</v>
          </cell>
        </row>
        <row r="11">
          <cell r="B11">
            <v>23.504166666666666</v>
          </cell>
          <cell r="C11">
            <v>31.4</v>
          </cell>
          <cell r="D11">
            <v>18.899999999999999</v>
          </cell>
          <cell r="E11">
            <v>80.833333333333329</v>
          </cell>
          <cell r="F11">
            <v>99</v>
          </cell>
          <cell r="G11">
            <v>47</v>
          </cell>
          <cell r="H11">
            <v>18.720000000000002</v>
          </cell>
          <cell r="I11" t="str">
            <v>S</v>
          </cell>
          <cell r="J11">
            <v>43.2</v>
          </cell>
          <cell r="K11" t="str">
            <v>*</v>
          </cell>
        </row>
        <row r="12">
          <cell r="B12">
            <v>23.712500000000002</v>
          </cell>
          <cell r="C12">
            <v>29.9</v>
          </cell>
          <cell r="D12">
            <v>18.399999999999999</v>
          </cell>
          <cell r="E12">
            <v>73.333333333333329</v>
          </cell>
          <cell r="F12">
            <v>95</v>
          </cell>
          <cell r="G12">
            <v>49</v>
          </cell>
          <cell r="H12">
            <v>13.32</v>
          </cell>
          <cell r="I12" t="str">
            <v>L</v>
          </cell>
          <cell r="J12">
            <v>23.400000000000002</v>
          </cell>
          <cell r="K12" t="str">
            <v>*</v>
          </cell>
        </row>
        <row r="13">
          <cell r="B13">
            <v>23.195833333333336</v>
          </cell>
          <cell r="C13">
            <v>29.8</v>
          </cell>
          <cell r="D13">
            <v>17.5</v>
          </cell>
          <cell r="E13">
            <v>72.333333333333329</v>
          </cell>
          <cell r="F13">
            <v>96</v>
          </cell>
          <cell r="G13">
            <v>44</v>
          </cell>
          <cell r="H13">
            <v>13.68</v>
          </cell>
          <cell r="I13" t="str">
            <v>SE</v>
          </cell>
          <cell r="J13">
            <v>25.2</v>
          </cell>
          <cell r="K13" t="str">
            <v>*</v>
          </cell>
        </row>
        <row r="14">
          <cell r="B14">
            <v>23.062500000000004</v>
          </cell>
          <cell r="C14">
            <v>30.9</v>
          </cell>
          <cell r="D14">
            <v>17</v>
          </cell>
          <cell r="E14">
            <v>69.666666666666671</v>
          </cell>
          <cell r="F14">
            <v>97</v>
          </cell>
          <cell r="G14">
            <v>41</v>
          </cell>
          <cell r="H14">
            <v>13.68</v>
          </cell>
          <cell r="I14" t="str">
            <v>NE</v>
          </cell>
          <cell r="J14">
            <v>25.56</v>
          </cell>
          <cell r="K14" t="str">
            <v>*</v>
          </cell>
        </row>
        <row r="15">
          <cell r="B15">
            <v>24.11666666666666</v>
          </cell>
          <cell r="C15">
            <v>31.4</v>
          </cell>
          <cell r="D15">
            <v>18.2</v>
          </cell>
          <cell r="E15">
            <v>67.333333333333329</v>
          </cell>
          <cell r="F15">
            <v>92</v>
          </cell>
          <cell r="G15">
            <v>39</v>
          </cell>
          <cell r="H15">
            <v>17.64</v>
          </cell>
          <cell r="I15" t="str">
            <v>NE</v>
          </cell>
          <cell r="J15">
            <v>29.880000000000003</v>
          </cell>
          <cell r="K15" t="str">
            <v>*</v>
          </cell>
        </row>
        <row r="16">
          <cell r="B16">
            <v>25.058333333333334</v>
          </cell>
          <cell r="C16">
            <v>31.9</v>
          </cell>
          <cell r="D16">
            <v>19.7</v>
          </cell>
          <cell r="E16">
            <v>63.416666666666664</v>
          </cell>
          <cell r="F16">
            <v>83</v>
          </cell>
          <cell r="G16">
            <v>34</v>
          </cell>
          <cell r="H16">
            <v>17.28</v>
          </cell>
          <cell r="I16" t="str">
            <v>L</v>
          </cell>
          <cell r="J16">
            <v>28.44</v>
          </cell>
          <cell r="K16" t="str">
            <v>*</v>
          </cell>
        </row>
        <row r="17">
          <cell r="B17">
            <v>24.129166666666663</v>
          </cell>
          <cell r="C17">
            <v>32.4</v>
          </cell>
          <cell r="D17">
            <v>19.3</v>
          </cell>
          <cell r="E17">
            <v>70.625</v>
          </cell>
          <cell r="F17">
            <v>92</v>
          </cell>
          <cell r="G17">
            <v>35</v>
          </cell>
          <cell r="H17">
            <v>20.52</v>
          </cell>
          <cell r="I17" t="str">
            <v>NE</v>
          </cell>
          <cell r="J17">
            <v>54.72</v>
          </cell>
          <cell r="K17" t="str">
            <v>*</v>
          </cell>
        </row>
        <row r="18">
          <cell r="B18">
            <v>20.904166666666665</v>
          </cell>
          <cell r="C18">
            <v>26.6</v>
          </cell>
          <cell r="D18">
            <v>16.600000000000001</v>
          </cell>
          <cell r="E18">
            <v>81.25</v>
          </cell>
          <cell r="F18">
            <v>99</v>
          </cell>
          <cell r="G18">
            <v>52</v>
          </cell>
          <cell r="H18">
            <v>42.12</v>
          </cell>
          <cell r="I18" t="str">
            <v>NE</v>
          </cell>
          <cell r="J18">
            <v>74.160000000000011</v>
          </cell>
          <cell r="K18" t="str">
            <v>*</v>
          </cell>
        </row>
        <row r="19">
          <cell r="B19">
            <v>20.3125</v>
          </cell>
          <cell r="C19">
            <v>25.3</v>
          </cell>
          <cell r="D19">
            <v>17.600000000000001</v>
          </cell>
          <cell r="E19">
            <v>82.041666666666671</v>
          </cell>
          <cell r="F19">
            <v>99</v>
          </cell>
          <cell r="G19">
            <v>56</v>
          </cell>
          <cell r="H19">
            <v>16.2</v>
          </cell>
          <cell r="I19" t="str">
            <v>SE</v>
          </cell>
          <cell r="J19">
            <v>31.680000000000003</v>
          </cell>
          <cell r="K19" t="str">
            <v>*</v>
          </cell>
        </row>
        <row r="20">
          <cell r="B20">
            <v>19.229166666666668</v>
          </cell>
          <cell r="C20">
            <v>27</v>
          </cell>
          <cell r="D20">
            <v>13.2</v>
          </cell>
          <cell r="E20">
            <v>72.291666666666671</v>
          </cell>
          <cell r="F20">
            <v>92</v>
          </cell>
          <cell r="G20">
            <v>48</v>
          </cell>
          <cell r="H20">
            <v>13.68</v>
          </cell>
          <cell r="I20" t="str">
            <v>SE</v>
          </cell>
          <cell r="J20">
            <v>23.400000000000002</v>
          </cell>
          <cell r="K20" t="str">
            <v>*</v>
          </cell>
        </row>
        <row r="21">
          <cell r="B21">
            <v>20.958333333333332</v>
          </cell>
          <cell r="C21">
            <v>28.6</v>
          </cell>
          <cell r="D21">
            <v>14.8</v>
          </cell>
          <cell r="E21">
            <v>66.416666666666671</v>
          </cell>
          <cell r="F21">
            <v>85</v>
          </cell>
          <cell r="G21">
            <v>48</v>
          </cell>
          <cell r="H21">
            <v>14.4</v>
          </cell>
          <cell r="I21" t="str">
            <v>L</v>
          </cell>
          <cell r="J21">
            <v>27.36</v>
          </cell>
          <cell r="K21" t="str">
            <v>*</v>
          </cell>
        </row>
        <row r="22">
          <cell r="B22">
            <v>22.612500000000001</v>
          </cell>
          <cell r="C22">
            <v>29.6</v>
          </cell>
          <cell r="D22">
            <v>18.100000000000001</v>
          </cell>
          <cell r="E22">
            <v>70.208333333333329</v>
          </cell>
          <cell r="F22">
            <v>89</v>
          </cell>
          <cell r="G22">
            <v>49</v>
          </cell>
          <cell r="H22">
            <v>20.52</v>
          </cell>
          <cell r="I22" t="str">
            <v>L</v>
          </cell>
          <cell r="J22">
            <v>35.28</v>
          </cell>
          <cell r="K22" t="str">
            <v>*</v>
          </cell>
        </row>
        <row r="23">
          <cell r="B23">
            <v>22.570833333333329</v>
          </cell>
          <cell r="C23">
            <v>29.2</v>
          </cell>
          <cell r="D23">
            <v>19</v>
          </cell>
          <cell r="E23">
            <v>82.541666666666671</v>
          </cell>
          <cell r="F23">
            <v>99</v>
          </cell>
          <cell r="G23">
            <v>52</v>
          </cell>
          <cell r="H23">
            <v>16.2</v>
          </cell>
          <cell r="I23" t="str">
            <v>L</v>
          </cell>
          <cell r="J23">
            <v>28.8</v>
          </cell>
          <cell r="K23" t="str">
            <v>*</v>
          </cell>
        </row>
        <row r="24">
          <cell r="B24">
            <v>23.841666666666665</v>
          </cell>
          <cell r="C24">
            <v>29.9</v>
          </cell>
          <cell r="D24">
            <v>19.100000000000001</v>
          </cell>
          <cell r="E24">
            <v>74</v>
          </cell>
          <cell r="F24">
            <v>99</v>
          </cell>
          <cell r="G24">
            <v>40</v>
          </cell>
          <cell r="H24">
            <v>18.720000000000002</v>
          </cell>
          <cell r="I24" t="str">
            <v>L</v>
          </cell>
          <cell r="J24">
            <v>30.96</v>
          </cell>
          <cell r="K24" t="str">
            <v>*</v>
          </cell>
        </row>
        <row r="25">
          <cell r="B25">
            <v>23.574999999999999</v>
          </cell>
          <cell r="C25">
            <v>30.7</v>
          </cell>
          <cell r="D25">
            <v>18.3</v>
          </cell>
          <cell r="E25">
            <v>68.291666666666671</v>
          </cell>
          <cell r="F25">
            <v>93</v>
          </cell>
          <cell r="G25">
            <v>34</v>
          </cell>
          <cell r="H25">
            <v>13.32</v>
          </cell>
          <cell r="I25" t="str">
            <v>L</v>
          </cell>
          <cell r="J25">
            <v>26.64</v>
          </cell>
          <cell r="K25" t="str">
            <v>*</v>
          </cell>
        </row>
        <row r="26">
          <cell r="B26">
            <v>23.408333333333335</v>
          </cell>
          <cell r="C26">
            <v>31.1</v>
          </cell>
          <cell r="D26">
            <v>17.5</v>
          </cell>
          <cell r="E26">
            <v>62.25</v>
          </cell>
          <cell r="F26">
            <v>88</v>
          </cell>
          <cell r="G26">
            <v>32</v>
          </cell>
          <cell r="H26">
            <v>14.04</v>
          </cell>
          <cell r="I26" t="str">
            <v>L</v>
          </cell>
          <cell r="J26">
            <v>26.28</v>
          </cell>
          <cell r="K26" t="str">
            <v>*</v>
          </cell>
        </row>
        <row r="27">
          <cell r="B27">
            <v>23.383333333333329</v>
          </cell>
          <cell r="C27">
            <v>29.6</v>
          </cell>
          <cell r="D27">
            <v>16.7</v>
          </cell>
          <cell r="E27">
            <v>60.458333333333336</v>
          </cell>
          <cell r="F27">
            <v>84</v>
          </cell>
          <cell r="G27">
            <v>39</v>
          </cell>
          <cell r="H27">
            <v>16.559999999999999</v>
          </cell>
          <cell r="I27" t="str">
            <v>L</v>
          </cell>
          <cell r="J27">
            <v>29.880000000000003</v>
          </cell>
          <cell r="K27" t="str">
            <v>*</v>
          </cell>
        </row>
        <row r="28">
          <cell r="B28">
            <v>23.437499999999996</v>
          </cell>
          <cell r="C28">
            <v>30.4</v>
          </cell>
          <cell r="D28">
            <v>18.3</v>
          </cell>
          <cell r="E28">
            <v>66.583333333333329</v>
          </cell>
          <cell r="F28">
            <v>81</v>
          </cell>
          <cell r="G28">
            <v>47</v>
          </cell>
          <cell r="H28">
            <v>17.64</v>
          </cell>
          <cell r="I28" t="str">
            <v>L</v>
          </cell>
          <cell r="J28">
            <v>32.4</v>
          </cell>
          <cell r="K28" t="str">
            <v>*</v>
          </cell>
        </row>
        <row r="29">
          <cell r="B29">
            <v>23.779166666666669</v>
          </cell>
          <cell r="C29">
            <v>30.8</v>
          </cell>
          <cell r="D29">
            <v>19.5</v>
          </cell>
          <cell r="E29">
            <v>79.625</v>
          </cell>
          <cell r="F29">
            <v>98</v>
          </cell>
          <cell r="G29">
            <v>46</v>
          </cell>
          <cell r="H29">
            <v>15.120000000000001</v>
          </cell>
          <cell r="I29" t="str">
            <v>NE</v>
          </cell>
          <cell r="J29">
            <v>33.119999999999997</v>
          </cell>
          <cell r="K29" t="str">
            <v>*</v>
          </cell>
        </row>
        <row r="30">
          <cell r="B30">
            <v>24.079166666666662</v>
          </cell>
          <cell r="C30">
            <v>30.3</v>
          </cell>
          <cell r="D30">
            <v>19.3</v>
          </cell>
          <cell r="E30">
            <v>68.708333333333329</v>
          </cell>
          <cell r="F30">
            <v>96</v>
          </cell>
          <cell r="G30">
            <v>33</v>
          </cell>
          <cell r="H30">
            <v>19.8</v>
          </cell>
          <cell r="I30" t="str">
            <v>L</v>
          </cell>
          <cell r="J30">
            <v>31.319999999999997</v>
          </cell>
          <cell r="K30" t="str">
            <v>*</v>
          </cell>
        </row>
        <row r="31">
          <cell r="B31">
            <v>22.654166666666665</v>
          </cell>
          <cell r="C31">
            <v>30</v>
          </cell>
          <cell r="D31">
            <v>15.5</v>
          </cell>
          <cell r="E31">
            <v>60.583333333333336</v>
          </cell>
          <cell r="F31">
            <v>85</v>
          </cell>
          <cell r="G31">
            <v>35</v>
          </cell>
          <cell r="H31">
            <v>26.64</v>
          </cell>
          <cell r="I31" t="str">
            <v>L</v>
          </cell>
          <cell r="J31">
            <v>47.16</v>
          </cell>
          <cell r="K31" t="str">
            <v>*</v>
          </cell>
        </row>
        <row r="32">
          <cell r="B32">
            <v>23.683333333333326</v>
          </cell>
          <cell r="C32">
            <v>31.1</v>
          </cell>
          <cell r="D32">
            <v>17.399999999999999</v>
          </cell>
          <cell r="E32">
            <v>61.958333333333336</v>
          </cell>
          <cell r="F32">
            <v>87</v>
          </cell>
          <cell r="G32">
            <v>32</v>
          </cell>
          <cell r="H32">
            <v>18.36</v>
          </cell>
          <cell r="I32" t="str">
            <v>L</v>
          </cell>
          <cell r="J32">
            <v>28.44</v>
          </cell>
          <cell r="K32" t="str">
            <v>*</v>
          </cell>
        </row>
        <row r="33">
          <cell r="B33">
            <v>23.237499999999997</v>
          </cell>
          <cell r="C33">
            <v>30.2</v>
          </cell>
          <cell r="D33">
            <v>16.8</v>
          </cell>
          <cell r="E33">
            <v>62.666666666666664</v>
          </cell>
          <cell r="F33">
            <v>86</v>
          </cell>
          <cell r="G33">
            <v>34</v>
          </cell>
          <cell r="H33">
            <v>16.559999999999999</v>
          </cell>
          <cell r="I33" t="str">
            <v>NE</v>
          </cell>
          <cell r="J33">
            <v>31.680000000000003</v>
          </cell>
          <cell r="K33" t="str">
            <v>*</v>
          </cell>
        </row>
        <row r="34">
          <cell r="B34">
            <v>22.220833333333331</v>
          </cell>
          <cell r="C34">
            <v>29.4</v>
          </cell>
          <cell r="D34">
            <v>15.5</v>
          </cell>
          <cell r="E34">
            <v>61.125</v>
          </cell>
          <cell r="F34">
            <v>85</v>
          </cell>
          <cell r="G34">
            <v>35</v>
          </cell>
          <cell r="H34">
            <v>18.720000000000002</v>
          </cell>
          <cell r="I34" t="str">
            <v>NE</v>
          </cell>
          <cell r="J34">
            <v>30.240000000000002</v>
          </cell>
          <cell r="K34" t="str">
            <v>*</v>
          </cell>
        </row>
        <row r="35">
          <cell r="I35" t="str">
            <v>L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>
            <v>27.074999999999992</v>
          </cell>
          <cell r="C5">
            <v>35.6</v>
          </cell>
          <cell r="D5">
            <v>21.2</v>
          </cell>
          <cell r="E5">
            <v>74.791666666666671</v>
          </cell>
          <cell r="F5">
            <v>95</v>
          </cell>
          <cell r="G5">
            <v>39</v>
          </cell>
          <cell r="H5">
            <v>13.68</v>
          </cell>
          <cell r="I5" t="str">
            <v>SE</v>
          </cell>
          <cell r="J5">
            <v>25.2</v>
          </cell>
          <cell r="K5" t="str">
            <v>*</v>
          </cell>
        </row>
        <row r="6">
          <cell r="B6">
            <v>28.012499999999999</v>
          </cell>
          <cell r="C6">
            <v>35.4</v>
          </cell>
          <cell r="D6">
            <v>23</v>
          </cell>
          <cell r="E6">
            <v>73.208333333333329</v>
          </cell>
          <cell r="F6">
            <v>94</v>
          </cell>
          <cell r="G6">
            <v>39</v>
          </cell>
          <cell r="H6">
            <v>11.879999999999999</v>
          </cell>
          <cell r="I6" t="str">
            <v>L</v>
          </cell>
          <cell r="J6">
            <v>27.720000000000002</v>
          </cell>
          <cell r="K6" t="str">
            <v>*</v>
          </cell>
        </row>
        <row r="7">
          <cell r="B7">
            <v>26.774999999999995</v>
          </cell>
          <cell r="C7">
            <v>31.9</v>
          </cell>
          <cell r="D7">
            <v>23.2</v>
          </cell>
          <cell r="E7">
            <v>81.25</v>
          </cell>
          <cell r="F7">
            <v>95</v>
          </cell>
          <cell r="G7">
            <v>59</v>
          </cell>
          <cell r="H7">
            <v>12.96</v>
          </cell>
          <cell r="I7" t="str">
            <v>NO</v>
          </cell>
          <cell r="J7">
            <v>25.92</v>
          </cell>
          <cell r="K7" t="str">
            <v>*</v>
          </cell>
        </row>
        <row r="8">
          <cell r="B8">
            <v>26.575000000000006</v>
          </cell>
          <cell r="C8">
            <v>32.799999999999997</v>
          </cell>
          <cell r="D8">
            <v>22.1</v>
          </cell>
          <cell r="E8">
            <v>71.791666666666671</v>
          </cell>
          <cell r="F8">
            <v>95</v>
          </cell>
          <cell r="G8">
            <v>46</v>
          </cell>
          <cell r="H8">
            <v>9.7200000000000006</v>
          </cell>
          <cell r="I8" t="str">
            <v>SE</v>
          </cell>
          <cell r="J8">
            <v>19.079999999999998</v>
          </cell>
          <cell r="K8" t="str">
            <v>*</v>
          </cell>
        </row>
        <row r="9">
          <cell r="B9">
            <v>26.775000000000002</v>
          </cell>
          <cell r="C9">
            <v>35.9</v>
          </cell>
          <cell r="D9">
            <v>21.1</v>
          </cell>
          <cell r="E9">
            <v>75.25</v>
          </cell>
          <cell r="F9">
            <v>96</v>
          </cell>
          <cell r="G9">
            <v>35</v>
          </cell>
          <cell r="H9">
            <v>12.24</v>
          </cell>
          <cell r="I9" t="str">
            <v>NO</v>
          </cell>
          <cell r="J9">
            <v>25.2</v>
          </cell>
          <cell r="K9" t="str">
            <v>*</v>
          </cell>
        </row>
        <row r="10">
          <cell r="B10">
            <v>28.012499999999999</v>
          </cell>
          <cell r="C10">
            <v>36.9</v>
          </cell>
          <cell r="D10">
            <v>21.6</v>
          </cell>
          <cell r="E10">
            <v>71.958333333333329</v>
          </cell>
          <cell r="F10">
            <v>95</v>
          </cell>
          <cell r="G10">
            <v>32</v>
          </cell>
          <cell r="H10">
            <v>12.6</v>
          </cell>
          <cell r="I10" t="str">
            <v>O</v>
          </cell>
          <cell r="J10">
            <v>25.56</v>
          </cell>
          <cell r="K10" t="str">
            <v>*</v>
          </cell>
        </row>
        <row r="11">
          <cell r="B11">
            <v>25.616666666666671</v>
          </cell>
          <cell r="C11">
            <v>30.2</v>
          </cell>
          <cell r="D11">
            <v>20.7</v>
          </cell>
          <cell r="E11">
            <v>75.375</v>
          </cell>
          <cell r="F11">
            <v>95</v>
          </cell>
          <cell r="G11">
            <v>57</v>
          </cell>
          <cell r="H11">
            <v>22.32</v>
          </cell>
          <cell r="I11" t="str">
            <v>O</v>
          </cell>
          <cell r="J11">
            <v>36.36</v>
          </cell>
          <cell r="K11" t="str">
            <v>*</v>
          </cell>
        </row>
        <row r="12">
          <cell r="B12">
            <v>25.591666666666665</v>
          </cell>
          <cell r="C12">
            <v>32.1</v>
          </cell>
          <cell r="D12">
            <v>21.3</v>
          </cell>
          <cell r="E12">
            <v>73.875</v>
          </cell>
          <cell r="F12">
            <v>95</v>
          </cell>
          <cell r="G12">
            <v>49</v>
          </cell>
          <cell r="H12">
            <v>9.7200000000000006</v>
          </cell>
          <cell r="I12" t="str">
            <v>O</v>
          </cell>
          <cell r="J12">
            <v>23.759999999999998</v>
          </cell>
          <cell r="K12" t="str">
            <v>*</v>
          </cell>
        </row>
        <row r="13">
          <cell r="B13">
            <v>25.195833333333336</v>
          </cell>
          <cell r="C13">
            <v>32.299999999999997</v>
          </cell>
          <cell r="D13">
            <v>19</v>
          </cell>
          <cell r="E13">
            <v>70.583333333333329</v>
          </cell>
          <cell r="F13">
            <v>95</v>
          </cell>
          <cell r="G13">
            <v>40</v>
          </cell>
          <cell r="H13">
            <v>7.9200000000000008</v>
          </cell>
          <cell r="I13" t="str">
            <v>SE</v>
          </cell>
          <cell r="J13">
            <v>20.88</v>
          </cell>
          <cell r="K13" t="str">
            <v>*</v>
          </cell>
        </row>
        <row r="14">
          <cell r="B14">
            <v>25.329166666666666</v>
          </cell>
          <cell r="C14">
            <v>32.6</v>
          </cell>
          <cell r="D14">
            <v>19.3</v>
          </cell>
          <cell r="E14">
            <v>69.458333333333329</v>
          </cell>
          <cell r="F14">
            <v>92</v>
          </cell>
          <cell r="G14">
            <v>40</v>
          </cell>
          <cell r="H14">
            <v>6.48</v>
          </cell>
          <cell r="I14" t="str">
            <v>SE</v>
          </cell>
          <cell r="J14">
            <v>15.48</v>
          </cell>
          <cell r="K14" t="str">
            <v>*</v>
          </cell>
        </row>
        <row r="15">
          <cell r="B15">
            <v>25.720833333333335</v>
          </cell>
          <cell r="C15">
            <v>33.200000000000003</v>
          </cell>
          <cell r="D15">
            <v>20.2</v>
          </cell>
          <cell r="E15">
            <v>70.75</v>
          </cell>
          <cell r="F15">
            <v>95</v>
          </cell>
          <cell r="G15">
            <v>40</v>
          </cell>
          <cell r="H15">
            <v>10.44</v>
          </cell>
          <cell r="I15" t="str">
            <v>O</v>
          </cell>
          <cell r="J15">
            <v>28.44</v>
          </cell>
          <cell r="K15" t="str">
            <v>*</v>
          </cell>
        </row>
        <row r="16">
          <cell r="B16">
            <v>25.458333333333329</v>
          </cell>
          <cell r="C16">
            <v>34.1</v>
          </cell>
          <cell r="D16">
            <v>19.2</v>
          </cell>
          <cell r="E16">
            <v>71.833333333333329</v>
          </cell>
          <cell r="F16">
            <v>96</v>
          </cell>
          <cell r="G16">
            <v>31</v>
          </cell>
          <cell r="H16">
            <v>15.840000000000002</v>
          </cell>
          <cell r="I16" t="str">
            <v>SO</v>
          </cell>
          <cell r="J16">
            <v>25.2</v>
          </cell>
          <cell r="K16" t="str">
            <v>*</v>
          </cell>
        </row>
        <row r="17">
          <cell r="B17">
            <v>25.958333333333339</v>
          </cell>
          <cell r="C17">
            <v>34.6</v>
          </cell>
          <cell r="D17">
            <v>19.899999999999999</v>
          </cell>
          <cell r="E17">
            <v>75.458333333333329</v>
          </cell>
          <cell r="F17">
            <v>96</v>
          </cell>
          <cell r="G17">
            <v>41</v>
          </cell>
          <cell r="H17">
            <v>6.84</v>
          </cell>
          <cell r="I17" t="str">
            <v>L</v>
          </cell>
          <cell r="J17">
            <v>25.92</v>
          </cell>
          <cell r="K17" t="str">
            <v>*</v>
          </cell>
        </row>
        <row r="18">
          <cell r="B18">
            <v>23.845833333333335</v>
          </cell>
          <cell r="C18">
            <v>28.7</v>
          </cell>
          <cell r="D18">
            <v>19.5</v>
          </cell>
          <cell r="E18">
            <v>80.5</v>
          </cell>
          <cell r="F18">
            <v>96</v>
          </cell>
          <cell r="G18">
            <v>54</v>
          </cell>
          <cell r="H18">
            <v>20.16</v>
          </cell>
          <cell r="I18" t="str">
            <v>NE</v>
          </cell>
          <cell r="J18">
            <v>46.440000000000005</v>
          </cell>
          <cell r="K18" t="str">
            <v>*</v>
          </cell>
        </row>
        <row r="19">
          <cell r="B19">
            <v>23.304166666666664</v>
          </cell>
          <cell r="C19">
            <v>28.1</v>
          </cell>
          <cell r="D19">
            <v>19.5</v>
          </cell>
          <cell r="E19">
            <v>70.291666666666671</v>
          </cell>
          <cell r="F19">
            <v>94</v>
          </cell>
          <cell r="G19">
            <v>48</v>
          </cell>
          <cell r="H19">
            <v>15.48</v>
          </cell>
          <cell r="I19" t="str">
            <v>SE</v>
          </cell>
          <cell r="J19">
            <v>37.080000000000005</v>
          </cell>
          <cell r="K19" t="str">
            <v>*</v>
          </cell>
        </row>
        <row r="20">
          <cell r="B20">
            <v>20.604166666666668</v>
          </cell>
          <cell r="C20">
            <v>28.2</v>
          </cell>
          <cell r="D20">
            <v>12.8</v>
          </cell>
          <cell r="E20">
            <v>66.125</v>
          </cell>
          <cell r="F20">
            <v>91</v>
          </cell>
          <cell r="G20">
            <v>37</v>
          </cell>
          <cell r="H20">
            <v>10.44</v>
          </cell>
          <cell r="I20" t="str">
            <v>SE</v>
          </cell>
          <cell r="J20">
            <v>23.040000000000003</v>
          </cell>
          <cell r="K20" t="str">
            <v>*</v>
          </cell>
        </row>
        <row r="21">
          <cell r="B21">
            <v>20.399999999999999</v>
          </cell>
          <cell r="C21">
            <v>30</v>
          </cell>
          <cell r="D21">
            <v>11.7</v>
          </cell>
          <cell r="E21">
            <v>69.083333333333329</v>
          </cell>
          <cell r="F21">
            <v>96</v>
          </cell>
          <cell r="G21">
            <v>42</v>
          </cell>
          <cell r="H21">
            <v>8.64</v>
          </cell>
          <cell r="I21" t="str">
            <v>SE</v>
          </cell>
          <cell r="J21">
            <v>80.64</v>
          </cell>
          <cell r="K21" t="str">
            <v>*</v>
          </cell>
        </row>
        <row r="22">
          <cell r="B22">
            <v>24.141666666666662</v>
          </cell>
          <cell r="C22">
            <v>32.799999999999997</v>
          </cell>
          <cell r="D22">
            <v>17.7</v>
          </cell>
          <cell r="E22">
            <v>67.166666666666671</v>
          </cell>
          <cell r="F22">
            <v>89</v>
          </cell>
          <cell r="G22">
            <v>43</v>
          </cell>
          <cell r="H22">
            <v>8.2799999999999994</v>
          </cell>
          <cell r="I22" t="str">
            <v>SE</v>
          </cell>
          <cell r="J22">
            <v>18.720000000000002</v>
          </cell>
          <cell r="K22" t="str">
            <v>*</v>
          </cell>
        </row>
        <row r="23">
          <cell r="B23">
            <v>25.583333333333339</v>
          </cell>
          <cell r="C23">
            <v>32.200000000000003</v>
          </cell>
          <cell r="D23">
            <v>20.8</v>
          </cell>
          <cell r="E23">
            <v>74.958333333333329</v>
          </cell>
          <cell r="F23">
            <v>94</v>
          </cell>
          <cell r="G23">
            <v>47</v>
          </cell>
          <cell r="H23">
            <v>10.08</v>
          </cell>
          <cell r="I23" t="str">
            <v>L</v>
          </cell>
          <cell r="J23">
            <v>22.68</v>
          </cell>
          <cell r="K23" t="str">
            <v>*</v>
          </cell>
        </row>
        <row r="24">
          <cell r="B24">
            <v>25.691666666666663</v>
          </cell>
          <cell r="C24">
            <v>33.299999999999997</v>
          </cell>
          <cell r="D24">
            <v>20.2</v>
          </cell>
          <cell r="E24">
            <v>75.958333333333329</v>
          </cell>
          <cell r="F24">
            <v>95</v>
          </cell>
          <cell r="G24">
            <v>41</v>
          </cell>
          <cell r="H24">
            <v>7.5600000000000005</v>
          </cell>
          <cell r="I24" t="str">
            <v>L</v>
          </cell>
          <cell r="J24">
            <v>18.720000000000002</v>
          </cell>
          <cell r="K24" t="str">
            <v>*</v>
          </cell>
        </row>
        <row r="25">
          <cell r="B25">
            <v>25.495833333333326</v>
          </cell>
          <cell r="C25">
            <v>33.299999999999997</v>
          </cell>
          <cell r="D25">
            <v>19.8</v>
          </cell>
          <cell r="E25">
            <v>73.208333333333329</v>
          </cell>
          <cell r="F25">
            <v>94</v>
          </cell>
          <cell r="G25">
            <v>36</v>
          </cell>
          <cell r="H25">
            <v>8.2799999999999994</v>
          </cell>
          <cell r="I25" t="str">
            <v>SE</v>
          </cell>
          <cell r="J25">
            <v>16.920000000000002</v>
          </cell>
          <cell r="K25" t="str">
            <v>*</v>
          </cell>
        </row>
        <row r="26">
          <cell r="B26">
            <v>24.041666666666661</v>
          </cell>
          <cell r="C26">
            <v>32.9</v>
          </cell>
          <cell r="D26">
            <v>17.3</v>
          </cell>
          <cell r="E26">
            <v>72.333333333333329</v>
          </cell>
          <cell r="F26">
            <v>96</v>
          </cell>
          <cell r="G26">
            <v>29</v>
          </cell>
          <cell r="H26">
            <v>7.2</v>
          </cell>
          <cell r="I26" t="str">
            <v>S</v>
          </cell>
          <cell r="J26">
            <v>17.64</v>
          </cell>
          <cell r="K26" t="str">
            <v>*</v>
          </cell>
        </row>
        <row r="27">
          <cell r="B27">
            <v>24.012500000000003</v>
          </cell>
          <cell r="C27">
            <v>33</v>
          </cell>
          <cell r="D27">
            <v>17.3</v>
          </cell>
          <cell r="E27">
            <v>71.208333333333329</v>
          </cell>
          <cell r="F27">
            <v>95</v>
          </cell>
          <cell r="G27">
            <v>35</v>
          </cell>
          <cell r="H27">
            <v>10.44</v>
          </cell>
          <cell r="I27" t="str">
            <v>L</v>
          </cell>
          <cell r="J27">
            <v>23.759999999999998</v>
          </cell>
          <cell r="K27" t="str">
            <v>*</v>
          </cell>
        </row>
        <row r="28">
          <cell r="B28">
            <v>24.866666666666671</v>
          </cell>
          <cell r="C28">
            <v>33</v>
          </cell>
          <cell r="D28">
            <v>19.2</v>
          </cell>
          <cell r="E28">
            <v>73.333333333333329</v>
          </cell>
          <cell r="F28">
            <v>93</v>
          </cell>
          <cell r="G28">
            <v>46</v>
          </cell>
          <cell r="H28">
            <v>8.64</v>
          </cell>
          <cell r="I28" t="str">
            <v>SE</v>
          </cell>
          <cell r="J28">
            <v>24.48</v>
          </cell>
          <cell r="K28" t="str">
            <v>*</v>
          </cell>
        </row>
        <row r="29">
          <cell r="B29">
            <v>26.083333333333332</v>
          </cell>
          <cell r="C29">
            <v>34.299999999999997</v>
          </cell>
          <cell r="D29">
            <v>21</v>
          </cell>
          <cell r="E29">
            <v>78.458333333333329</v>
          </cell>
          <cell r="F29">
            <v>96</v>
          </cell>
          <cell r="G29">
            <v>41</v>
          </cell>
          <cell r="H29">
            <v>10.8</v>
          </cell>
          <cell r="I29" t="str">
            <v>NE</v>
          </cell>
          <cell r="J29">
            <v>24.840000000000003</v>
          </cell>
          <cell r="K29" t="str">
            <v>*</v>
          </cell>
        </row>
        <row r="30">
          <cell r="B30">
            <v>26.816666666666666</v>
          </cell>
          <cell r="C30">
            <v>34.200000000000003</v>
          </cell>
          <cell r="D30">
            <v>22.9</v>
          </cell>
          <cell r="E30">
            <v>76.875</v>
          </cell>
          <cell r="F30">
            <v>94</v>
          </cell>
          <cell r="G30">
            <v>38</v>
          </cell>
          <cell r="H30">
            <v>7.9200000000000008</v>
          </cell>
          <cell r="I30" t="str">
            <v>S</v>
          </cell>
          <cell r="J30">
            <v>17.28</v>
          </cell>
          <cell r="K30" t="str">
            <v>*</v>
          </cell>
        </row>
        <row r="31">
          <cell r="B31">
            <v>24.120833333333337</v>
          </cell>
          <cell r="C31">
            <v>33.1</v>
          </cell>
          <cell r="D31">
            <v>17</v>
          </cell>
          <cell r="E31">
            <v>71.958333333333329</v>
          </cell>
          <cell r="F31">
            <v>96</v>
          </cell>
          <cell r="G31">
            <v>32</v>
          </cell>
          <cell r="H31">
            <v>10.8</v>
          </cell>
          <cell r="I31" t="str">
            <v>SE</v>
          </cell>
          <cell r="J31">
            <v>28.8</v>
          </cell>
          <cell r="K31" t="str">
            <v>*</v>
          </cell>
        </row>
        <row r="32">
          <cell r="B32">
            <v>24.554166666666671</v>
          </cell>
          <cell r="C32">
            <v>34.4</v>
          </cell>
          <cell r="D32">
            <v>17.8</v>
          </cell>
          <cell r="E32">
            <v>73.125</v>
          </cell>
          <cell r="F32">
            <v>96</v>
          </cell>
          <cell r="G32">
            <v>32</v>
          </cell>
          <cell r="H32">
            <v>7.9200000000000008</v>
          </cell>
          <cell r="I32" t="str">
            <v>SE</v>
          </cell>
          <cell r="J32">
            <v>26.28</v>
          </cell>
          <cell r="K32" t="str">
            <v>*</v>
          </cell>
        </row>
        <row r="33">
          <cell r="B33">
            <v>24.658333333333335</v>
          </cell>
          <cell r="C33">
            <v>33.9</v>
          </cell>
          <cell r="D33">
            <v>18.2</v>
          </cell>
          <cell r="E33">
            <v>73.25</v>
          </cell>
          <cell r="F33">
            <v>95</v>
          </cell>
          <cell r="G33">
            <v>33</v>
          </cell>
          <cell r="H33">
            <v>6.48</v>
          </cell>
          <cell r="I33" t="str">
            <v>L</v>
          </cell>
          <cell r="J33">
            <v>16.920000000000002</v>
          </cell>
          <cell r="K33" t="str">
            <v>*</v>
          </cell>
        </row>
        <row r="34">
          <cell r="B34">
            <v>24.158333333333331</v>
          </cell>
          <cell r="C34">
            <v>33.299999999999997</v>
          </cell>
          <cell r="D34">
            <v>17.899999999999999</v>
          </cell>
          <cell r="E34">
            <v>72.166666666666671</v>
          </cell>
          <cell r="F34">
            <v>96</v>
          </cell>
          <cell r="G34">
            <v>32</v>
          </cell>
          <cell r="H34">
            <v>7.9200000000000008</v>
          </cell>
          <cell r="I34" t="str">
            <v>S</v>
          </cell>
          <cell r="J34">
            <v>17.28</v>
          </cell>
          <cell r="K34" t="str">
            <v>*</v>
          </cell>
        </row>
        <row r="35">
          <cell r="I35" t="str">
            <v>SE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  <sheetName val="Plan1"/>
    </sheetNames>
    <sheetDataSet>
      <sheetData sheetId="0"/>
      <sheetData sheetId="1"/>
      <sheetData sheetId="2"/>
      <sheetData sheetId="3">
        <row r="5">
          <cell r="B5">
            <v>29.481249999999999</v>
          </cell>
          <cell r="C5">
            <v>33.700000000000003</v>
          </cell>
          <cell r="D5">
            <v>21.7</v>
          </cell>
          <cell r="E5">
            <v>49.8125</v>
          </cell>
          <cell r="F5">
            <v>86</v>
          </cell>
          <cell r="G5">
            <v>32</v>
          </cell>
          <cell r="H5">
            <v>12.6</v>
          </cell>
          <cell r="I5" t="str">
            <v>S</v>
          </cell>
          <cell r="J5">
            <v>35.28</v>
          </cell>
          <cell r="K5" t="str">
            <v>*</v>
          </cell>
        </row>
        <row r="6">
          <cell r="B6">
            <v>30.57692307692308</v>
          </cell>
          <cell r="C6">
            <v>35.299999999999997</v>
          </cell>
          <cell r="D6">
            <v>21.9</v>
          </cell>
          <cell r="E6">
            <v>50.153846153846153</v>
          </cell>
          <cell r="F6">
            <v>82</v>
          </cell>
          <cell r="G6">
            <v>31</v>
          </cell>
          <cell r="H6">
            <v>13.32</v>
          </cell>
          <cell r="I6" t="str">
            <v>NE</v>
          </cell>
          <cell r="J6">
            <v>29.16</v>
          </cell>
          <cell r="K6" t="str">
            <v>*</v>
          </cell>
        </row>
        <row r="7">
          <cell r="B7">
            <v>23.358333333333334</v>
          </cell>
          <cell r="C7">
            <v>27.5</v>
          </cell>
          <cell r="D7">
            <v>19.600000000000001</v>
          </cell>
          <cell r="E7">
            <v>45.333333333333336</v>
          </cell>
          <cell r="F7">
            <v>84</v>
          </cell>
          <cell r="G7">
            <v>26</v>
          </cell>
          <cell r="H7">
            <v>18.720000000000002</v>
          </cell>
          <cell r="I7" t="str">
            <v>N</v>
          </cell>
          <cell r="J7">
            <v>32.76</v>
          </cell>
          <cell r="K7" t="str">
            <v>*</v>
          </cell>
        </row>
        <row r="8">
          <cell r="B8">
            <v>24.49285714285714</v>
          </cell>
          <cell r="C8">
            <v>29.5</v>
          </cell>
          <cell r="D8">
            <v>12.9</v>
          </cell>
          <cell r="E8">
            <v>42.357142857142854</v>
          </cell>
          <cell r="F8">
            <v>80</v>
          </cell>
          <cell r="G8">
            <v>24</v>
          </cell>
          <cell r="H8">
            <v>9.3600000000000012</v>
          </cell>
          <cell r="I8" t="str">
            <v>SO</v>
          </cell>
          <cell r="J8">
            <v>23.759999999999998</v>
          </cell>
          <cell r="K8" t="str">
            <v>*</v>
          </cell>
        </row>
        <row r="9">
          <cell r="B9">
            <v>29.663636363636371</v>
          </cell>
          <cell r="C9">
            <v>33.799999999999997</v>
          </cell>
          <cell r="D9">
            <v>20.8</v>
          </cell>
          <cell r="E9">
            <v>46.81818181818182</v>
          </cell>
          <cell r="F9">
            <v>64</v>
          </cell>
          <cell r="G9">
            <v>35</v>
          </cell>
          <cell r="H9">
            <v>12.96</v>
          </cell>
          <cell r="I9" t="str">
            <v>S</v>
          </cell>
          <cell r="J9">
            <v>27.36</v>
          </cell>
          <cell r="K9" t="str">
            <v>*</v>
          </cell>
        </row>
        <row r="10">
          <cell r="B10">
            <v>30.279999999999994</v>
          </cell>
          <cell r="C10">
            <v>34.700000000000003</v>
          </cell>
          <cell r="D10">
            <v>22.3</v>
          </cell>
          <cell r="E10">
            <v>56.7</v>
          </cell>
          <cell r="F10">
            <v>84</v>
          </cell>
          <cell r="G10">
            <v>42</v>
          </cell>
          <cell r="H10">
            <v>23.400000000000002</v>
          </cell>
          <cell r="I10" t="str">
            <v>SE</v>
          </cell>
          <cell r="J10">
            <v>54.36</v>
          </cell>
          <cell r="K10" t="str">
            <v>*</v>
          </cell>
        </row>
        <row r="11">
          <cell r="B11">
            <v>23.718181818181815</v>
          </cell>
          <cell r="C11">
            <v>26.3</v>
          </cell>
          <cell r="D11">
            <v>20.3</v>
          </cell>
          <cell r="E11">
            <v>73</v>
          </cell>
          <cell r="F11">
            <v>92</v>
          </cell>
          <cell r="G11">
            <v>63</v>
          </cell>
          <cell r="H11">
            <v>14.76</v>
          </cell>
          <cell r="I11" t="str">
            <v>N</v>
          </cell>
          <cell r="J11">
            <v>30.6</v>
          </cell>
          <cell r="K11" t="str">
            <v>*</v>
          </cell>
        </row>
        <row r="12">
          <cell r="B12">
            <v>22.657142857142855</v>
          </cell>
          <cell r="C12">
            <v>26.8</v>
          </cell>
          <cell r="D12">
            <v>14.1</v>
          </cell>
          <cell r="E12">
            <v>63.214285714285715</v>
          </cell>
          <cell r="F12">
            <v>86</v>
          </cell>
          <cell r="G12">
            <v>47</v>
          </cell>
          <cell r="H12">
            <v>12.6</v>
          </cell>
          <cell r="I12" t="str">
            <v>N</v>
          </cell>
          <cell r="J12">
            <v>23.040000000000003</v>
          </cell>
          <cell r="K12" t="str">
            <v>*</v>
          </cell>
        </row>
        <row r="13">
          <cell r="B13">
            <v>21.95</v>
          </cell>
          <cell r="C13">
            <v>28.4</v>
          </cell>
          <cell r="D13">
            <v>11.8</v>
          </cell>
          <cell r="E13">
            <v>53</v>
          </cell>
          <cell r="F13">
            <v>85</v>
          </cell>
          <cell r="G13">
            <v>27</v>
          </cell>
          <cell r="H13">
            <v>12.6</v>
          </cell>
          <cell r="I13" t="str">
            <v>N</v>
          </cell>
          <cell r="J13">
            <v>23.400000000000002</v>
          </cell>
          <cell r="K13" t="str">
            <v>*</v>
          </cell>
        </row>
        <row r="14">
          <cell r="B14">
            <v>22.40625</v>
          </cell>
          <cell r="C14">
            <v>27.4</v>
          </cell>
          <cell r="D14">
            <v>13.3</v>
          </cell>
          <cell r="E14">
            <v>45.9375</v>
          </cell>
          <cell r="F14">
            <v>81</v>
          </cell>
          <cell r="G14">
            <v>21</v>
          </cell>
          <cell r="H14">
            <v>11.879999999999999</v>
          </cell>
          <cell r="I14" t="str">
            <v>N</v>
          </cell>
          <cell r="J14">
            <v>22.32</v>
          </cell>
          <cell r="K14" t="str">
            <v>*</v>
          </cell>
        </row>
        <row r="15">
          <cell r="B15">
            <v>25.2</v>
          </cell>
          <cell r="C15">
            <v>28.3</v>
          </cell>
          <cell r="D15">
            <v>15.5</v>
          </cell>
          <cell r="E15">
            <v>41.636363636363633</v>
          </cell>
          <cell r="F15">
            <v>79</v>
          </cell>
          <cell r="G15">
            <v>30</v>
          </cell>
          <cell r="H15">
            <v>8.64</v>
          </cell>
          <cell r="I15" t="str">
            <v>N</v>
          </cell>
          <cell r="J15">
            <v>21.6</v>
          </cell>
          <cell r="K15" t="str">
            <v>*</v>
          </cell>
        </row>
        <row r="16">
          <cell r="B16">
            <v>26.081818181818186</v>
          </cell>
          <cell r="C16">
            <v>29</v>
          </cell>
          <cell r="D16">
            <v>16.899999999999999</v>
          </cell>
          <cell r="E16">
            <v>43.090909090909093</v>
          </cell>
          <cell r="F16">
            <v>73</v>
          </cell>
          <cell r="G16">
            <v>32</v>
          </cell>
          <cell r="H16">
            <v>8.2799999999999994</v>
          </cell>
          <cell r="I16" t="str">
            <v>S</v>
          </cell>
          <cell r="J16">
            <v>19.079999999999998</v>
          </cell>
          <cell r="K16" t="str">
            <v>*</v>
          </cell>
        </row>
        <row r="17">
          <cell r="B17">
            <v>27.966666666666669</v>
          </cell>
          <cell r="C17">
            <v>31.8</v>
          </cell>
          <cell r="D17">
            <v>20.2</v>
          </cell>
          <cell r="E17">
            <v>56.666666666666664</v>
          </cell>
          <cell r="F17">
            <v>81</v>
          </cell>
          <cell r="G17">
            <v>44</v>
          </cell>
          <cell r="H17">
            <v>15.48</v>
          </cell>
          <cell r="I17" t="str">
            <v>SO</v>
          </cell>
          <cell r="J17">
            <v>35.28</v>
          </cell>
          <cell r="K17" t="str">
            <v>*</v>
          </cell>
        </row>
        <row r="18">
          <cell r="B18">
            <v>21.083333333333332</v>
          </cell>
          <cell r="C18">
            <v>24.3</v>
          </cell>
          <cell r="D18">
            <v>17.7</v>
          </cell>
          <cell r="E18">
            <v>74.416666666666671</v>
          </cell>
          <cell r="F18">
            <v>98</v>
          </cell>
          <cell r="G18">
            <v>55</v>
          </cell>
          <cell r="H18">
            <v>13.68</v>
          </cell>
          <cell r="I18" t="str">
            <v>N</v>
          </cell>
          <cell r="J18">
            <v>28.08</v>
          </cell>
          <cell r="K18" t="str">
            <v>*</v>
          </cell>
        </row>
        <row r="19">
          <cell r="B19">
            <v>17.778571428571428</v>
          </cell>
          <cell r="C19">
            <v>21.5</v>
          </cell>
          <cell r="D19">
            <v>8.4</v>
          </cell>
          <cell r="E19">
            <v>55.214285714285715</v>
          </cell>
          <cell r="F19">
            <v>89</v>
          </cell>
          <cell r="G19">
            <v>36</v>
          </cell>
          <cell r="H19">
            <v>14.4</v>
          </cell>
          <cell r="I19" t="str">
            <v>N</v>
          </cell>
          <cell r="J19">
            <v>27.720000000000002</v>
          </cell>
          <cell r="K19" t="str">
            <v>*</v>
          </cell>
        </row>
        <row r="20">
          <cell r="B20">
            <v>18.411111111111108</v>
          </cell>
          <cell r="C20">
            <v>23.8</v>
          </cell>
          <cell r="D20">
            <v>9.1999999999999993</v>
          </cell>
          <cell r="E20">
            <v>54.666666666666664</v>
          </cell>
          <cell r="F20">
            <v>91</v>
          </cell>
          <cell r="G20">
            <v>35</v>
          </cell>
          <cell r="H20">
            <v>14.76</v>
          </cell>
          <cell r="I20" t="str">
            <v>N</v>
          </cell>
          <cell r="J20">
            <v>30.96</v>
          </cell>
          <cell r="K20" t="str">
            <v>*</v>
          </cell>
        </row>
        <row r="21">
          <cell r="B21">
            <v>20.91764705882353</v>
          </cell>
          <cell r="C21">
            <v>26.9</v>
          </cell>
          <cell r="D21">
            <v>12.2</v>
          </cell>
          <cell r="E21">
            <v>48.411764705882355</v>
          </cell>
          <cell r="F21">
            <v>78</v>
          </cell>
          <cell r="G21">
            <v>25</v>
          </cell>
          <cell r="H21">
            <v>10.8</v>
          </cell>
          <cell r="I21" t="str">
            <v>NO</v>
          </cell>
          <cell r="J21">
            <v>21.240000000000002</v>
          </cell>
          <cell r="K21" t="str">
            <v>*</v>
          </cell>
        </row>
        <row r="22">
          <cell r="B22">
            <v>22.756250000000001</v>
          </cell>
          <cell r="C22">
            <v>27.6</v>
          </cell>
          <cell r="D22">
            <v>14.3</v>
          </cell>
          <cell r="E22">
            <v>54.8125</v>
          </cell>
          <cell r="F22">
            <v>78</v>
          </cell>
          <cell r="G22">
            <v>40</v>
          </cell>
          <cell r="H22">
            <v>11.879999999999999</v>
          </cell>
          <cell r="I22" t="str">
            <v>SO</v>
          </cell>
          <cell r="J22">
            <v>26.64</v>
          </cell>
          <cell r="K22" t="str">
            <v>*</v>
          </cell>
        </row>
        <row r="23">
          <cell r="B23">
            <v>24.900000000000002</v>
          </cell>
          <cell r="C23">
            <v>28.4</v>
          </cell>
          <cell r="D23">
            <v>18.5</v>
          </cell>
          <cell r="E23">
            <v>56.230769230769234</v>
          </cell>
          <cell r="F23">
            <v>78</v>
          </cell>
          <cell r="G23">
            <v>38</v>
          </cell>
          <cell r="H23">
            <v>14.4</v>
          </cell>
          <cell r="I23" t="str">
            <v>SO</v>
          </cell>
          <cell r="J23">
            <v>29.880000000000003</v>
          </cell>
          <cell r="K23" t="str">
            <v>*</v>
          </cell>
        </row>
        <row r="24">
          <cell r="B24">
            <v>25.493333333333336</v>
          </cell>
          <cell r="C24">
            <v>29.8</v>
          </cell>
          <cell r="D24">
            <v>16</v>
          </cell>
          <cell r="E24">
            <v>58</v>
          </cell>
          <cell r="F24">
            <v>96</v>
          </cell>
          <cell r="G24">
            <v>39</v>
          </cell>
          <cell r="H24">
            <v>13.68</v>
          </cell>
          <cell r="I24" t="str">
            <v>NO</v>
          </cell>
          <cell r="J24">
            <v>23.040000000000003</v>
          </cell>
          <cell r="K24" t="str">
            <v>*</v>
          </cell>
        </row>
        <row r="25">
          <cell r="B25">
            <v>26.878571428571433</v>
          </cell>
          <cell r="C25">
            <v>29.7</v>
          </cell>
          <cell r="D25">
            <v>19</v>
          </cell>
          <cell r="E25">
            <v>51.214285714285715</v>
          </cell>
          <cell r="F25">
            <v>85</v>
          </cell>
          <cell r="G25">
            <v>39</v>
          </cell>
          <cell r="H25">
            <v>9.3600000000000012</v>
          </cell>
          <cell r="I25" t="str">
            <v>NO</v>
          </cell>
          <cell r="J25">
            <v>25.92</v>
          </cell>
          <cell r="K25" t="str">
            <v>*</v>
          </cell>
        </row>
        <row r="26">
          <cell r="B26">
            <v>26.080000000000002</v>
          </cell>
          <cell r="C26">
            <v>29.8</v>
          </cell>
          <cell r="D26">
            <v>17.399999999999999</v>
          </cell>
          <cell r="E26">
            <v>50.666666666666664</v>
          </cell>
          <cell r="F26">
            <v>86</v>
          </cell>
          <cell r="G26">
            <v>34</v>
          </cell>
          <cell r="H26">
            <v>8.2799999999999994</v>
          </cell>
          <cell r="I26" t="str">
            <v>S</v>
          </cell>
          <cell r="J26">
            <v>22.68</v>
          </cell>
          <cell r="K26" t="str">
            <v>*</v>
          </cell>
        </row>
        <row r="27">
          <cell r="B27">
            <v>26.446153846153848</v>
          </cell>
          <cell r="C27">
            <v>29.4</v>
          </cell>
          <cell r="D27">
            <v>20.7</v>
          </cell>
          <cell r="E27">
            <v>44.615384615384613</v>
          </cell>
          <cell r="F27">
            <v>66</v>
          </cell>
          <cell r="G27">
            <v>36</v>
          </cell>
          <cell r="H27">
            <v>11.879999999999999</v>
          </cell>
          <cell r="I27" t="str">
            <v>SO</v>
          </cell>
          <cell r="J27">
            <v>23.759999999999998</v>
          </cell>
          <cell r="K27" t="str">
            <v>*</v>
          </cell>
        </row>
        <row r="28">
          <cell r="B28">
            <v>26.766666666666662</v>
          </cell>
          <cell r="C28">
            <v>30</v>
          </cell>
          <cell r="D28">
            <v>18.8</v>
          </cell>
          <cell r="E28">
            <v>47.583333333333336</v>
          </cell>
          <cell r="F28">
            <v>66</v>
          </cell>
          <cell r="G28">
            <v>39</v>
          </cell>
          <cell r="H28">
            <v>14.04</v>
          </cell>
          <cell r="I28" t="str">
            <v>SO</v>
          </cell>
          <cell r="J28">
            <v>31.319999999999997</v>
          </cell>
          <cell r="K28" t="str">
            <v>*</v>
          </cell>
        </row>
        <row r="29">
          <cell r="B29">
            <v>29.354545454545459</v>
          </cell>
          <cell r="C29">
            <v>31.5</v>
          </cell>
          <cell r="D29">
            <v>24.3</v>
          </cell>
          <cell r="E29">
            <v>59.272727272727273</v>
          </cell>
          <cell r="F29">
            <v>71</v>
          </cell>
          <cell r="G29">
            <v>50</v>
          </cell>
          <cell r="H29">
            <v>14.4</v>
          </cell>
          <cell r="I29" t="str">
            <v>S</v>
          </cell>
          <cell r="J29">
            <v>30.240000000000002</v>
          </cell>
          <cell r="K29" t="str">
            <v>*</v>
          </cell>
        </row>
        <row r="30">
          <cell r="B30">
            <v>29.384615384615383</v>
          </cell>
          <cell r="C30">
            <v>32.200000000000003</v>
          </cell>
          <cell r="D30">
            <v>23.8</v>
          </cell>
          <cell r="E30">
            <v>49.92307692307692</v>
          </cell>
          <cell r="F30">
            <v>75</v>
          </cell>
          <cell r="G30">
            <v>41</v>
          </cell>
          <cell r="H30">
            <v>15.48</v>
          </cell>
          <cell r="I30" t="str">
            <v>SO</v>
          </cell>
          <cell r="J30">
            <v>34.200000000000003</v>
          </cell>
          <cell r="K30" t="str">
            <v>*</v>
          </cell>
        </row>
        <row r="31">
          <cell r="B31">
            <v>26.237500000000001</v>
          </cell>
          <cell r="C31">
            <v>29.6</v>
          </cell>
          <cell r="D31">
            <v>21</v>
          </cell>
          <cell r="E31">
            <v>47.6875</v>
          </cell>
          <cell r="F31">
            <v>67</v>
          </cell>
          <cell r="G31">
            <v>36</v>
          </cell>
          <cell r="H31">
            <v>15.840000000000002</v>
          </cell>
          <cell r="I31" t="str">
            <v>SO</v>
          </cell>
          <cell r="J31">
            <v>34.200000000000003</v>
          </cell>
          <cell r="K31" t="str">
            <v>*</v>
          </cell>
        </row>
        <row r="32">
          <cell r="B32">
            <v>26.253333333333334</v>
          </cell>
          <cell r="C32">
            <v>30.9</v>
          </cell>
          <cell r="D32">
            <v>19.100000000000001</v>
          </cell>
          <cell r="E32">
            <v>52.866666666666667</v>
          </cell>
          <cell r="F32">
            <v>81</v>
          </cell>
          <cell r="G32">
            <v>39</v>
          </cell>
          <cell r="H32">
            <v>18.720000000000002</v>
          </cell>
          <cell r="I32" t="str">
            <v>SO</v>
          </cell>
          <cell r="J32">
            <v>33.119999999999997</v>
          </cell>
          <cell r="K32" t="str">
            <v>*</v>
          </cell>
        </row>
        <row r="33">
          <cell r="B33">
            <v>27.257142857142856</v>
          </cell>
          <cell r="C33">
            <v>30.9</v>
          </cell>
          <cell r="D33">
            <v>22.1</v>
          </cell>
          <cell r="E33">
            <v>49.142857142857146</v>
          </cell>
          <cell r="F33">
            <v>65</v>
          </cell>
          <cell r="G33">
            <v>36</v>
          </cell>
          <cell r="H33">
            <v>13.68</v>
          </cell>
          <cell r="I33" t="str">
            <v>SO</v>
          </cell>
          <cell r="J33">
            <v>29.16</v>
          </cell>
          <cell r="K33" t="str">
            <v>*</v>
          </cell>
        </row>
        <row r="34">
          <cell r="B34">
            <v>27.784615384615385</v>
          </cell>
          <cell r="C34">
            <v>31.1</v>
          </cell>
          <cell r="D34">
            <v>20.5</v>
          </cell>
          <cell r="E34">
            <v>45.53846153846154</v>
          </cell>
          <cell r="F34">
            <v>79</v>
          </cell>
          <cell r="G34">
            <v>34</v>
          </cell>
          <cell r="H34">
            <v>11.16</v>
          </cell>
          <cell r="I34" t="str">
            <v>S</v>
          </cell>
          <cell r="J34">
            <v>25.92</v>
          </cell>
          <cell r="K34" t="str">
            <v>*</v>
          </cell>
        </row>
        <row r="35">
          <cell r="I35" t="str">
            <v>SO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>
            <v>26.370833333333334</v>
          </cell>
          <cell r="C5">
            <v>34</v>
          </cell>
          <cell r="D5">
            <v>19.399999999999999</v>
          </cell>
          <cell r="E5">
            <v>63</v>
          </cell>
          <cell r="F5">
            <v>92</v>
          </cell>
          <cell r="G5">
            <v>27</v>
          </cell>
          <cell r="H5">
            <v>14.4</v>
          </cell>
          <cell r="I5" t="str">
            <v>SO</v>
          </cell>
          <cell r="J5">
            <v>29.52</v>
          </cell>
          <cell r="K5">
            <v>0</v>
          </cell>
        </row>
        <row r="6">
          <cell r="B6">
            <v>26.358333333333334</v>
          </cell>
          <cell r="C6">
            <v>35.799999999999997</v>
          </cell>
          <cell r="D6">
            <v>18.899999999999999</v>
          </cell>
          <cell r="E6">
            <v>60.625</v>
          </cell>
          <cell r="F6">
            <v>91</v>
          </cell>
          <cell r="G6">
            <v>25</v>
          </cell>
          <cell r="H6">
            <v>10.8</v>
          </cell>
          <cell r="I6" t="str">
            <v>SO</v>
          </cell>
          <cell r="J6">
            <v>31.319999999999997</v>
          </cell>
          <cell r="K6">
            <v>0</v>
          </cell>
        </row>
        <row r="7">
          <cell r="B7">
            <v>22.529166666666669</v>
          </cell>
          <cell r="C7">
            <v>28.5</v>
          </cell>
          <cell r="D7">
            <v>16.899999999999999</v>
          </cell>
          <cell r="E7">
            <v>57</v>
          </cell>
          <cell r="F7">
            <v>86</v>
          </cell>
          <cell r="G7">
            <v>17</v>
          </cell>
          <cell r="H7">
            <v>9.7200000000000006</v>
          </cell>
          <cell r="I7" t="str">
            <v>SO</v>
          </cell>
          <cell r="J7">
            <v>30.6</v>
          </cell>
          <cell r="K7">
            <v>0</v>
          </cell>
        </row>
        <row r="8">
          <cell r="B8">
            <v>18.950000000000003</v>
          </cell>
          <cell r="C8">
            <v>30.5</v>
          </cell>
          <cell r="D8">
            <v>10.7</v>
          </cell>
          <cell r="E8">
            <v>53.708333333333336</v>
          </cell>
          <cell r="F8">
            <v>85</v>
          </cell>
          <cell r="G8">
            <v>13</v>
          </cell>
          <cell r="H8">
            <v>6.84</v>
          </cell>
          <cell r="I8" t="str">
            <v>SO</v>
          </cell>
          <cell r="J8">
            <v>20.88</v>
          </cell>
          <cell r="K8">
            <v>0</v>
          </cell>
        </row>
        <row r="9">
          <cell r="B9">
            <v>23.299999999999997</v>
          </cell>
          <cell r="C9">
            <v>33.799999999999997</v>
          </cell>
          <cell r="D9">
            <v>14.8</v>
          </cell>
          <cell r="E9">
            <v>56.458333333333336</v>
          </cell>
          <cell r="F9">
            <v>84</v>
          </cell>
          <cell r="G9">
            <v>30</v>
          </cell>
          <cell r="H9">
            <v>8.64</v>
          </cell>
          <cell r="I9" t="str">
            <v>SO</v>
          </cell>
          <cell r="J9">
            <v>23.400000000000002</v>
          </cell>
          <cell r="K9">
            <v>0</v>
          </cell>
        </row>
        <row r="10">
          <cell r="B10">
            <v>25.445833333333329</v>
          </cell>
          <cell r="C10">
            <v>36.1</v>
          </cell>
          <cell r="D10">
            <v>19.3</v>
          </cell>
          <cell r="E10">
            <v>70.541666666666671</v>
          </cell>
          <cell r="F10">
            <v>99</v>
          </cell>
          <cell r="G10">
            <v>31</v>
          </cell>
          <cell r="H10">
            <v>15.120000000000001</v>
          </cell>
          <cell r="I10" t="str">
            <v>SO</v>
          </cell>
          <cell r="J10">
            <v>36.36</v>
          </cell>
          <cell r="K10">
            <v>43.4</v>
          </cell>
        </row>
        <row r="11">
          <cell r="B11">
            <v>21.375000000000004</v>
          </cell>
          <cell r="C11">
            <v>27.4</v>
          </cell>
          <cell r="D11">
            <v>18.5</v>
          </cell>
          <cell r="E11">
            <v>82.5</v>
          </cell>
          <cell r="F11">
            <v>100</v>
          </cell>
          <cell r="G11">
            <v>38</v>
          </cell>
          <cell r="H11">
            <v>7.5600000000000005</v>
          </cell>
          <cell r="I11" t="str">
            <v>SO</v>
          </cell>
          <cell r="J11">
            <v>26.28</v>
          </cell>
          <cell r="K11">
            <v>12.6</v>
          </cell>
        </row>
        <row r="12">
          <cell r="B12">
            <v>19.354166666666668</v>
          </cell>
          <cell r="C12">
            <v>29</v>
          </cell>
          <cell r="D12">
            <v>11.9</v>
          </cell>
          <cell r="E12">
            <v>64.958333333333329</v>
          </cell>
          <cell r="F12">
            <v>91</v>
          </cell>
          <cell r="G12">
            <v>30</v>
          </cell>
          <cell r="H12">
            <v>8.64</v>
          </cell>
          <cell r="I12" t="str">
            <v>SO</v>
          </cell>
          <cell r="J12">
            <v>23.400000000000002</v>
          </cell>
          <cell r="K12">
            <v>0</v>
          </cell>
        </row>
        <row r="13">
          <cell r="B13">
            <v>18.591666666666665</v>
          </cell>
          <cell r="C13">
            <v>29.2</v>
          </cell>
          <cell r="D13">
            <v>9.6999999999999993</v>
          </cell>
          <cell r="E13">
            <v>56.375</v>
          </cell>
          <cell r="F13">
            <v>89</v>
          </cell>
          <cell r="G13">
            <v>15</v>
          </cell>
          <cell r="H13">
            <v>5.7600000000000007</v>
          </cell>
          <cell r="I13" t="str">
            <v>SO</v>
          </cell>
          <cell r="J13">
            <v>16.559999999999999</v>
          </cell>
          <cell r="K13">
            <v>0</v>
          </cell>
        </row>
        <row r="14">
          <cell r="B14">
            <v>18.954166666666669</v>
          </cell>
          <cell r="C14">
            <v>29</v>
          </cell>
          <cell r="D14">
            <v>10.8</v>
          </cell>
          <cell r="E14">
            <v>54.708333333333336</v>
          </cell>
          <cell r="F14">
            <v>86</v>
          </cell>
          <cell r="G14">
            <v>13</v>
          </cell>
          <cell r="H14">
            <v>4.6800000000000006</v>
          </cell>
          <cell r="I14" t="str">
            <v>SO</v>
          </cell>
          <cell r="J14">
            <v>15.840000000000002</v>
          </cell>
          <cell r="K14">
            <v>0</v>
          </cell>
        </row>
        <row r="15">
          <cell r="B15">
            <v>19.887499999999999</v>
          </cell>
          <cell r="C15">
            <v>29.6</v>
          </cell>
          <cell r="D15">
            <v>10.7</v>
          </cell>
          <cell r="E15">
            <v>52.041666666666664</v>
          </cell>
          <cell r="F15">
            <v>88</v>
          </cell>
          <cell r="G15">
            <v>10</v>
          </cell>
          <cell r="H15">
            <v>7.5600000000000005</v>
          </cell>
          <cell r="I15" t="str">
            <v>SO</v>
          </cell>
          <cell r="J15">
            <v>21.6</v>
          </cell>
          <cell r="K15">
            <v>0</v>
          </cell>
        </row>
        <row r="16">
          <cell r="B16">
            <v>19.458333333333336</v>
          </cell>
          <cell r="C16">
            <v>31.3</v>
          </cell>
          <cell r="D16">
            <v>9.6</v>
          </cell>
          <cell r="E16">
            <v>60.25</v>
          </cell>
          <cell r="F16">
            <v>90</v>
          </cell>
          <cell r="G16">
            <v>26</v>
          </cell>
          <cell r="H16">
            <v>9</v>
          </cell>
          <cell r="I16" t="str">
            <v>SO</v>
          </cell>
          <cell r="J16">
            <v>19.079999999999998</v>
          </cell>
          <cell r="K16">
            <v>0</v>
          </cell>
        </row>
        <row r="17">
          <cell r="B17">
            <v>21.787500000000005</v>
          </cell>
          <cell r="C17">
            <v>32.299999999999997</v>
          </cell>
          <cell r="D17">
            <v>15.9</v>
          </cell>
          <cell r="E17">
            <v>72.833333333333329</v>
          </cell>
          <cell r="F17">
            <v>92</v>
          </cell>
          <cell r="G17">
            <v>39</v>
          </cell>
          <cell r="H17">
            <v>20.16</v>
          </cell>
          <cell r="I17" t="str">
            <v>SO</v>
          </cell>
          <cell r="J17">
            <v>43.92</v>
          </cell>
          <cell r="K17">
            <v>5.2</v>
          </cell>
        </row>
        <row r="18">
          <cell r="B18">
            <v>19.804166666666664</v>
          </cell>
          <cell r="C18">
            <v>25.3</v>
          </cell>
          <cell r="D18">
            <v>14.9</v>
          </cell>
          <cell r="E18">
            <v>81.208333333333329</v>
          </cell>
          <cell r="F18">
            <v>100</v>
          </cell>
          <cell r="G18">
            <v>40</v>
          </cell>
          <cell r="H18">
            <v>15.48</v>
          </cell>
          <cell r="I18" t="str">
            <v>SO</v>
          </cell>
          <cell r="J18">
            <v>46.800000000000004</v>
          </cell>
          <cell r="K18">
            <v>74</v>
          </cell>
        </row>
        <row r="19">
          <cell r="B19">
            <v>14.958333333333334</v>
          </cell>
          <cell r="C19">
            <v>23.2</v>
          </cell>
          <cell r="D19">
            <v>7.9</v>
          </cell>
          <cell r="E19">
            <v>61.833333333333336</v>
          </cell>
          <cell r="F19">
            <v>89</v>
          </cell>
          <cell r="G19">
            <v>25</v>
          </cell>
          <cell r="H19">
            <v>7.5600000000000005</v>
          </cell>
          <cell r="I19" t="str">
            <v>SO</v>
          </cell>
          <cell r="J19">
            <v>25.92</v>
          </cell>
          <cell r="K19">
            <v>0</v>
          </cell>
        </row>
        <row r="20">
          <cell r="B20">
            <v>15.5</v>
          </cell>
          <cell r="C20">
            <v>25.8</v>
          </cell>
          <cell r="D20">
            <v>7.8</v>
          </cell>
          <cell r="E20">
            <v>64.666666666666671</v>
          </cell>
          <cell r="F20">
            <v>90</v>
          </cell>
          <cell r="G20">
            <v>23</v>
          </cell>
          <cell r="H20">
            <v>5.7600000000000007</v>
          </cell>
          <cell r="I20" t="str">
            <v>SO</v>
          </cell>
          <cell r="J20">
            <v>21.6</v>
          </cell>
          <cell r="K20">
            <v>0</v>
          </cell>
        </row>
        <row r="21">
          <cell r="B21">
            <v>16.895833333333332</v>
          </cell>
          <cell r="C21">
            <v>27.7</v>
          </cell>
          <cell r="D21">
            <v>8.9</v>
          </cell>
          <cell r="E21">
            <v>61</v>
          </cell>
          <cell r="F21">
            <v>87</v>
          </cell>
          <cell r="G21">
            <v>20</v>
          </cell>
          <cell r="H21">
            <v>4.6800000000000006</v>
          </cell>
          <cell r="I21" t="str">
            <v>SO</v>
          </cell>
          <cell r="J21">
            <v>16.920000000000002</v>
          </cell>
          <cell r="K21">
            <v>0</v>
          </cell>
        </row>
        <row r="22">
          <cell r="B22">
            <v>18.125</v>
          </cell>
          <cell r="C22">
            <v>27.1</v>
          </cell>
          <cell r="D22">
            <v>10.8</v>
          </cell>
          <cell r="E22">
            <v>68.5</v>
          </cell>
          <cell r="F22">
            <v>88</v>
          </cell>
          <cell r="G22">
            <v>40</v>
          </cell>
          <cell r="H22">
            <v>13.68</v>
          </cell>
          <cell r="I22" t="str">
            <v>SO</v>
          </cell>
          <cell r="J22">
            <v>22.32</v>
          </cell>
          <cell r="K22">
            <v>0</v>
          </cell>
        </row>
        <row r="23">
          <cell r="B23">
            <v>19.383333333333336</v>
          </cell>
          <cell r="C23">
            <v>28.1</v>
          </cell>
          <cell r="D23">
            <v>11.9</v>
          </cell>
          <cell r="E23">
            <v>73.125</v>
          </cell>
          <cell r="F23">
            <v>100</v>
          </cell>
          <cell r="G23">
            <v>39</v>
          </cell>
          <cell r="H23">
            <v>19.079999999999998</v>
          </cell>
          <cell r="I23" t="str">
            <v>SO</v>
          </cell>
          <cell r="J23">
            <v>28.08</v>
          </cell>
          <cell r="K23">
            <v>0</v>
          </cell>
        </row>
        <row r="24">
          <cell r="B24">
            <v>20.45</v>
          </cell>
          <cell r="C24">
            <v>29.7</v>
          </cell>
          <cell r="D24">
            <v>12.5</v>
          </cell>
          <cell r="E24">
            <v>72.041666666666671</v>
          </cell>
          <cell r="F24">
            <v>96</v>
          </cell>
          <cell r="G24">
            <v>36</v>
          </cell>
          <cell r="H24">
            <v>11.879999999999999</v>
          </cell>
          <cell r="I24" t="str">
            <v>SO</v>
          </cell>
          <cell r="J24">
            <v>19.079999999999998</v>
          </cell>
          <cell r="K24">
            <v>0</v>
          </cell>
        </row>
        <row r="25">
          <cell r="B25">
            <v>20.837500000000002</v>
          </cell>
          <cell r="C25">
            <v>30.8</v>
          </cell>
          <cell r="D25">
            <v>12.4</v>
          </cell>
          <cell r="E25">
            <v>69.208333333333329</v>
          </cell>
          <cell r="F25">
            <v>96</v>
          </cell>
          <cell r="G25">
            <v>28</v>
          </cell>
          <cell r="H25">
            <v>5.4</v>
          </cell>
          <cell r="I25" t="str">
            <v>SO</v>
          </cell>
          <cell r="J25">
            <v>15.120000000000001</v>
          </cell>
          <cell r="K25">
            <v>0</v>
          </cell>
        </row>
        <row r="26">
          <cell r="B26">
            <v>21.279166666666669</v>
          </cell>
          <cell r="C26">
            <v>31</v>
          </cell>
          <cell r="D26">
            <v>12.6</v>
          </cell>
          <cell r="E26">
            <v>66.958333333333329</v>
          </cell>
          <cell r="F26">
            <v>93</v>
          </cell>
          <cell r="G26">
            <v>32</v>
          </cell>
          <cell r="H26">
            <v>7.9200000000000008</v>
          </cell>
          <cell r="I26" t="str">
            <v>SO</v>
          </cell>
          <cell r="J26">
            <v>18</v>
          </cell>
          <cell r="K26">
            <v>0</v>
          </cell>
        </row>
        <row r="27">
          <cell r="B27">
            <v>20.458333333333336</v>
          </cell>
          <cell r="C27">
            <v>29.7</v>
          </cell>
          <cell r="D27">
            <v>12</v>
          </cell>
          <cell r="E27">
            <v>67.916666666666671</v>
          </cell>
          <cell r="F27">
            <v>97</v>
          </cell>
          <cell r="G27">
            <v>30</v>
          </cell>
          <cell r="H27">
            <v>12.24</v>
          </cell>
          <cell r="I27" t="str">
            <v>SO</v>
          </cell>
          <cell r="J27">
            <v>21.6</v>
          </cell>
          <cell r="K27">
            <v>0</v>
          </cell>
        </row>
        <row r="28">
          <cell r="B28">
            <v>20.487500000000001</v>
          </cell>
          <cell r="C28">
            <v>29.9</v>
          </cell>
          <cell r="D28">
            <v>11.4</v>
          </cell>
          <cell r="E28">
            <v>65.916666666666671</v>
          </cell>
          <cell r="F28">
            <v>98</v>
          </cell>
          <cell r="G28">
            <v>31</v>
          </cell>
          <cell r="H28">
            <v>14.4</v>
          </cell>
          <cell r="I28" t="str">
            <v>SO</v>
          </cell>
          <cell r="J28">
            <v>31.319999999999997</v>
          </cell>
          <cell r="K28">
            <v>0</v>
          </cell>
        </row>
        <row r="29">
          <cell r="B29">
            <v>23.141666666666669</v>
          </cell>
          <cell r="C29">
            <v>31.6</v>
          </cell>
          <cell r="D29">
            <v>17.600000000000001</v>
          </cell>
          <cell r="E29">
            <v>70.333333333333329</v>
          </cell>
          <cell r="F29">
            <v>86</v>
          </cell>
          <cell r="G29">
            <v>44</v>
          </cell>
          <cell r="H29">
            <v>10.8</v>
          </cell>
          <cell r="I29" t="str">
            <v>SO</v>
          </cell>
          <cell r="J29">
            <v>26.64</v>
          </cell>
          <cell r="K29">
            <v>0.4</v>
          </cell>
        </row>
        <row r="30">
          <cell r="B30">
            <v>24.991666666666671</v>
          </cell>
          <cell r="C30">
            <v>31.9</v>
          </cell>
          <cell r="D30">
            <v>19.8</v>
          </cell>
          <cell r="E30">
            <v>70.25</v>
          </cell>
          <cell r="F30">
            <v>92</v>
          </cell>
          <cell r="G30">
            <v>39</v>
          </cell>
          <cell r="H30">
            <v>16.2</v>
          </cell>
          <cell r="I30" t="str">
            <v>SO</v>
          </cell>
          <cell r="J30">
            <v>34.92</v>
          </cell>
          <cell r="K30">
            <v>0</v>
          </cell>
        </row>
        <row r="31">
          <cell r="B31">
            <v>22.795833333333331</v>
          </cell>
          <cell r="C31">
            <v>29.3</v>
          </cell>
          <cell r="D31">
            <v>16</v>
          </cell>
          <cell r="E31">
            <v>62.333333333333336</v>
          </cell>
          <cell r="F31">
            <v>89</v>
          </cell>
          <cell r="G31">
            <v>33</v>
          </cell>
          <cell r="H31">
            <v>18</v>
          </cell>
          <cell r="I31" t="str">
            <v>SO</v>
          </cell>
          <cell r="J31">
            <v>35.64</v>
          </cell>
          <cell r="K31">
            <v>0</v>
          </cell>
        </row>
        <row r="32">
          <cell r="B32">
            <v>21.820833333333329</v>
          </cell>
          <cell r="C32">
            <v>30.2</v>
          </cell>
          <cell r="D32">
            <v>15.7</v>
          </cell>
          <cell r="E32">
            <v>67.541666666666671</v>
          </cell>
          <cell r="F32">
            <v>90</v>
          </cell>
          <cell r="G32">
            <v>37</v>
          </cell>
          <cell r="H32">
            <v>17.28</v>
          </cell>
          <cell r="I32" t="str">
            <v>SO</v>
          </cell>
          <cell r="J32">
            <v>33.119999999999997</v>
          </cell>
          <cell r="K32">
            <v>0</v>
          </cell>
        </row>
        <row r="33">
          <cell r="B33">
            <v>22.645833333333329</v>
          </cell>
          <cell r="C33">
            <v>31.4</v>
          </cell>
          <cell r="D33">
            <v>15.4</v>
          </cell>
          <cell r="E33">
            <v>66.833333333333329</v>
          </cell>
          <cell r="F33">
            <v>93</v>
          </cell>
          <cell r="G33">
            <v>30</v>
          </cell>
          <cell r="H33">
            <v>9.7200000000000006</v>
          </cell>
          <cell r="I33" t="str">
            <v>SO</v>
          </cell>
          <cell r="J33">
            <v>19.8</v>
          </cell>
          <cell r="K33">
            <v>0</v>
          </cell>
        </row>
        <row r="34">
          <cell r="B34">
            <v>22.8125</v>
          </cell>
          <cell r="C34">
            <v>32</v>
          </cell>
          <cell r="D34">
            <v>15.3</v>
          </cell>
          <cell r="E34">
            <v>66.5</v>
          </cell>
          <cell r="F34">
            <v>94</v>
          </cell>
          <cell r="G34">
            <v>25</v>
          </cell>
          <cell r="H34">
            <v>9.7200000000000006</v>
          </cell>
          <cell r="I34" t="str">
            <v>SO</v>
          </cell>
          <cell r="J34">
            <v>17.64</v>
          </cell>
          <cell r="K34">
            <v>0</v>
          </cell>
        </row>
        <row r="35">
          <cell r="I35" t="str">
            <v>SO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 t="str">
            <v>*</v>
          </cell>
          <cell r="C5" t="str">
            <v>*</v>
          </cell>
          <cell r="D5" t="str">
            <v>*</v>
          </cell>
          <cell r="E5" t="str">
            <v>*</v>
          </cell>
          <cell r="F5" t="str">
            <v>*</v>
          </cell>
          <cell r="G5" t="str">
            <v>*</v>
          </cell>
          <cell r="H5" t="str">
            <v>*</v>
          </cell>
          <cell r="I5" t="str">
            <v>*</v>
          </cell>
          <cell r="J5" t="str">
            <v>*</v>
          </cell>
          <cell r="K5" t="str">
            <v>*</v>
          </cell>
        </row>
        <row r="6">
          <cell r="B6" t="str">
            <v>*</v>
          </cell>
          <cell r="C6" t="str">
            <v>*</v>
          </cell>
          <cell r="D6" t="str">
            <v>*</v>
          </cell>
          <cell r="E6" t="str">
            <v>*</v>
          </cell>
          <cell r="F6" t="str">
            <v>*</v>
          </cell>
          <cell r="G6" t="str">
            <v>*</v>
          </cell>
          <cell r="H6" t="str">
            <v>*</v>
          </cell>
          <cell r="I6" t="str">
            <v>*</v>
          </cell>
          <cell r="J6" t="str">
            <v>*</v>
          </cell>
          <cell r="K6" t="str">
            <v>*</v>
          </cell>
        </row>
        <row r="7">
          <cell r="B7" t="str">
            <v>*</v>
          </cell>
          <cell r="C7" t="str">
            <v>*</v>
          </cell>
          <cell r="D7" t="str">
            <v>*</v>
          </cell>
          <cell r="E7" t="str">
            <v>*</v>
          </cell>
          <cell r="F7" t="str">
            <v>*</v>
          </cell>
          <cell r="G7" t="str">
            <v>*</v>
          </cell>
          <cell r="H7" t="str">
            <v>*</v>
          </cell>
          <cell r="I7" t="str">
            <v>*</v>
          </cell>
          <cell r="J7" t="str">
            <v>*</v>
          </cell>
          <cell r="K7" t="str">
            <v>*</v>
          </cell>
        </row>
        <row r="8">
          <cell r="B8" t="str">
            <v>*</v>
          </cell>
          <cell r="C8" t="str">
            <v>*</v>
          </cell>
          <cell r="D8" t="str">
            <v>*</v>
          </cell>
          <cell r="E8" t="str">
            <v>*</v>
          </cell>
          <cell r="F8" t="str">
            <v>*</v>
          </cell>
          <cell r="G8" t="str">
            <v>*</v>
          </cell>
          <cell r="H8" t="str">
            <v>*</v>
          </cell>
          <cell r="I8" t="str">
            <v>*</v>
          </cell>
          <cell r="J8" t="str">
            <v>*</v>
          </cell>
          <cell r="K8" t="str">
            <v>*</v>
          </cell>
        </row>
        <row r="9">
          <cell r="B9" t="str">
            <v>*</v>
          </cell>
          <cell r="C9" t="str">
            <v>*</v>
          </cell>
          <cell r="D9" t="str">
            <v>*</v>
          </cell>
          <cell r="E9" t="str">
            <v>*</v>
          </cell>
          <cell r="F9" t="str">
            <v>*</v>
          </cell>
          <cell r="G9" t="str">
            <v>*</v>
          </cell>
          <cell r="H9" t="str">
            <v>*</v>
          </cell>
          <cell r="I9" t="str">
            <v>*</v>
          </cell>
          <cell r="J9" t="str">
            <v>*</v>
          </cell>
          <cell r="K9" t="str">
            <v>*</v>
          </cell>
        </row>
        <row r="10">
          <cell r="B10" t="str">
            <v>*</v>
          </cell>
          <cell r="C10" t="str">
            <v>*</v>
          </cell>
          <cell r="D10" t="str">
            <v>*</v>
          </cell>
          <cell r="E10" t="str">
            <v>*</v>
          </cell>
          <cell r="F10" t="str">
            <v>*</v>
          </cell>
          <cell r="G10" t="str">
            <v>*</v>
          </cell>
          <cell r="H10" t="str">
            <v>*</v>
          </cell>
          <cell r="I10" t="str">
            <v>*</v>
          </cell>
          <cell r="J10" t="str">
            <v>*</v>
          </cell>
          <cell r="K10" t="str">
            <v>*</v>
          </cell>
        </row>
        <row r="11">
          <cell r="B11" t="str">
            <v>*</v>
          </cell>
          <cell r="C11" t="str">
            <v>*</v>
          </cell>
          <cell r="D11" t="str">
            <v>*</v>
          </cell>
          <cell r="E11" t="str">
            <v>*</v>
          </cell>
          <cell r="F11" t="str">
            <v>*</v>
          </cell>
          <cell r="G11" t="str">
            <v>*</v>
          </cell>
          <cell r="H11" t="str">
            <v>*</v>
          </cell>
          <cell r="I11" t="str">
            <v>*</v>
          </cell>
          <cell r="J11" t="str">
            <v>*</v>
          </cell>
          <cell r="K11" t="str">
            <v>*</v>
          </cell>
        </row>
        <row r="12">
          <cell r="B12" t="str">
            <v>*</v>
          </cell>
          <cell r="C12" t="str">
            <v>*</v>
          </cell>
          <cell r="D12" t="str">
            <v>*</v>
          </cell>
          <cell r="E12" t="str">
            <v>*</v>
          </cell>
          <cell r="F12" t="str">
            <v>*</v>
          </cell>
          <cell r="G12" t="str">
            <v>*</v>
          </cell>
          <cell r="H12" t="str">
            <v>*</v>
          </cell>
          <cell r="I12" t="str">
            <v>*</v>
          </cell>
          <cell r="J12" t="str">
            <v>*</v>
          </cell>
          <cell r="K12" t="str">
            <v>*</v>
          </cell>
        </row>
        <row r="13">
          <cell r="B13" t="str">
            <v>*</v>
          </cell>
          <cell r="C13" t="str">
            <v>*</v>
          </cell>
          <cell r="D13" t="str">
            <v>*</v>
          </cell>
          <cell r="E13" t="str">
            <v>*</v>
          </cell>
          <cell r="F13" t="str">
            <v>*</v>
          </cell>
          <cell r="G13" t="str">
            <v>*</v>
          </cell>
          <cell r="H13" t="str">
            <v>*</v>
          </cell>
          <cell r="I13" t="str">
            <v>*</v>
          </cell>
          <cell r="J13" t="str">
            <v>*</v>
          </cell>
          <cell r="K13" t="str">
            <v>*</v>
          </cell>
        </row>
        <row r="14">
          <cell r="B14" t="str">
            <v>*</v>
          </cell>
          <cell r="C14" t="str">
            <v>*</v>
          </cell>
          <cell r="D14" t="str">
            <v>*</v>
          </cell>
          <cell r="E14" t="str">
            <v>*</v>
          </cell>
          <cell r="F14" t="str">
            <v>*</v>
          </cell>
          <cell r="G14" t="str">
            <v>*</v>
          </cell>
          <cell r="H14" t="str">
            <v>*</v>
          </cell>
          <cell r="I14" t="str">
            <v>*</v>
          </cell>
          <cell r="J14" t="str">
            <v>*</v>
          </cell>
          <cell r="K14" t="str">
            <v>*</v>
          </cell>
        </row>
        <row r="15">
          <cell r="B15" t="str">
            <v>*</v>
          </cell>
          <cell r="C15" t="str">
            <v>*</v>
          </cell>
          <cell r="D15" t="str">
            <v>*</v>
          </cell>
          <cell r="E15" t="str">
            <v>*</v>
          </cell>
          <cell r="F15" t="str">
            <v>*</v>
          </cell>
          <cell r="G15" t="str">
            <v>*</v>
          </cell>
          <cell r="H15" t="str">
            <v>*</v>
          </cell>
          <cell r="I15" t="str">
            <v>*</v>
          </cell>
          <cell r="J15" t="str">
            <v>*</v>
          </cell>
          <cell r="K15" t="str">
            <v>*</v>
          </cell>
        </row>
        <row r="16">
          <cell r="B16" t="str">
            <v>*</v>
          </cell>
          <cell r="C16" t="str">
            <v>*</v>
          </cell>
          <cell r="D16" t="str">
            <v>*</v>
          </cell>
          <cell r="E16" t="str">
            <v>*</v>
          </cell>
          <cell r="F16" t="str">
            <v>*</v>
          </cell>
          <cell r="G16" t="str">
            <v>*</v>
          </cell>
          <cell r="H16" t="str">
            <v>*</v>
          </cell>
          <cell r="I16" t="str">
            <v>*</v>
          </cell>
          <cell r="J16" t="str">
            <v>*</v>
          </cell>
          <cell r="K16" t="str">
            <v>*</v>
          </cell>
        </row>
        <row r="17">
          <cell r="B17" t="str">
            <v>*</v>
          </cell>
          <cell r="C17" t="str">
            <v>*</v>
          </cell>
          <cell r="D17" t="str">
            <v>*</v>
          </cell>
          <cell r="E17" t="str">
            <v>*</v>
          </cell>
          <cell r="F17" t="str">
            <v>*</v>
          </cell>
          <cell r="G17" t="str">
            <v>*</v>
          </cell>
          <cell r="H17" t="str">
            <v>*</v>
          </cell>
          <cell r="I17" t="str">
            <v>*</v>
          </cell>
          <cell r="J17" t="str">
            <v>*</v>
          </cell>
          <cell r="K17" t="str">
            <v>*</v>
          </cell>
        </row>
        <row r="18">
          <cell r="B18" t="str">
            <v>*</v>
          </cell>
          <cell r="C18" t="str">
            <v>*</v>
          </cell>
          <cell r="D18" t="str">
            <v>*</v>
          </cell>
          <cell r="E18" t="str">
            <v>*</v>
          </cell>
          <cell r="F18" t="str">
            <v>*</v>
          </cell>
          <cell r="G18" t="str">
            <v>*</v>
          </cell>
          <cell r="H18" t="str">
            <v>*</v>
          </cell>
          <cell r="I18" t="str">
            <v>*</v>
          </cell>
          <cell r="J18" t="str">
            <v>*</v>
          </cell>
          <cell r="K18" t="str">
            <v>*</v>
          </cell>
        </row>
        <row r="19">
          <cell r="B19" t="str">
            <v>*</v>
          </cell>
          <cell r="C19" t="str">
            <v>*</v>
          </cell>
          <cell r="D19" t="str">
            <v>*</v>
          </cell>
          <cell r="E19" t="str">
            <v>*</v>
          </cell>
          <cell r="F19" t="str">
            <v>*</v>
          </cell>
          <cell r="G19" t="str">
            <v>*</v>
          </cell>
          <cell r="H19" t="str">
            <v>*</v>
          </cell>
          <cell r="I19" t="str">
            <v>*</v>
          </cell>
          <cell r="J19" t="str">
            <v>*</v>
          </cell>
          <cell r="K19" t="str">
            <v>*</v>
          </cell>
        </row>
        <row r="20">
          <cell r="B20" t="str">
            <v>*</v>
          </cell>
          <cell r="C20" t="str">
            <v>*</v>
          </cell>
          <cell r="D20" t="str">
            <v>*</v>
          </cell>
          <cell r="E20" t="str">
            <v>*</v>
          </cell>
          <cell r="F20" t="str">
            <v>*</v>
          </cell>
          <cell r="G20" t="str">
            <v>*</v>
          </cell>
          <cell r="H20" t="str">
            <v>*</v>
          </cell>
          <cell r="I20" t="str">
            <v>*</v>
          </cell>
          <cell r="J20" t="str">
            <v>*</v>
          </cell>
          <cell r="K20" t="str">
            <v>*</v>
          </cell>
        </row>
        <row r="21">
          <cell r="B21" t="str">
            <v>*</v>
          </cell>
          <cell r="C21" t="str">
            <v>*</v>
          </cell>
          <cell r="D21" t="str">
            <v>*</v>
          </cell>
          <cell r="E21" t="str">
            <v>*</v>
          </cell>
          <cell r="F21" t="str">
            <v>*</v>
          </cell>
          <cell r="G21" t="str">
            <v>*</v>
          </cell>
          <cell r="H21" t="str">
            <v>*</v>
          </cell>
          <cell r="I21" t="str">
            <v>*</v>
          </cell>
          <cell r="J21" t="str">
            <v>*</v>
          </cell>
          <cell r="K21" t="str">
            <v>*</v>
          </cell>
        </row>
        <row r="22">
          <cell r="B22" t="str">
            <v>*</v>
          </cell>
          <cell r="C22" t="str">
            <v>*</v>
          </cell>
          <cell r="D22" t="str">
            <v>*</v>
          </cell>
          <cell r="E22" t="str">
            <v>*</v>
          </cell>
          <cell r="F22" t="str">
            <v>*</v>
          </cell>
          <cell r="G22" t="str">
            <v>*</v>
          </cell>
          <cell r="H22" t="str">
            <v>*</v>
          </cell>
          <cell r="I22" t="str">
            <v>*</v>
          </cell>
          <cell r="J22" t="str">
            <v>*</v>
          </cell>
          <cell r="K22" t="str">
            <v>*</v>
          </cell>
        </row>
        <row r="23">
          <cell r="B23" t="str">
            <v>*</v>
          </cell>
          <cell r="C23" t="str">
            <v>*</v>
          </cell>
          <cell r="D23" t="str">
            <v>*</v>
          </cell>
          <cell r="E23" t="str">
            <v>*</v>
          </cell>
          <cell r="F23" t="str">
            <v>*</v>
          </cell>
          <cell r="G23" t="str">
            <v>*</v>
          </cell>
          <cell r="H23" t="str">
            <v>*</v>
          </cell>
          <cell r="I23" t="str">
            <v>*</v>
          </cell>
          <cell r="J23" t="str">
            <v>*</v>
          </cell>
          <cell r="K23" t="str">
            <v>*</v>
          </cell>
        </row>
        <row r="24">
          <cell r="B24" t="str">
            <v>*</v>
          </cell>
          <cell r="C24" t="str">
            <v>*</v>
          </cell>
          <cell r="D24" t="str">
            <v>*</v>
          </cell>
          <cell r="E24" t="str">
            <v>*</v>
          </cell>
          <cell r="F24" t="str">
            <v>*</v>
          </cell>
          <cell r="G24" t="str">
            <v>*</v>
          </cell>
          <cell r="H24" t="str">
            <v>*</v>
          </cell>
          <cell r="I24" t="str">
            <v>*</v>
          </cell>
          <cell r="J24" t="str">
            <v>*</v>
          </cell>
          <cell r="K24" t="str">
            <v>*</v>
          </cell>
        </row>
        <row r="25">
          <cell r="B25" t="str">
            <v>*</v>
          </cell>
          <cell r="C25" t="str">
            <v>*</v>
          </cell>
          <cell r="D25" t="str">
            <v>*</v>
          </cell>
          <cell r="E25" t="str">
            <v>*</v>
          </cell>
          <cell r="F25" t="str">
            <v>*</v>
          </cell>
          <cell r="G25" t="str">
            <v>*</v>
          </cell>
          <cell r="H25" t="str">
            <v>*</v>
          </cell>
          <cell r="I25" t="str">
            <v>*</v>
          </cell>
          <cell r="J25" t="str">
            <v>*</v>
          </cell>
          <cell r="K25" t="str">
            <v>*</v>
          </cell>
        </row>
        <row r="26">
          <cell r="B26" t="str">
            <v>*</v>
          </cell>
          <cell r="C26" t="str">
            <v>*</v>
          </cell>
          <cell r="D26" t="str">
            <v>*</v>
          </cell>
          <cell r="E26" t="str">
            <v>*</v>
          </cell>
          <cell r="F26" t="str">
            <v>*</v>
          </cell>
          <cell r="G26" t="str">
            <v>*</v>
          </cell>
          <cell r="I26" t="str">
            <v>*</v>
          </cell>
          <cell r="J26" t="str">
            <v>*</v>
          </cell>
          <cell r="K26" t="str">
            <v>*</v>
          </cell>
        </row>
        <row r="27">
          <cell r="B27" t="str">
            <v>*</v>
          </cell>
          <cell r="C27" t="str">
            <v>*</v>
          </cell>
          <cell r="D27" t="str">
            <v>*</v>
          </cell>
          <cell r="E27" t="str">
            <v>*</v>
          </cell>
          <cell r="F27" t="str">
            <v>*</v>
          </cell>
          <cell r="G27" t="str">
            <v>*</v>
          </cell>
          <cell r="H27" t="str">
            <v>*</v>
          </cell>
          <cell r="I27" t="str">
            <v>*</v>
          </cell>
          <cell r="J27" t="str">
            <v>*</v>
          </cell>
          <cell r="K27" t="str">
            <v>*</v>
          </cell>
        </row>
        <row r="28">
          <cell r="B28" t="str">
            <v>*</v>
          </cell>
          <cell r="C28" t="str">
            <v>*</v>
          </cell>
          <cell r="D28" t="str">
            <v>*</v>
          </cell>
          <cell r="E28" t="str">
            <v>*</v>
          </cell>
          <cell r="F28" t="str">
            <v>*</v>
          </cell>
          <cell r="G28" t="str">
            <v>*</v>
          </cell>
          <cell r="H28" t="str">
            <v>*</v>
          </cell>
          <cell r="I28" t="str">
            <v>*</v>
          </cell>
          <cell r="J28" t="str">
            <v>*</v>
          </cell>
          <cell r="K28" t="str">
            <v>*</v>
          </cell>
        </row>
        <row r="29">
          <cell r="B29" t="str">
            <v>*</v>
          </cell>
          <cell r="C29" t="str">
            <v>*</v>
          </cell>
          <cell r="D29" t="str">
            <v>*</v>
          </cell>
          <cell r="E29" t="str">
            <v>*</v>
          </cell>
          <cell r="F29" t="str">
            <v>*</v>
          </cell>
          <cell r="G29" t="str">
            <v>*</v>
          </cell>
          <cell r="H29" t="str">
            <v>*</v>
          </cell>
          <cell r="I29" t="str">
            <v>*</v>
          </cell>
          <cell r="J29" t="str">
            <v>*</v>
          </cell>
          <cell r="K29" t="str">
            <v>*</v>
          </cell>
        </row>
        <row r="30">
          <cell r="B30" t="str">
            <v>*</v>
          </cell>
          <cell r="C30" t="str">
            <v>*</v>
          </cell>
          <cell r="D30" t="str">
            <v>*</v>
          </cell>
          <cell r="E30" t="str">
            <v>*</v>
          </cell>
          <cell r="F30" t="str">
            <v>*</v>
          </cell>
          <cell r="G30" t="str">
            <v>*</v>
          </cell>
          <cell r="H30" t="str">
            <v>*</v>
          </cell>
          <cell r="I30" t="str">
            <v>*</v>
          </cell>
          <cell r="J30" t="str">
            <v>*</v>
          </cell>
          <cell r="K30" t="str">
            <v>*</v>
          </cell>
        </row>
        <row r="31">
          <cell r="B31" t="str">
            <v>*</v>
          </cell>
          <cell r="C31" t="str">
            <v>*</v>
          </cell>
          <cell r="D31" t="str">
            <v>*</v>
          </cell>
          <cell r="E31" t="str">
            <v>*</v>
          </cell>
          <cell r="F31" t="str">
            <v>*</v>
          </cell>
          <cell r="G31" t="str">
            <v>*</v>
          </cell>
          <cell r="H31" t="str">
            <v>*</v>
          </cell>
          <cell r="I31" t="str">
            <v>*</v>
          </cell>
          <cell r="J31" t="str">
            <v>*</v>
          </cell>
          <cell r="K31" t="str">
            <v>*</v>
          </cell>
        </row>
        <row r="32">
          <cell r="B32" t="str">
            <v>*</v>
          </cell>
          <cell r="C32" t="str">
            <v>*</v>
          </cell>
          <cell r="D32" t="str">
            <v>*</v>
          </cell>
          <cell r="E32" t="str">
            <v>*</v>
          </cell>
          <cell r="F32" t="str">
            <v>*</v>
          </cell>
          <cell r="G32" t="str">
            <v>*</v>
          </cell>
          <cell r="H32" t="str">
            <v>*</v>
          </cell>
          <cell r="I32" t="str">
            <v>*</v>
          </cell>
          <cell r="J32" t="str">
            <v>*</v>
          </cell>
          <cell r="K32" t="str">
            <v>*</v>
          </cell>
        </row>
        <row r="33">
          <cell r="B33" t="str">
            <v>*</v>
          </cell>
          <cell r="C33" t="str">
            <v>*</v>
          </cell>
          <cell r="D33" t="str">
            <v>*</v>
          </cell>
          <cell r="E33" t="str">
            <v>*</v>
          </cell>
          <cell r="F33" t="str">
            <v>*</v>
          </cell>
          <cell r="G33" t="str">
            <v>*</v>
          </cell>
          <cell r="H33" t="str">
            <v>*</v>
          </cell>
          <cell r="I33" t="str">
            <v>*</v>
          </cell>
          <cell r="J33" t="str">
            <v>*</v>
          </cell>
          <cell r="K33" t="str">
            <v>*</v>
          </cell>
        </row>
        <row r="34">
          <cell r="B34" t="str">
            <v>*</v>
          </cell>
          <cell r="C34" t="str">
            <v>*</v>
          </cell>
          <cell r="D34" t="str">
            <v>*</v>
          </cell>
          <cell r="E34" t="str">
            <v>*</v>
          </cell>
          <cell r="F34" t="str">
            <v>*</v>
          </cell>
          <cell r="G34" t="str">
            <v>*</v>
          </cell>
          <cell r="H34" t="str">
            <v>*</v>
          </cell>
          <cell r="I34" t="str">
            <v>*</v>
          </cell>
          <cell r="J34" t="str">
            <v>*</v>
          </cell>
          <cell r="K34" t="str">
            <v>*</v>
          </cell>
        </row>
        <row r="35">
          <cell r="I35" t="str">
            <v>*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>
            <v>27.275000000000006</v>
          </cell>
          <cell r="C5">
            <v>35.200000000000003</v>
          </cell>
          <cell r="D5">
            <v>20</v>
          </cell>
          <cell r="E5">
            <v>68.375</v>
          </cell>
          <cell r="F5">
            <v>97</v>
          </cell>
          <cell r="G5">
            <v>38</v>
          </cell>
          <cell r="H5">
            <v>14.76</v>
          </cell>
          <cell r="I5" t="str">
            <v>NE</v>
          </cell>
          <cell r="J5">
            <v>28.44</v>
          </cell>
          <cell r="K5">
            <v>0</v>
          </cell>
        </row>
        <row r="6">
          <cell r="B6">
            <v>26.75</v>
          </cell>
          <cell r="C6">
            <v>36.6</v>
          </cell>
          <cell r="D6">
            <v>19</v>
          </cell>
          <cell r="E6">
            <v>65.458333333333329</v>
          </cell>
          <cell r="F6">
            <v>93</v>
          </cell>
          <cell r="G6">
            <v>34</v>
          </cell>
          <cell r="H6">
            <v>22.32</v>
          </cell>
          <cell r="I6" t="str">
            <v>NE</v>
          </cell>
          <cell r="J6">
            <v>49.32</v>
          </cell>
          <cell r="K6">
            <v>0</v>
          </cell>
        </row>
        <row r="7">
          <cell r="B7">
            <v>22.345833333333335</v>
          </cell>
          <cell r="C7">
            <v>27.7</v>
          </cell>
          <cell r="D7">
            <v>16.3</v>
          </cell>
          <cell r="E7">
            <v>58.166666666666664</v>
          </cell>
          <cell r="F7">
            <v>86</v>
          </cell>
          <cell r="G7">
            <v>19</v>
          </cell>
          <cell r="H7">
            <v>22.68</v>
          </cell>
          <cell r="I7" t="str">
            <v>S</v>
          </cell>
          <cell r="J7">
            <v>40.32</v>
          </cell>
          <cell r="K7">
            <v>0</v>
          </cell>
        </row>
        <row r="8">
          <cell r="B8">
            <v>19.237500000000001</v>
          </cell>
          <cell r="C8">
            <v>30.5</v>
          </cell>
          <cell r="D8">
            <v>8.6</v>
          </cell>
          <cell r="E8">
            <v>60.791666666666664</v>
          </cell>
          <cell r="F8">
            <v>98</v>
          </cell>
          <cell r="G8">
            <v>23</v>
          </cell>
          <cell r="H8">
            <v>12.96</v>
          </cell>
          <cell r="I8" t="str">
            <v>S</v>
          </cell>
          <cell r="J8">
            <v>20.52</v>
          </cell>
          <cell r="K8">
            <v>0</v>
          </cell>
        </row>
        <row r="9">
          <cell r="B9">
            <v>23.433333333333334</v>
          </cell>
          <cell r="C9">
            <v>34.799999999999997</v>
          </cell>
          <cell r="D9">
            <v>13.9</v>
          </cell>
          <cell r="E9">
            <v>59.708333333333336</v>
          </cell>
          <cell r="F9">
            <v>91</v>
          </cell>
          <cell r="G9">
            <v>33</v>
          </cell>
          <cell r="H9">
            <v>15.840000000000002</v>
          </cell>
          <cell r="I9" t="str">
            <v>NE</v>
          </cell>
          <cell r="J9">
            <v>28.8</v>
          </cell>
          <cell r="K9">
            <v>0</v>
          </cell>
        </row>
        <row r="10">
          <cell r="B10">
            <v>24.450000000000003</v>
          </cell>
          <cell r="C10">
            <v>35</v>
          </cell>
          <cell r="D10">
            <v>19.7</v>
          </cell>
          <cell r="E10">
            <v>73.291666666666671</v>
          </cell>
          <cell r="F10">
            <v>97</v>
          </cell>
          <cell r="G10">
            <v>46</v>
          </cell>
          <cell r="H10">
            <v>38.880000000000003</v>
          </cell>
          <cell r="I10" t="str">
            <v>NE</v>
          </cell>
          <cell r="J10">
            <v>60.12</v>
          </cell>
          <cell r="K10">
            <v>41.8</v>
          </cell>
        </row>
        <row r="11">
          <cell r="B11">
            <v>21.849999999999998</v>
          </cell>
          <cell r="C11">
            <v>27.5</v>
          </cell>
          <cell r="D11">
            <v>19.5</v>
          </cell>
          <cell r="E11">
            <v>81.583333333333329</v>
          </cell>
          <cell r="F11">
            <v>98</v>
          </cell>
          <cell r="G11">
            <v>34</v>
          </cell>
          <cell r="H11">
            <v>24.48</v>
          </cell>
          <cell r="I11" t="str">
            <v>S</v>
          </cell>
          <cell r="J11">
            <v>38.519999999999996</v>
          </cell>
          <cell r="K11">
            <v>7.2</v>
          </cell>
        </row>
        <row r="12">
          <cell r="B12">
            <v>19.525000000000002</v>
          </cell>
          <cell r="C12">
            <v>28.7</v>
          </cell>
          <cell r="D12">
            <v>11.6</v>
          </cell>
          <cell r="E12">
            <v>70.875</v>
          </cell>
          <cell r="F12">
            <v>98</v>
          </cell>
          <cell r="G12">
            <v>44</v>
          </cell>
          <cell r="H12">
            <v>17.64</v>
          </cell>
          <cell r="I12" t="str">
            <v>S</v>
          </cell>
          <cell r="J12">
            <v>38.159999999999997</v>
          </cell>
          <cell r="K12">
            <v>0</v>
          </cell>
        </row>
        <row r="13">
          <cell r="B13">
            <v>18.787499999999998</v>
          </cell>
          <cell r="C13">
            <v>28.5</v>
          </cell>
          <cell r="D13">
            <v>9.4</v>
          </cell>
          <cell r="E13">
            <v>63.416666666666664</v>
          </cell>
          <cell r="F13">
            <v>97</v>
          </cell>
          <cell r="G13">
            <v>26</v>
          </cell>
          <cell r="H13">
            <v>15.840000000000002</v>
          </cell>
          <cell r="I13" t="str">
            <v>S</v>
          </cell>
          <cell r="J13">
            <v>24.12</v>
          </cell>
          <cell r="K13">
            <v>0</v>
          </cell>
        </row>
        <row r="14">
          <cell r="B14">
            <v>18.845833333333328</v>
          </cell>
          <cell r="C14">
            <v>28.4</v>
          </cell>
          <cell r="D14">
            <v>10.1</v>
          </cell>
          <cell r="E14">
            <v>61.416666666666664</v>
          </cell>
          <cell r="F14">
            <v>97</v>
          </cell>
          <cell r="G14">
            <v>27</v>
          </cell>
          <cell r="H14">
            <v>17.28</v>
          </cell>
          <cell r="I14" t="str">
            <v>S</v>
          </cell>
          <cell r="J14">
            <v>31.319999999999997</v>
          </cell>
          <cell r="K14">
            <v>0</v>
          </cell>
        </row>
        <row r="15">
          <cell r="B15">
            <v>19.154166666666669</v>
          </cell>
          <cell r="C15">
            <v>29.3</v>
          </cell>
          <cell r="D15">
            <v>9.1</v>
          </cell>
          <cell r="E15">
            <v>62.791666666666664</v>
          </cell>
          <cell r="F15">
            <v>98</v>
          </cell>
          <cell r="G15">
            <v>21</v>
          </cell>
          <cell r="H15">
            <v>11.520000000000001</v>
          </cell>
          <cell r="I15" t="str">
            <v>SO</v>
          </cell>
          <cell r="J15">
            <v>23.400000000000002</v>
          </cell>
          <cell r="K15">
            <v>0</v>
          </cell>
        </row>
        <row r="16">
          <cell r="B16">
            <v>19.529166666666665</v>
          </cell>
          <cell r="C16">
            <v>31.2</v>
          </cell>
          <cell r="D16">
            <v>8.8000000000000007</v>
          </cell>
          <cell r="E16">
            <v>67.166666666666671</v>
          </cell>
          <cell r="F16">
            <v>98</v>
          </cell>
          <cell r="G16">
            <v>32</v>
          </cell>
          <cell r="H16">
            <v>17.28</v>
          </cell>
          <cell r="I16" t="str">
            <v>NE</v>
          </cell>
          <cell r="J16">
            <v>28.8</v>
          </cell>
          <cell r="K16">
            <v>0</v>
          </cell>
        </row>
        <row r="17">
          <cell r="B17">
            <v>23.708333333333332</v>
          </cell>
          <cell r="C17">
            <v>30.8</v>
          </cell>
          <cell r="D17">
            <v>17.2</v>
          </cell>
          <cell r="E17">
            <v>69.416666666666671</v>
          </cell>
          <cell r="F17">
            <v>93</v>
          </cell>
          <cell r="G17">
            <v>49</v>
          </cell>
          <cell r="H17">
            <v>27</v>
          </cell>
          <cell r="I17" t="str">
            <v>NE</v>
          </cell>
          <cell r="J17">
            <v>43.2</v>
          </cell>
          <cell r="K17">
            <v>0</v>
          </cell>
        </row>
        <row r="18">
          <cell r="B18">
            <v>20.049999999999997</v>
          </cell>
          <cell r="C18">
            <v>25.8</v>
          </cell>
          <cell r="D18">
            <v>15.1</v>
          </cell>
          <cell r="E18">
            <v>81.791666666666671</v>
          </cell>
          <cell r="F18">
            <v>98</v>
          </cell>
          <cell r="G18">
            <v>47</v>
          </cell>
          <cell r="H18">
            <v>20.52</v>
          </cell>
          <cell r="I18" t="str">
            <v>SO</v>
          </cell>
          <cell r="J18">
            <v>51.12</v>
          </cell>
          <cell r="K18">
            <v>42</v>
          </cell>
        </row>
        <row r="19">
          <cell r="B19">
            <v>15.582608695652173</v>
          </cell>
          <cell r="C19">
            <v>23.2</v>
          </cell>
          <cell r="D19">
            <v>8</v>
          </cell>
          <cell r="E19">
            <v>66.086956521739125</v>
          </cell>
          <cell r="F19">
            <v>96</v>
          </cell>
          <cell r="G19">
            <v>36</v>
          </cell>
          <cell r="H19">
            <v>15.48</v>
          </cell>
          <cell r="I19" t="str">
            <v>S</v>
          </cell>
          <cell r="J19">
            <v>30.6</v>
          </cell>
          <cell r="K19">
            <v>0</v>
          </cell>
        </row>
        <row r="20">
          <cell r="B20">
            <v>15.77083333333333</v>
          </cell>
          <cell r="C20">
            <v>25.6</v>
          </cell>
          <cell r="D20">
            <v>7.5</v>
          </cell>
          <cell r="E20">
            <v>67.541666666666671</v>
          </cell>
          <cell r="F20">
            <v>98</v>
          </cell>
          <cell r="G20">
            <v>28</v>
          </cell>
          <cell r="H20">
            <v>15.48</v>
          </cell>
          <cell r="I20" t="str">
            <v>S</v>
          </cell>
          <cell r="J20">
            <v>32.4</v>
          </cell>
          <cell r="K20">
            <v>0</v>
          </cell>
        </row>
        <row r="21">
          <cell r="B21">
            <v>16.995833333333334</v>
          </cell>
          <cell r="C21">
            <v>27.8</v>
          </cell>
          <cell r="D21">
            <v>7.5</v>
          </cell>
          <cell r="F21">
            <v>97</v>
          </cell>
          <cell r="G21">
            <v>27</v>
          </cell>
          <cell r="H21">
            <v>11.16</v>
          </cell>
          <cell r="I21" t="str">
            <v>S</v>
          </cell>
          <cell r="J21">
            <v>20.16</v>
          </cell>
          <cell r="K21">
            <v>0</v>
          </cell>
        </row>
        <row r="22">
          <cell r="B22">
            <v>18.941666666666666</v>
          </cell>
          <cell r="C22">
            <v>28.6</v>
          </cell>
          <cell r="D22">
            <v>10.3</v>
          </cell>
          <cell r="E22">
            <v>71.25</v>
          </cell>
          <cell r="F22">
            <v>98</v>
          </cell>
          <cell r="G22">
            <v>40</v>
          </cell>
          <cell r="H22">
            <v>23.400000000000002</v>
          </cell>
          <cell r="I22" t="str">
            <v>NE</v>
          </cell>
          <cell r="J22">
            <v>39.24</v>
          </cell>
          <cell r="K22">
            <v>0</v>
          </cell>
        </row>
        <row r="23">
          <cell r="B23">
            <v>20.074999999999999</v>
          </cell>
          <cell r="C23">
            <v>28.8</v>
          </cell>
          <cell r="D23">
            <v>12.3</v>
          </cell>
          <cell r="E23">
            <v>73.25</v>
          </cell>
          <cell r="F23">
            <v>97</v>
          </cell>
          <cell r="G23">
            <v>46</v>
          </cell>
          <cell r="H23">
            <v>23.759999999999998</v>
          </cell>
          <cell r="J23">
            <v>38.159999999999997</v>
          </cell>
          <cell r="K23">
            <v>0</v>
          </cell>
        </row>
        <row r="24">
          <cell r="B24">
            <v>20.554166666666664</v>
          </cell>
          <cell r="C24">
            <v>30.5</v>
          </cell>
          <cell r="D24">
            <v>12.1</v>
          </cell>
          <cell r="E24">
            <v>73.333333333333329</v>
          </cell>
          <cell r="F24">
            <v>98</v>
          </cell>
          <cell r="G24">
            <v>40</v>
          </cell>
          <cell r="H24">
            <v>17.64</v>
          </cell>
          <cell r="I24" t="str">
            <v>L</v>
          </cell>
          <cell r="J24">
            <v>29.16</v>
          </cell>
          <cell r="K24">
            <v>0</v>
          </cell>
        </row>
        <row r="25">
          <cell r="B25">
            <v>21.675000000000001</v>
          </cell>
          <cell r="C25">
            <v>31.1</v>
          </cell>
          <cell r="D25">
            <v>12.5</v>
          </cell>
          <cell r="E25">
            <v>70.166666666666671</v>
          </cell>
          <cell r="F25">
            <v>98</v>
          </cell>
          <cell r="G25">
            <v>39</v>
          </cell>
          <cell r="H25">
            <v>9</v>
          </cell>
          <cell r="I25" t="str">
            <v>S</v>
          </cell>
          <cell r="J25">
            <v>18.36</v>
          </cell>
          <cell r="K25">
            <v>0</v>
          </cell>
        </row>
        <row r="26">
          <cell r="B26">
            <v>20.829166666666666</v>
          </cell>
          <cell r="C26">
            <v>31.1</v>
          </cell>
          <cell r="D26">
            <v>10.8</v>
          </cell>
          <cell r="E26">
            <v>72.625</v>
          </cell>
          <cell r="F26">
            <v>99</v>
          </cell>
          <cell r="G26">
            <v>38</v>
          </cell>
          <cell r="H26">
            <v>9.7200000000000006</v>
          </cell>
          <cell r="I26" t="str">
            <v>NE</v>
          </cell>
          <cell r="J26">
            <v>16.920000000000002</v>
          </cell>
          <cell r="K26">
            <v>0</v>
          </cell>
        </row>
        <row r="27">
          <cell r="B27">
            <v>21.395833333333329</v>
          </cell>
          <cell r="C27">
            <v>30.1</v>
          </cell>
          <cell r="D27">
            <v>11.3</v>
          </cell>
          <cell r="E27">
            <v>65.916666666666671</v>
          </cell>
          <cell r="F27">
            <v>98</v>
          </cell>
          <cell r="G27">
            <v>34</v>
          </cell>
          <cell r="H27">
            <v>15.840000000000002</v>
          </cell>
          <cell r="I27" t="str">
            <v>L</v>
          </cell>
          <cell r="J27">
            <v>34.200000000000003</v>
          </cell>
          <cell r="K27">
            <v>0</v>
          </cell>
        </row>
        <row r="28">
          <cell r="B28">
            <v>22.533333333333331</v>
          </cell>
          <cell r="C28">
            <v>30.6</v>
          </cell>
          <cell r="D28">
            <v>15.8</v>
          </cell>
          <cell r="E28">
            <v>60.416666666666664</v>
          </cell>
          <cell r="F28">
            <v>80</v>
          </cell>
          <cell r="G28">
            <v>35</v>
          </cell>
          <cell r="H28">
            <v>20.88</v>
          </cell>
          <cell r="I28" t="str">
            <v>NE</v>
          </cell>
          <cell r="J28">
            <v>36.72</v>
          </cell>
          <cell r="K28">
            <v>0</v>
          </cell>
        </row>
        <row r="29">
          <cell r="B29">
            <v>24.895833333333332</v>
          </cell>
          <cell r="C29">
            <v>33.200000000000003</v>
          </cell>
          <cell r="D29">
            <v>16.5</v>
          </cell>
          <cell r="E29">
            <v>66.25</v>
          </cell>
          <cell r="F29">
            <v>92</v>
          </cell>
          <cell r="G29">
            <v>49</v>
          </cell>
          <cell r="H29">
            <v>25.92</v>
          </cell>
          <cell r="I29" t="str">
            <v>NE</v>
          </cell>
          <cell r="J29">
            <v>42.12</v>
          </cell>
          <cell r="K29">
            <v>0</v>
          </cell>
        </row>
        <row r="30">
          <cell r="B30">
            <v>26.212500000000002</v>
          </cell>
          <cell r="C30">
            <v>33.299999999999997</v>
          </cell>
          <cell r="D30">
            <v>20.399999999999999</v>
          </cell>
          <cell r="E30">
            <v>66.666666666666671</v>
          </cell>
          <cell r="F30">
            <v>93</v>
          </cell>
          <cell r="G30">
            <v>38</v>
          </cell>
          <cell r="H30">
            <v>24.840000000000003</v>
          </cell>
          <cell r="I30" t="str">
            <v>NE</v>
          </cell>
          <cell r="J30">
            <v>38.880000000000003</v>
          </cell>
          <cell r="K30">
            <v>0</v>
          </cell>
        </row>
        <row r="31">
          <cell r="B31">
            <v>22.958333333333329</v>
          </cell>
          <cell r="C31">
            <v>30</v>
          </cell>
          <cell r="D31">
            <v>16.2</v>
          </cell>
          <cell r="E31">
            <v>64.125</v>
          </cell>
          <cell r="F31">
            <v>94</v>
          </cell>
          <cell r="G31">
            <v>39</v>
          </cell>
          <cell r="H31">
            <v>26.64</v>
          </cell>
          <cell r="I31" t="str">
            <v>NE</v>
          </cell>
          <cell r="J31">
            <v>45.72</v>
          </cell>
          <cell r="K31">
            <v>0</v>
          </cell>
        </row>
        <row r="32">
          <cell r="B32">
            <v>23.362500000000001</v>
          </cell>
          <cell r="C32">
            <v>31</v>
          </cell>
          <cell r="D32">
            <v>18.100000000000001</v>
          </cell>
          <cell r="E32">
            <v>64.125</v>
          </cell>
          <cell r="F32">
            <v>84</v>
          </cell>
          <cell r="G32">
            <v>44</v>
          </cell>
          <cell r="H32">
            <v>29.880000000000003</v>
          </cell>
          <cell r="I32" t="str">
            <v>NE</v>
          </cell>
          <cell r="J32">
            <v>55.800000000000004</v>
          </cell>
          <cell r="K32">
            <v>0</v>
          </cell>
        </row>
        <row r="33">
          <cell r="B33">
            <v>23.729166666666668</v>
          </cell>
          <cell r="C33">
            <v>32.200000000000003</v>
          </cell>
          <cell r="D33">
            <v>15.5</v>
          </cell>
          <cell r="E33">
            <v>63.833333333333336</v>
          </cell>
          <cell r="F33">
            <v>93</v>
          </cell>
          <cell r="G33">
            <v>37</v>
          </cell>
          <cell r="H33">
            <v>26.64</v>
          </cell>
          <cell r="I33" t="str">
            <v>NE</v>
          </cell>
          <cell r="J33">
            <v>41.4</v>
          </cell>
          <cell r="K33">
            <v>0</v>
          </cell>
        </row>
        <row r="34">
          <cell r="B34">
            <v>23.2</v>
          </cell>
          <cell r="C34">
            <v>33</v>
          </cell>
          <cell r="D34">
            <v>14.7</v>
          </cell>
          <cell r="E34">
            <v>69</v>
          </cell>
          <cell r="F34">
            <v>98</v>
          </cell>
          <cell r="G34">
            <v>35</v>
          </cell>
          <cell r="H34">
            <v>13.68</v>
          </cell>
          <cell r="I34" t="str">
            <v>NE</v>
          </cell>
          <cell r="J34">
            <v>22.68</v>
          </cell>
          <cell r="K34">
            <v>0</v>
          </cell>
        </row>
        <row r="35">
          <cell r="I35" t="str">
            <v>NE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>
            <v>27.725000000000005</v>
          </cell>
          <cell r="C5">
            <v>34.1</v>
          </cell>
          <cell r="D5">
            <v>21.6</v>
          </cell>
          <cell r="E5">
            <v>63.125</v>
          </cell>
          <cell r="F5">
            <v>90</v>
          </cell>
          <cell r="G5">
            <v>38</v>
          </cell>
          <cell r="H5">
            <v>11.16</v>
          </cell>
          <cell r="I5" t="str">
            <v>NE</v>
          </cell>
          <cell r="J5">
            <v>25.92</v>
          </cell>
          <cell r="K5">
            <v>0</v>
          </cell>
        </row>
        <row r="6">
          <cell r="B6">
            <v>28.066666666666666</v>
          </cell>
          <cell r="C6">
            <v>35.5</v>
          </cell>
          <cell r="D6">
            <v>21.7</v>
          </cell>
          <cell r="E6">
            <v>61.208333333333336</v>
          </cell>
          <cell r="F6">
            <v>88</v>
          </cell>
          <cell r="G6">
            <v>39</v>
          </cell>
          <cell r="H6">
            <v>15.48</v>
          </cell>
          <cell r="I6" t="str">
            <v>SE</v>
          </cell>
          <cell r="J6">
            <v>27.720000000000002</v>
          </cell>
          <cell r="K6">
            <v>0</v>
          </cell>
        </row>
        <row r="7">
          <cell r="B7">
            <v>24.458333333333339</v>
          </cell>
          <cell r="C7">
            <v>29.2</v>
          </cell>
          <cell r="D7">
            <v>21.2</v>
          </cell>
          <cell r="E7">
            <v>59.875</v>
          </cell>
          <cell r="F7">
            <v>90</v>
          </cell>
          <cell r="G7">
            <v>26</v>
          </cell>
          <cell r="H7">
            <v>14.04</v>
          </cell>
          <cell r="I7" t="str">
            <v>S</v>
          </cell>
          <cell r="J7">
            <v>34.200000000000003</v>
          </cell>
          <cell r="K7">
            <v>0</v>
          </cell>
        </row>
        <row r="8">
          <cell r="B8">
            <v>22.0625</v>
          </cell>
          <cell r="C8">
            <v>30.3</v>
          </cell>
          <cell r="D8">
            <v>12.7</v>
          </cell>
          <cell r="E8">
            <v>50.25</v>
          </cell>
          <cell r="F8">
            <v>89</v>
          </cell>
          <cell r="G8">
            <v>29</v>
          </cell>
          <cell r="H8">
            <v>15.48</v>
          </cell>
          <cell r="I8" t="str">
            <v>S</v>
          </cell>
          <cell r="J8">
            <v>30.240000000000002</v>
          </cell>
          <cell r="K8">
            <v>0</v>
          </cell>
        </row>
        <row r="9">
          <cell r="B9">
            <v>25.887499999999999</v>
          </cell>
          <cell r="C9">
            <v>33.9</v>
          </cell>
          <cell r="D9">
            <v>18.100000000000001</v>
          </cell>
          <cell r="E9">
            <v>57.5</v>
          </cell>
          <cell r="F9">
            <v>81</v>
          </cell>
          <cell r="G9">
            <v>43</v>
          </cell>
          <cell r="H9">
            <v>11.16</v>
          </cell>
          <cell r="I9" t="str">
            <v>SE</v>
          </cell>
          <cell r="J9">
            <v>49.32</v>
          </cell>
          <cell r="K9">
            <v>0</v>
          </cell>
        </row>
        <row r="10">
          <cell r="B10">
            <v>27.150000000000002</v>
          </cell>
          <cell r="C10">
            <v>35.200000000000003</v>
          </cell>
          <cell r="D10">
            <v>21</v>
          </cell>
          <cell r="E10">
            <v>68.583333333333329</v>
          </cell>
          <cell r="F10">
            <v>91</v>
          </cell>
          <cell r="G10">
            <v>46</v>
          </cell>
          <cell r="H10">
            <v>23.759999999999998</v>
          </cell>
          <cell r="I10" t="str">
            <v>SE</v>
          </cell>
          <cell r="J10">
            <v>59.760000000000005</v>
          </cell>
          <cell r="K10">
            <v>0.6</v>
          </cell>
        </row>
        <row r="11">
          <cell r="B11">
            <v>22.341666666666669</v>
          </cell>
          <cell r="C11">
            <v>28.2</v>
          </cell>
          <cell r="D11">
            <v>19.100000000000001</v>
          </cell>
          <cell r="E11">
            <v>81.625</v>
          </cell>
          <cell r="F11">
            <v>97</v>
          </cell>
          <cell r="G11">
            <v>57</v>
          </cell>
          <cell r="H11">
            <v>29.880000000000003</v>
          </cell>
          <cell r="I11" t="str">
            <v>S</v>
          </cell>
          <cell r="J11">
            <v>57.24</v>
          </cell>
          <cell r="K11">
            <v>30.999999999999996</v>
          </cell>
        </row>
        <row r="12">
          <cell r="B12">
            <v>22.125</v>
          </cell>
          <cell r="C12">
            <v>28.8</v>
          </cell>
          <cell r="D12">
            <v>14.5</v>
          </cell>
          <cell r="E12">
            <v>61.166666666666664</v>
          </cell>
          <cell r="F12">
            <v>86</v>
          </cell>
          <cell r="G12">
            <v>45</v>
          </cell>
          <cell r="H12">
            <v>16.559999999999999</v>
          </cell>
          <cell r="I12" t="str">
            <v>S</v>
          </cell>
          <cell r="J12">
            <v>32.76</v>
          </cell>
          <cell r="K12">
            <v>0</v>
          </cell>
        </row>
        <row r="13">
          <cell r="B13">
            <v>21.833333333333332</v>
          </cell>
          <cell r="C13">
            <v>29.9</v>
          </cell>
          <cell r="D13">
            <v>12.8</v>
          </cell>
          <cell r="E13">
            <v>53.041666666666664</v>
          </cell>
          <cell r="F13">
            <v>86</v>
          </cell>
          <cell r="G13">
            <v>25</v>
          </cell>
          <cell r="H13">
            <v>15.48</v>
          </cell>
          <cell r="I13" t="str">
            <v>S</v>
          </cell>
          <cell r="J13">
            <v>34.92</v>
          </cell>
          <cell r="K13">
            <v>0</v>
          </cell>
        </row>
        <row r="14">
          <cell r="B14">
            <v>21.866666666666664</v>
          </cell>
          <cell r="C14">
            <v>29</v>
          </cell>
          <cell r="D14">
            <v>12.4</v>
          </cell>
          <cell r="E14">
            <v>48.625</v>
          </cell>
          <cell r="F14">
            <v>89</v>
          </cell>
          <cell r="G14">
            <v>22</v>
          </cell>
          <cell r="H14">
            <v>12.24</v>
          </cell>
          <cell r="I14" t="str">
            <v>S</v>
          </cell>
          <cell r="J14">
            <v>25.56</v>
          </cell>
          <cell r="K14">
            <v>0</v>
          </cell>
        </row>
        <row r="15">
          <cell r="B15">
            <v>22.424999999999997</v>
          </cell>
          <cell r="C15">
            <v>30.2</v>
          </cell>
          <cell r="D15">
            <v>12</v>
          </cell>
          <cell r="E15">
            <v>50.583333333333336</v>
          </cell>
          <cell r="F15">
            <v>93</v>
          </cell>
          <cell r="G15">
            <v>30</v>
          </cell>
          <cell r="H15">
            <v>13.32</v>
          </cell>
          <cell r="I15" t="str">
            <v>O</v>
          </cell>
          <cell r="J15">
            <v>28.44</v>
          </cell>
          <cell r="K15">
            <v>0</v>
          </cell>
        </row>
        <row r="16">
          <cell r="B16">
            <v>22.866666666666664</v>
          </cell>
          <cell r="C16">
            <v>30.5</v>
          </cell>
          <cell r="D16">
            <v>15.2</v>
          </cell>
          <cell r="E16">
            <v>55</v>
          </cell>
          <cell r="F16">
            <v>84</v>
          </cell>
          <cell r="G16">
            <v>38</v>
          </cell>
          <cell r="H16">
            <v>11.16</v>
          </cell>
          <cell r="I16" t="str">
            <v>SE</v>
          </cell>
          <cell r="J16">
            <v>20.52</v>
          </cell>
          <cell r="K16">
            <v>0</v>
          </cell>
        </row>
        <row r="17">
          <cell r="B17">
            <v>25.345833333333335</v>
          </cell>
          <cell r="C17">
            <v>33.200000000000003</v>
          </cell>
          <cell r="D17">
            <v>19.399999999999999</v>
          </cell>
          <cell r="E17">
            <v>65.5</v>
          </cell>
          <cell r="F17">
            <v>87</v>
          </cell>
          <cell r="G17">
            <v>43</v>
          </cell>
          <cell r="H17">
            <v>12.6</v>
          </cell>
          <cell r="I17" t="str">
            <v>L</v>
          </cell>
          <cell r="J17">
            <v>27</v>
          </cell>
          <cell r="K17">
            <v>0</v>
          </cell>
        </row>
        <row r="18">
          <cell r="B18">
            <v>21.8</v>
          </cell>
          <cell r="C18">
            <v>27.5</v>
          </cell>
          <cell r="D18">
            <v>18.8</v>
          </cell>
          <cell r="E18">
            <v>80.333333333333329</v>
          </cell>
          <cell r="F18">
            <v>96</v>
          </cell>
          <cell r="G18">
            <v>55</v>
          </cell>
          <cell r="H18">
            <v>15.48</v>
          </cell>
          <cell r="I18" t="str">
            <v>S</v>
          </cell>
          <cell r="J18">
            <v>51.84</v>
          </cell>
          <cell r="K18">
            <v>17.400000000000002</v>
          </cell>
        </row>
        <row r="19">
          <cell r="B19">
            <v>17.025000000000002</v>
          </cell>
          <cell r="C19">
            <v>23.4</v>
          </cell>
          <cell r="D19">
            <v>8.1999999999999993</v>
          </cell>
          <cell r="E19">
            <v>60.541666666666664</v>
          </cell>
          <cell r="F19">
            <v>96</v>
          </cell>
          <cell r="G19">
            <v>31</v>
          </cell>
          <cell r="H19">
            <v>13.32</v>
          </cell>
          <cell r="I19" t="str">
            <v>S</v>
          </cell>
          <cell r="J19">
            <v>27.720000000000002</v>
          </cell>
          <cell r="K19">
            <v>0</v>
          </cell>
        </row>
        <row r="20">
          <cell r="B20">
            <v>18.162500000000005</v>
          </cell>
          <cell r="C20">
            <v>25.5</v>
          </cell>
          <cell r="D20">
            <v>10.1</v>
          </cell>
          <cell r="E20">
            <v>56.291666666666664</v>
          </cell>
          <cell r="F20">
            <v>91</v>
          </cell>
          <cell r="G20">
            <v>30</v>
          </cell>
          <cell r="H20">
            <v>13.68</v>
          </cell>
          <cell r="I20" t="str">
            <v>SE</v>
          </cell>
          <cell r="J20">
            <v>30.240000000000002</v>
          </cell>
          <cell r="K20">
            <v>0</v>
          </cell>
        </row>
        <row r="21">
          <cell r="B21">
            <v>20.720833333333335</v>
          </cell>
          <cell r="C21">
            <v>28.9</v>
          </cell>
          <cell r="D21">
            <v>11.7</v>
          </cell>
          <cell r="E21">
            <v>48.875</v>
          </cell>
          <cell r="F21">
            <v>84</v>
          </cell>
          <cell r="G21">
            <v>21</v>
          </cell>
          <cell r="H21">
            <v>16.920000000000002</v>
          </cell>
          <cell r="I21" t="str">
            <v>SE</v>
          </cell>
          <cell r="J21">
            <v>34.92</v>
          </cell>
          <cell r="K21">
            <v>0</v>
          </cell>
        </row>
        <row r="22">
          <cell r="B22">
            <v>21.929166666666671</v>
          </cell>
          <cell r="C22">
            <v>28.4</v>
          </cell>
          <cell r="D22">
            <v>12.7</v>
          </cell>
          <cell r="E22">
            <v>56.333333333333336</v>
          </cell>
          <cell r="F22">
            <v>87</v>
          </cell>
          <cell r="G22">
            <v>37</v>
          </cell>
          <cell r="H22">
            <v>16.920000000000002</v>
          </cell>
          <cell r="I22" t="str">
            <v>SE</v>
          </cell>
          <cell r="J22">
            <v>29.52</v>
          </cell>
          <cell r="K22">
            <v>0</v>
          </cell>
        </row>
        <row r="23">
          <cell r="B23">
            <v>22.400000000000006</v>
          </cell>
          <cell r="C23">
            <v>29.6</v>
          </cell>
          <cell r="D23">
            <v>14.6</v>
          </cell>
          <cell r="E23">
            <v>67.041666666666671</v>
          </cell>
          <cell r="F23">
            <v>93</v>
          </cell>
          <cell r="G23">
            <v>43</v>
          </cell>
          <cell r="H23">
            <v>12.6</v>
          </cell>
          <cell r="I23" t="str">
            <v>SE</v>
          </cell>
          <cell r="J23">
            <v>29.880000000000003</v>
          </cell>
          <cell r="K23">
            <v>0</v>
          </cell>
        </row>
        <row r="24">
          <cell r="B24">
            <v>23.675000000000001</v>
          </cell>
          <cell r="C24">
            <v>30.9</v>
          </cell>
          <cell r="D24">
            <v>16.2</v>
          </cell>
          <cell r="E24">
            <v>67.75</v>
          </cell>
          <cell r="F24">
            <v>96</v>
          </cell>
          <cell r="G24">
            <v>40</v>
          </cell>
          <cell r="H24">
            <v>11.520000000000001</v>
          </cell>
          <cell r="I24" t="str">
            <v>SE</v>
          </cell>
          <cell r="J24">
            <v>24.12</v>
          </cell>
          <cell r="K24">
            <v>0</v>
          </cell>
        </row>
        <row r="25">
          <cell r="B25">
            <v>23.600000000000005</v>
          </cell>
          <cell r="C25">
            <v>31.5</v>
          </cell>
          <cell r="D25">
            <v>16.2</v>
          </cell>
          <cell r="E25">
            <v>68.333333333333329</v>
          </cell>
          <cell r="F25">
            <v>95</v>
          </cell>
          <cell r="G25">
            <v>42</v>
          </cell>
          <cell r="H25">
            <v>8.64</v>
          </cell>
          <cell r="I25" t="str">
            <v>SE</v>
          </cell>
          <cell r="J25">
            <v>19.8</v>
          </cell>
          <cell r="K25">
            <v>0</v>
          </cell>
        </row>
        <row r="26">
          <cell r="B26">
            <v>23.854166666666671</v>
          </cell>
          <cell r="C26">
            <v>31.2</v>
          </cell>
          <cell r="D26">
            <v>15.9</v>
          </cell>
          <cell r="E26">
            <v>62.583333333333336</v>
          </cell>
          <cell r="F26">
            <v>92</v>
          </cell>
          <cell r="G26">
            <v>35</v>
          </cell>
          <cell r="H26">
            <v>12.24</v>
          </cell>
          <cell r="I26" t="str">
            <v>SE</v>
          </cell>
          <cell r="J26">
            <v>21.6</v>
          </cell>
          <cell r="K26">
            <v>0</v>
          </cell>
        </row>
        <row r="27">
          <cell r="B27">
            <v>23.312500000000004</v>
          </cell>
          <cell r="C27">
            <v>30.2</v>
          </cell>
          <cell r="D27">
            <v>15.3</v>
          </cell>
          <cell r="E27">
            <v>60.958333333333336</v>
          </cell>
          <cell r="F27">
            <v>90</v>
          </cell>
          <cell r="G27">
            <v>37</v>
          </cell>
          <cell r="H27">
            <v>10.08</v>
          </cell>
          <cell r="I27" t="str">
            <v>SE</v>
          </cell>
          <cell r="J27">
            <v>22.68</v>
          </cell>
          <cell r="K27">
            <v>0</v>
          </cell>
        </row>
        <row r="28">
          <cell r="B28">
            <v>23.004166666666666</v>
          </cell>
          <cell r="C28">
            <v>31.1</v>
          </cell>
          <cell r="D28">
            <v>15.6</v>
          </cell>
          <cell r="E28">
            <v>59.708333333333336</v>
          </cell>
          <cell r="F28">
            <v>79</v>
          </cell>
          <cell r="G28">
            <v>40</v>
          </cell>
          <cell r="H28">
            <v>12.96</v>
          </cell>
          <cell r="I28" t="str">
            <v>L</v>
          </cell>
          <cell r="J28">
            <v>26.64</v>
          </cell>
          <cell r="K28">
            <v>0</v>
          </cell>
        </row>
        <row r="29">
          <cell r="B29">
            <v>26.174999999999994</v>
          </cell>
          <cell r="C29">
            <v>32.9</v>
          </cell>
          <cell r="D29">
            <v>21.5</v>
          </cell>
          <cell r="E29">
            <v>66.416666666666671</v>
          </cell>
          <cell r="F29">
            <v>81</v>
          </cell>
          <cell r="G29">
            <v>51</v>
          </cell>
          <cell r="H29">
            <v>11.16</v>
          </cell>
          <cell r="I29" t="str">
            <v>L</v>
          </cell>
          <cell r="J29">
            <v>23.040000000000003</v>
          </cell>
          <cell r="K29">
            <v>0</v>
          </cell>
        </row>
        <row r="30">
          <cell r="B30">
            <v>27.345833333333331</v>
          </cell>
          <cell r="C30">
            <v>33</v>
          </cell>
          <cell r="D30">
            <v>22.4</v>
          </cell>
          <cell r="E30">
            <v>65.625</v>
          </cell>
          <cell r="F30">
            <v>85</v>
          </cell>
          <cell r="G30">
            <v>42</v>
          </cell>
          <cell r="H30">
            <v>14.76</v>
          </cell>
          <cell r="I30" t="str">
            <v>SE</v>
          </cell>
          <cell r="J30">
            <v>27.720000000000002</v>
          </cell>
          <cell r="K30">
            <v>0</v>
          </cell>
        </row>
        <row r="31">
          <cell r="B31">
            <v>24.404166666666665</v>
          </cell>
          <cell r="C31">
            <v>30.8</v>
          </cell>
          <cell r="D31">
            <v>18.100000000000001</v>
          </cell>
          <cell r="E31">
            <v>59.75</v>
          </cell>
          <cell r="F31">
            <v>83</v>
          </cell>
          <cell r="G31">
            <v>38</v>
          </cell>
          <cell r="H31">
            <v>14.04</v>
          </cell>
          <cell r="I31" t="str">
            <v>L</v>
          </cell>
          <cell r="J31">
            <v>32.76</v>
          </cell>
          <cell r="K31">
            <v>0</v>
          </cell>
        </row>
        <row r="32">
          <cell r="B32">
            <v>24.025000000000002</v>
          </cell>
          <cell r="C32">
            <v>31.6</v>
          </cell>
          <cell r="D32">
            <v>17.600000000000001</v>
          </cell>
          <cell r="E32">
            <v>62.916666666666664</v>
          </cell>
          <cell r="F32">
            <v>88</v>
          </cell>
          <cell r="G32">
            <v>41</v>
          </cell>
          <cell r="H32">
            <v>13.32</v>
          </cell>
          <cell r="I32" t="str">
            <v>L</v>
          </cell>
          <cell r="J32">
            <v>31.680000000000003</v>
          </cell>
          <cell r="K32">
            <v>0</v>
          </cell>
        </row>
        <row r="33">
          <cell r="B33">
            <v>24.612500000000001</v>
          </cell>
          <cell r="C33">
            <v>32</v>
          </cell>
          <cell r="D33">
            <v>18.7</v>
          </cell>
          <cell r="E33">
            <v>62.5</v>
          </cell>
          <cell r="F33">
            <v>81</v>
          </cell>
          <cell r="G33">
            <v>42</v>
          </cell>
          <cell r="H33">
            <v>10.08</v>
          </cell>
          <cell r="I33" t="str">
            <v>SE</v>
          </cell>
          <cell r="J33">
            <v>25.2</v>
          </cell>
          <cell r="K33">
            <v>0</v>
          </cell>
        </row>
        <row r="34">
          <cell r="B34">
            <v>24.933333333333337</v>
          </cell>
          <cell r="C34">
            <v>31.9</v>
          </cell>
          <cell r="D34">
            <v>17.2</v>
          </cell>
          <cell r="E34">
            <v>59.541666666666664</v>
          </cell>
          <cell r="F34">
            <v>87</v>
          </cell>
          <cell r="G34">
            <v>40</v>
          </cell>
          <cell r="H34">
            <v>8.64</v>
          </cell>
          <cell r="I34" t="str">
            <v>SE</v>
          </cell>
          <cell r="J34">
            <v>23.040000000000003</v>
          </cell>
          <cell r="K34">
            <v>0</v>
          </cell>
        </row>
        <row r="35">
          <cell r="I35" t="str">
            <v>SE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>
            <v>26.945833333333329</v>
          </cell>
          <cell r="C5">
            <v>33.700000000000003</v>
          </cell>
          <cell r="D5">
            <v>20.7</v>
          </cell>
          <cell r="E5">
            <v>67.166666666666671</v>
          </cell>
          <cell r="F5">
            <v>100</v>
          </cell>
          <cell r="G5">
            <v>36</v>
          </cell>
          <cell r="H5">
            <v>13.32</v>
          </cell>
          <cell r="I5" t="str">
            <v>SE</v>
          </cell>
          <cell r="J5">
            <v>27.36</v>
          </cell>
          <cell r="K5">
            <v>0</v>
          </cell>
        </row>
        <row r="6">
          <cell r="B6">
            <v>27.729166666666671</v>
          </cell>
          <cell r="C6">
            <v>35.5</v>
          </cell>
          <cell r="D6">
            <v>19.899999999999999</v>
          </cell>
          <cell r="E6">
            <v>59.083333333333336</v>
          </cell>
          <cell r="F6">
            <v>95</v>
          </cell>
          <cell r="G6">
            <v>33</v>
          </cell>
          <cell r="H6">
            <v>12.24</v>
          </cell>
          <cell r="I6" t="str">
            <v>L</v>
          </cell>
          <cell r="J6">
            <v>33.480000000000004</v>
          </cell>
          <cell r="K6">
            <v>0</v>
          </cell>
        </row>
        <row r="7">
          <cell r="B7">
            <v>22.737500000000001</v>
          </cell>
          <cell r="C7">
            <v>27.7</v>
          </cell>
          <cell r="D7">
            <v>17.7</v>
          </cell>
          <cell r="E7">
            <v>59.375</v>
          </cell>
          <cell r="F7">
            <v>85</v>
          </cell>
          <cell r="G7">
            <v>21</v>
          </cell>
          <cell r="H7">
            <v>15.120000000000001</v>
          </cell>
          <cell r="I7" t="str">
            <v>NO</v>
          </cell>
          <cell r="J7">
            <v>34.200000000000003</v>
          </cell>
          <cell r="K7">
            <v>0</v>
          </cell>
        </row>
        <row r="8">
          <cell r="B8">
            <v>20.570833333333329</v>
          </cell>
          <cell r="C8">
            <v>30.4</v>
          </cell>
          <cell r="D8">
            <v>12.4</v>
          </cell>
          <cell r="E8">
            <v>55.875</v>
          </cell>
          <cell r="F8">
            <v>92</v>
          </cell>
          <cell r="G8">
            <v>16</v>
          </cell>
          <cell r="H8">
            <v>10.08</v>
          </cell>
          <cell r="I8" t="str">
            <v>O</v>
          </cell>
          <cell r="J8">
            <v>21.6</v>
          </cell>
          <cell r="K8">
            <v>0</v>
          </cell>
        </row>
        <row r="9">
          <cell r="B9">
            <v>24.170833333333334</v>
          </cell>
          <cell r="C9">
            <v>33.5</v>
          </cell>
          <cell r="D9">
            <v>15.6</v>
          </cell>
          <cell r="E9">
            <v>53.541666666666664</v>
          </cell>
          <cell r="F9">
            <v>84</v>
          </cell>
          <cell r="G9">
            <v>30</v>
          </cell>
          <cell r="H9">
            <v>13.32</v>
          </cell>
          <cell r="I9" t="str">
            <v>SE</v>
          </cell>
          <cell r="J9">
            <v>28.08</v>
          </cell>
          <cell r="K9">
            <v>0</v>
          </cell>
        </row>
        <row r="10">
          <cell r="B10">
            <v>24.533333333333331</v>
          </cell>
          <cell r="C10">
            <v>34</v>
          </cell>
          <cell r="D10">
            <v>19.600000000000001</v>
          </cell>
          <cell r="E10">
            <v>69.86363636363636</v>
          </cell>
          <cell r="F10">
            <v>100</v>
          </cell>
          <cell r="G10">
            <v>45</v>
          </cell>
          <cell r="H10">
            <v>29.16</v>
          </cell>
          <cell r="I10" t="str">
            <v>SE</v>
          </cell>
          <cell r="J10">
            <v>60.839999999999996</v>
          </cell>
          <cell r="K10">
            <v>41.400000000000006</v>
          </cell>
        </row>
        <row r="11">
          <cell r="B11">
            <v>21.991666666666664</v>
          </cell>
          <cell r="C11">
            <v>26.8</v>
          </cell>
          <cell r="D11">
            <v>19.2</v>
          </cell>
          <cell r="E11">
            <v>70.307692307692307</v>
          </cell>
          <cell r="F11">
            <v>99</v>
          </cell>
          <cell r="G11">
            <v>53</v>
          </cell>
          <cell r="H11">
            <v>15.48</v>
          </cell>
          <cell r="I11" t="str">
            <v>O</v>
          </cell>
          <cell r="J11">
            <v>30.96</v>
          </cell>
          <cell r="K11">
            <v>9.4</v>
          </cell>
        </row>
        <row r="12">
          <cell r="B12">
            <v>20.220833333333335</v>
          </cell>
          <cell r="C12">
            <v>28.6</v>
          </cell>
          <cell r="D12">
            <v>13.9</v>
          </cell>
          <cell r="E12">
            <v>69.25</v>
          </cell>
          <cell r="F12">
            <v>90</v>
          </cell>
          <cell r="G12">
            <v>47</v>
          </cell>
          <cell r="H12">
            <v>15.840000000000002</v>
          </cell>
          <cell r="I12" t="str">
            <v>O</v>
          </cell>
          <cell r="J12">
            <v>27.36</v>
          </cell>
          <cell r="K12">
            <v>0</v>
          </cell>
        </row>
        <row r="13">
          <cell r="B13">
            <v>19.870833333333334</v>
          </cell>
          <cell r="C13">
            <v>28.4</v>
          </cell>
          <cell r="D13">
            <v>13.2</v>
          </cell>
          <cell r="E13">
            <v>58.333333333333336</v>
          </cell>
          <cell r="F13">
            <v>83</v>
          </cell>
          <cell r="G13">
            <v>26</v>
          </cell>
          <cell r="H13">
            <v>11.520000000000001</v>
          </cell>
          <cell r="I13" t="str">
            <v>O</v>
          </cell>
          <cell r="J13">
            <v>29.16</v>
          </cell>
          <cell r="K13">
            <v>0</v>
          </cell>
        </row>
        <row r="14">
          <cell r="B14">
            <v>20.033333333333335</v>
          </cell>
          <cell r="C14">
            <v>28</v>
          </cell>
          <cell r="D14">
            <v>12.8</v>
          </cell>
          <cell r="E14">
            <v>57.208333333333336</v>
          </cell>
          <cell r="F14">
            <v>88</v>
          </cell>
          <cell r="G14">
            <v>22</v>
          </cell>
          <cell r="H14">
            <v>10.8</v>
          </cell>
          <cell r="I14" t="str">
            <v>O</v>
          </cell>
          <cell r="J14">
            <v>23.400000000000002</v>
          </cell>
          <cell r="K14">
            <v>0</v>
          </cell>
        </row>
        <row r="15">
          <cell r="B15">
            <v>20.587499999999999</v>
          </cell>
          <cell r="C15">
            <v>29.2</v>
          </cell>
          <cell r="D15">
            <v>12.8</v>
          </cell>
          <cell r="E15">
            <v>57.958333333333336</v>
          </cell>
          <cell r="F15">
            <v>91</v>
          </cell>
          <cell r="G15">
            <v>23</v>
          </cell>
          <cell r="H15">
            <v>10.44</v>
          </cell>
          <cell r="I15" t="str">
            <v>O</v>
          </cell>
          <cell r="J15">
            <v>18.720000000000002</v>
          </cell>
          <cell r="K15">
            <v>0</v>
          </cell>
        </row>
        <row r="16">
          <cell r="B16">
            <v>20.816666666666666</v>
          </cell>
          <cell r="C16">
            <v>30.2</v>
          </cell>
          <cell r="D16">
            <v>11</v>
          </cell>
          <cell r="E16">
            <v>65.916666666666671</v>
          </cell>
          <cell r="F16">
            <v>98</v>
          </cell>
          <cell r="G16">
            <v>36</v>
          </cell>
          <cell r="H16">
            <v>10.8</v>
          </cell>
          <cell r="I16" t="str">
            <v>SE</v>
          </cell>
          <cell r="J16">
            <v>23.759999999999998</v>
          </cell>
          <cell r="K16">
            <v>0</v>
          </cell>
        </row>
        <row r="17">
          <cell r="B17">
            <v>23.74166666666666</v>
          </cell>
          <cell r="C17">
            <v>30.1</v>
          </cell>
          <cell r="D17">
            <v>19</v>
          </cell>
          <cell r="E17">
            <v>69.583333333333329</v>
          </cell>
          <cell r="F17">
            <v>90</v>
          </cell>
          <cell r="G17">
            <v>49</v>
          </cell>
          <cell r="H17">
            <v>19.079999999999998</v>
          </cell>
          <cell r="I17" t="str">
            <v>SE</v>
          </cell>
          <cell r="J17">
            <v>32.76</v>
          </cell>
          <cell r="K17">
            <v>0</v>
          </cell>
        </row>
        <row r="18">
          <cell r="B18">
            <v>20.037499999999998</v>
          </cell>
          <cell r="C18">
            <v>25.5</v>
          </cell>
          <cell r="D18">
            <v>17.2</v>
          </cell>
          <cell r="E18">
            <v>67.181818181818187</v>
          </cell>
          <cell r="F18">
            <v>100</v>
          </cell>
          <cell r="G18">
            <v>49</v>
          </cell>
          <cell r="H18">
            <v>24.12</v>
          </cell>
          <cell r="I18" t="str">
            <v>NO</v>
          </cell>
          <cell r="J18">
            <v>50.4</v>
          </cell>
          <cell r="K18">
            <v>55.600000000000009</v>
          </cell>
        </row>
        <row r="19">
          <cell r="B19">
            <v>15.783333333333333</v>
          </cell>
          <cell r="C19">
            <v>22.7</v>
          </cell>
          <cell r="D19">
            <v>10.4</v>
          </cell>
          <cell r="E19">
            <v>62.375</v>
          </cell>
          <cell r="F19">
            <v>83</v>
          </cell>
          <cell r="G19">
            <v>34</v>
          </cell>
          <cell r="H19">
            <v>13.68</v>
          </cell>
          <cell r="I19" t="str">
            <v>O</v>
          </cell>
          <cell r="J19">
            <v>27.36</v>
          </cell>
          <cell r="K19">
            <v>0</v>
          </cell>
        </row>
        <row r="20">
          <cell r="B20">
            <v>16.691666666666666</v>
          </cell>
          <cell r="C20">
            <v>24.3</v>
          </cell>
          <cell r="D20">
            <v>9.6</v>
          </cell>
          <cell r="E20">
            <v>62.333333333333336</v>
          </cell>
          <cell r="F20">
            <v>94</v>
          </cell>
          <cell r="G20">
            <v>30</v>
          </cell>
          <cell r="H20">
            <v>12.24</v>
          </cell>
          <cell r="I20" t="str">
            <v>O</v>
          </cell>
          <cell r="J20">
            <v>34.200000000000003</v>
          </cell>
          <cell r="K20">
            <v>0</v>
          </cell>
        </row>
        <row r="21">
          <cell r="B21">
            <v>18.712500000000002</v>
          </cell>
          <cell r="C21">
            <v>27.9</v>
          </cell>
          <cell r="D21">
            <v>11.8</v>
          </cell>
          <cell r="E21">
            <v>59.458333333333336</v>
          </cell>
          <cell r="F21">
            <v>85</v>
          </cell>
          <cell r="G21">
            <v>27</v>
          </cell>
          <cell r="H21">
            <v>11.520000000000001</v>
          </cell>
          <cell r="I21" t="str">
            <v>O</v>
          </cell>
          <cell r="J21">
            <v>20.88</v>
          </cell>
          <cell r="K21">
            <v>0</v>
          </cell>
        </row>
        <row r="22">
          <cell r="B22">
            <v>20.012499999999999</v>
          </cell>
          <cell r="C22">
            <v>27.3</v>
          </cell>
          <cell r="D22">
            <v>12.9</v>
          </cell>
          <cell r="E22">
            <v>65.791666666666671</v>
          </cell>
          <cell r="F22">
            <v>93</v>
          </cell>
          <cell r="G22">
            <v>40</v>
          </cell>
          <cell r="H22">
            <v>16.920000000000002</v>
          </cell>
          <cell r="I22" t="str">
            <v>O</v>
          </cell>
          <cell r="J22">
            <v>32.76</v>
          </cell>
          <cell r="K22">
            <v>0</v>
          </cell>
        </row>
        <row r="23">
          <cell r="B23">
            <v>20.745833333333334</v>
          </cell>
          <cell r="C23">
            <v>27.6</v>
          </cell>
          <cell r="D23">
            <v>14.8</v>
          </cell>
          <cell r="E23">
            <v>72.583333333333329</v>
          </cell>
          <cell r="F23">
            <v>98</v>
          </cell>
          <cell r="G23">
            <v>46</v>
          </cell>
          <cell r="H23">
            <v>16.559999999999999</v>
          </cell>
          <cell r="I23" t="str">
            <v>S</v>
          </cell>
          <cell r="J23">
            <v>29.880000000000003</v>
          </cell>
          <cell r="K23">
            <v>0</v>
          </cell>
        </row>
        <row r="24">
          <cell r="B24">
            <v>21.600000000000005</v>
          </cell>
          <cell r="C24">
            <v>29.5</v>
          </cell>
          <cell r="D24">
            <v>14.1</v>
          </cell>
          <cell r="E24">
            <v>70.5</v>
          </cell>
          <cell r="F24">
            <v>98</v>
          </cell>
          <cell r="G24">
            <v>37</v>
          </cell>
          <cell r="H24">
            <v>16.920000000000002</v>
          </cell>
          <cell r="I24" t="str">
            <v>SO</v>
          </cell>
          <cell r="J24">
            <v>29.880000000000003</v>
          </cell>
          <cell r="K24">
            <v>0</v>
          </cell>
        </row>
        <row r="25">
          <cell r="B25">
            <v>22.324999999999999</v>
          </cell>
          <cell r="C25">
            <v>30.1</v>
          </cell>
          <cell r="D25">
            <v>14.5</v>
          </cell>
          <cell r="E25">
            <v>68.695652173913047</v>
          </cell>
          <cell r="F25">
            <v>100</v>
          </cell>
          <cell r="G25">
            <v>39</v>
          </cell>
          <cell r="H25">
            <v>11.520000000000001</v>
          </cell>
          <cell r="I25" t="str">
            <v>O</v>
          </cell>
          <cell r="J25">
            <v>21.240000000000002</v>
          </cell>
          <cell r="K25">
            <v>0</v>
          </cell>
        </row>
        <row r="26">
          <cell r="B26">
            <v>22.483333333333334</v>
          </cell>
          <cell r="C26">
            <v>30</v>
          </cell>
          <cell r="D26">
            <v>14.3</v>
          </cell>
          <cell r="E26">
            <v>65.708333333333329</v>
          </cell>
          <cell r="F26">
            <v>98</v>
          </cell>
          <cell r="G26">
            <v>32</v>
          </cell>
          <cell r="H26">
            <v>6.84</v>
          </cell>
          <cell r="I26" t="str">
            <v>SO</v>
          </cell>
          <cell r="J26">
            <v>16.559999999999999</v>
          </cell>
          <cell r="K26">
            <v>0</v>
          </cell>
        </row>
        <row r="27">
          <cell r="B27">
            <v>22.116666666666671</v>
          </cell>
          <cell r="C27">
            <v>28.9</v>
          </cell>
          <cell r="D27">
            <v>14.9</v>
          </cell>
          <cell r="E27">
            <v>63.208333333333336</v>
          </cell>
          <cell r="F27">
            <v>92</v>
          </cell>
          <cell r="G27">
            <v>35</v>
          </cell>
          <cell r="H27">
            <v>12.24</v>
          </cell>
          <cell r="I27" t="str">
            <v>S</v>
          </cell>
          <cell r="J27">
            <v>25.2</v>
          </cell>
          <cell r="K27">
            <v>0</v>
          </cell>
        </row>
        <row r="28">
          <cell r="B28">
            <v>21.925000000000001</v>
          </cell>
          <cell r="C28">
            <v>29.6</v>
          </cell>
          <cell r="D28">
            <v>15.5</v>
          </cell>
          <cell r="E28">
            <v>63.375</v>
          </cell>
          <cell r="F28">
            <v>84</v>
          </cell>
          <cell r="G28">
            <v>37</v>
          </cell>
          <cell r="H28">
            <v>16.2</v>
          </cell>
          <cell r="I28" t="str">
            <v>SE</v>
          </cell>
          <cell r="J28">
            <v>29.52</v>
          </cell>
          <cell r="K28">
            <v>0</v>
          </cell>
        </row>
        <row r="29">
          <cell r="B29">
            <v>24.554166666666671</v>
          </cell>
          <cell r="C29">
            <v>32.299999999999997</v>
          </cell>
          <cell r="D29">
            <v>18.600000000000001</v>
          </cell>
          <cell r="E29">
            <v>67.75</v>
          </cell>
          <cell r="F29">
            <v>84</v>
          </cell>
          <cell r="G29">
            <v>50</v>
          </cell>
          <cell r="H29">
            <v>16.920000000000002</v>
          </cell>
          <cell r="I29" t="str">
            <v>SE</v>
          </cell>
          <cell r="J29">
            <v>31.680000000000003</v>
          </cell>
          <cell r="K29">
            <v>0</v>
          </cell>
        </row>
        <row r="30">
          <cell r="B30">
            <v>26.337499999999991</v>
          </cell>
          <cell r="C30">
            <v>32.6</v>
          </cell>
          <cell r="D30">
            <v>21.5</v>
          </cell>
          <cell r="E30">
            <v>64.083333333333329</v>
          </cell>
          <cell r="F30">
            <v>87</v>
          </cell>
          <cell r="G30">
            <v>33</v>
          </cell>
          <cell r="H30">
            <v>14.4</v>
          </cell>
          <cell r="I30" t="str">
            <v>SE</v>
          </cell>
          <cell r="J30">
            <v>31.319999999999997</v>
          </cell>
          <cell r="K30">
            <v>0</v>
          </cell>
        </row>
        <row r="31">
          <cell r="B31">
            <v>23.729166666666668</v>
          </cell>
          <cell r="C31">
            <v>29.4</v>
          </cell>
          <cell r="D31">
            <v>17</v>
          </cell>
          <cell r="E31">
            <v>61.208333333333336</v>
          </cell>
          <cell r="F31">
            <v>92</v>
          </cell>
          <cell r="G31">
            <v>41</v>
          </cell>
          <cell r="H31">
            <v>23.400000000000002</v>
          </cell>
          <cell r="I31" t="str">
            <v>S</v>
          </cell>
          <cell r="J31">
            <v>42.480000000000004</v>
          </cell>
          <cell r="K31">
            <v>0</v>
          </cell>
        </row>
        <row r="32">
          <cell r="B32">
            <v>22.820833333333336</v>
          </cell>
          <cell r="C32">
            <v>29.7</v>
          </cell>
          <cell r="D32">
            <v>17.2</v>
          </cell>
          <cell r="E32">
            <v>65.5</v>
          </cell>
          <cell r="F32">
            <v>88</v>
          </cell>
          <cell r="G32">
            <v>45</v>
          </cell>
          <cell r="H32">
            <v>21.240000000000002</v>
          </cell>
          <cell r="I32" t="str">
            <v>SE</v>
          </cell>
          <cell r="J32">
            <v>43.2</v>
          </cell>
          <cell r="K32">
            <v>0</v>
          </cell>
        </row>
        <row r="33">
          <cell r="B33">
            <v>23.791666666666668</v>
          </cell>
          <cell r="C33">
            <v>30.7</v>
          </cell>
          <cell r="D33">
            <v>17.2</v>
          </cell>
          <cell r="E33">
            <v>62.25</v>
          </cell>
          <cell r="F33">
            <v>86</v>
          </cell>
          <cell r="G33">
            <v>39</v>
          </cell>
          <cell r="H33">
            <v>11.879999999999999</v>
          </cell>
          <cell r="I33" t="str">
            <v>SE</v>
          </cell>
          <cell r="J33">
            <v>33.480000000000004</v>
          </cell>
          <cell r="K33">
            <v>0</v>
          </cell>
        </row>
        <row r="34">
          <cell r="B34">
            <v>23.45</v>
          </cell>
          <cell r="C34">
            <v>31.2</v>
          </cell>
          <cell r="D34">
            <v>16.2</v>
          </cell>
          <cell r="E34">
            <v>67.304347826086953</v>
          </cell>
          <cell r="F34">
            <v>100</v>
          </cell>
          <cell r="G34">
            <v>36</v>
          </cell>
          <cell r="H34">
            <v>9.7200000000000006</v>
          </cell>
          <cell r="I34" t="str">
            <v>SO</v>
          </cell>
          <cell r="J34">
            <v>20.88</v>
          </cell>
          <cell r="K34">
            <v>0</v>
          </cell>
        </row>
        <row r="35">
          <cell r="I35" t="str">
            <v>O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>
            <v>28.475000000000005</v>
          </cell>
          <cell r="C5">
            <v>34.799999999999997</v>
          </cell>
          <cell r="D5">
            <v>22.5</v>
          </cell>
          <cell r="E5">
            <v>56.708333333333336</v>
          </cell>
          <cell r="F5">
            <v>84</v>
          </cell>
          <cell r="G5">
            <v>30</v>
          </cell>
          <cell r="H5">
            <v>9.3600000000000012</v>
          </cell>
          <cell r="I5" t="str">
            <v>SE</v>
          </cell>
          <cell r="J5">
            <v>28.44</v>
          </cell>
          <cell r="K5">
            <v>0</v>
          </cell>
        </row>
        <row r="6">
          <cell r="B6">
            <v>28.858333333333338</v>
          </cell>
          <cell r="C6">
            <v>35.700000000000003</v>
          </cell>
          <cell r="D6">
            <v>23</v>
          </cell>
          <cell r="E6">
            <v>53.083333333333336</v>
          </cell>
          <cell r="F6">
            <v>76</v>
          </cell>
          <cell r="G6">
            <v>28</v>
          </cell>
          <cell r="H6">
            <v>14.4</v>
          </cell>
          <cell r="I6" t="str">
            <v>N</v>
          </cell>
          <cell r="J6">
            <v>31.680000000000003</v>
          </cell>
          <cell r="K6">
            <v>0</v>
          </cell>
        </row>
        <row r="7">
          <cell r="B7">
            <v>24.849999999999994</v>
          </cell>
          <cell r="C7">
            <v>30.2</v>
          </cell>
          <cell r="D7">
            <v>21.1</v>
          </cell>
          <cell r="E7">
            <v>58.916666666666664</v>
          </cell>
          <cell r="F7">
            <v>87</v>
          </cell>
          <cell r="G7">
            <v>24</v>
          </cell>
          <cell r="H7">
            <v>18</v>
          </cell>
          <cell r="I7" t="str">
            <v>SO</v>
          </cell>
          <cell r="J7">
            <v>33.119999999999997</v>
          </cell>
          <cell r="K7">
            <v>0</v>
          </cell>
        </row>
        <row r="8">
          <cell r="B8">
            <v>22.099999999999998</v>
          </cell>
          <cell r="C8">
            <v>30.8</v>
          </cell>
          <cell r="D8">
            <v>15.4</v>
          </cell>
          <cell r="E8">
            <v>46.958333333333336</v>
          </cell>
          <cell r="F8">
            <v>74</v>
          </cell>
          <cell r="G8">
            <v>19</v>
          </cell>
          <cell r="H8">
            <v>14.04</v>
          </cell>
          <cell r="I8" t="str">
            <v>S</v>
          </cell>
          <cell r="J8">
            <v>27</v>
          </cell>
          <cell r="K8">
            <v>0</v>
          </cell>
        </row>
        <row r="9">
          <cell r="B9">
            <v>26.529166666666665</v>
          </cell>
          <cell r="C9">
            <v>34.6</v>
          </cell>
          <cell r="D9">
            <v>19.3</v>
          </cell>
          <cell r="E9">
            <v>42.958333333333336</v>
          </cell>
          <cell r="F9">
            <v>57</v>
          </cell>
          <cell r="G9">
            <v>31</v>
          </cell>
          <cell r="H9">
            <v>11.16</v>
          </cell>
          <cell r="I9" t="str">
            <v>NE</v>
          </cell>
          <cell r="J9">
            <v>25.2</v>
          </cell>
          <cell r="K9">
            <v>0</v>
          </cell>
        </row>
        <row r="10">
          <cell r="B10">
            <v>27.512499999999992</v>
          </cell>
          <cell r="C10">
            <v>36</v>
          </cell>
          <cell r="D10">
            <v>19.5</v>
          </cell>
          <cell r="E10">
            <v>60.958333333333336</v>
          </cell>
          <cell r="F10">
            <v>95</v>
          </cell>
          <cell r="G10">
            <v>33</v>
          </cell>
          <cell r="H10">
            <v>38.519999999999996</v>
          </cell>
          <cell r="I10" t="str">
            <v>L</v>
          </cell>
          <cell r="J10">
            <v>80.28</v>
          </cell>
          <cell r="K10">
            <v>22.2</v>
          </cell>
        </row>
        <row r="11">
          <cell r="B11">
            <v>22.091666666666669</v>
          </cell>
          <cell r="C11">
            <v>27.9</v>
          </cell>
          <cell r="D11">
            <v>18.899999999999999</v>
          </cell>
          <cell r="E11">
            <v>81.375</v>
          </cell>
          <cell r="F11">
            <v>96</v>
          </cell>
          <cell r="G11">
            <v>54</v>
          </cell>
          <cell r="H11">
            <v>25.92</v>
          </cell>
          <cell r="I11" t="str">
            <v>SO</v>
          </cell>
          <cell r="J11">
            <v>48.24</v>
          </cell>
          <cell r="K11">
            <v>11.200000000000001</v>
          </cell>
        </row>
        <row r="12">
          <cell r="B12">
            <v>21.926086956521736</v>
          </cell>
          <cell r="C12">
            <v>29.3</v>
          </cell>
          <cell r="D12">
            <v>16.100000000000001</v>
          </cell>
          <cell r="E12">
            <v>66.652173913043484</v>
          </cell>
          <cell r="F12">
            <v>80</v>
          </cell>
          <cell r="G12">
            <v>46</v>
          </cell>
          <cell r="H12">
            <v>15.48</v>
          </cell>
          <cell r="I12" t="str">
            <v>S</v>
          </cell>
          <cell r="J12">
            <v>29.52</v>
          </cell>
          <cell r="K12">
            <v>0</v>
          </cell>
        </row>
        <row r="13">
          <cell r="B13">
            <v>22.129166666666666</v>
          </cell>
          <cell r="C13">
            <v>29.7</v>
          </cell>
          <cell r="D13">
            <v>15.2</v>
          </cell>
          <cell r="E13">
            <v>55.5</v>
          </cell>
          <cell r="F13">
            <v>76</v>
          </cell>
          <cell r="G13">
            <v>26</v>
          </cell>
          <cell r="H13">
            <v>16.559999999999999</v>
          </cell>
          <cell r="I13" t="str">
            <v>S</v>
          </cell>
          <cell r="J13">
            <v>28.8</v>
          </cell>
          <cell r="K13">
            <v>0</v>
          </cell>
        </row>
        <row r="14">
          <cell r="B14">
            <v>22.016666666666666</v>
          </cell>
          <cell r="C14">
            <v>29.2</v>
          </cell>
          <cell r="D14">
            <v>14.9</v>
          </cell>
          <cell r="E14">
            <v>50.75</v>
          </cell>
          <cell r="F14">
            <v>78</v>
          </cell>
          <cell r="G14">
            <v>23</v>
          </cell>
          <cell r="H14">
            <v>11.879999999999999</v>
          </cell>
          <cell r="I14" t="str">
            <v>S</v>
          </cell>
          <cell r="J14">
            <v>24.12</v>
          </cell>
          <cell r="K14">
            <v>0</v>
          </cell>
        </row>
        <row r="15">
          <cell r="B15">
            <v>22.691666666666666</v>
          </cell>
          <cell r="C15">
            <v>30</v>
          </cell>
          <cell r="D15">
            <v>16.100000000000001</v>
          </cell>
          <cell r="E15">
            <v>45.875</v>
          </cell>
          <cell r="F15">
            <v>73</v>
          </cell>
          <cell r="G15">
            <v>24</v>
          </cell>
          <cell r="H15">
            <v>11.879999999999999</v>
          </cell>
          <cell r="I15" t="str">
            <v>S</v>
          </cell>
          <cell r="J15">
            <v>23.400000000000002</v>
          </cell>
          <cell r="K15">
            <v>0</v>
          </cell>
        </row>
        <row r="16">
          <cell r="B16">
            <v>24.357142857142861</v>
          </cell>
          <cell r="C16">
            <v>31.4</v>
          </cell>
          <cell r="D16">
            <v>17.600000000000001</v>
          </cell>
          <cell r="E16">
            <v>51.238095238095241</v>
          </cell>
          <cell r="F16">
            <v>72</v>
          </cell>
          <cell r="G16">
            <v>37</v>
          </cell>
          <cell r="H16">
            <v>10.08</v>
          </cell>
          <cell r="I16" t="str">
            <v>S</v>
          </cell>
          <cell r="J16">
            <v>21.6</v>
          </cell>
          <cell r="K16">
            <v>0</v>
          </cell>
        </row>
        <row r="17">
          <cell r="B17">
            <v>26.927777777777777</v>
          </cell>
          <cell r="C17">
            <v>32.799999999999997</v>
          </cell>
          <cell r="D17">
            <v>20.3</v>
          </cell>
          <cell r="E17">
            <v>56.277777777777779</v>
          </cell>
          <cell r="F17">
            <v>78</v>
          </cell>
          <cell r="G17">
            <v>38</v>
          </cell>
          <cell r="H17">
            <v>14.04</v>
          </cell>
          <cell r="I17" t="str">
            <v>L</v>
          </cell>
          <cell r="J17">
            <v>29.880000000000003</v>
          </cell>
          <cell r="K17">
            <v>0</v>
          </cell>
        </row>
        <row r="18">
          <cell r="B18">
            <v>23.492307692307691</v>
          </cell>
          <cell r="C18">
            <v>26.5</v>
          </cell>
          <cell r="D18">
            <v>19.2</v>
          </cell>
          <cell r="E18">
            <v>69.384615384615387</v>
          </cell>
          <cell r="F18">
            <v>96</v>
          </cell>
          <cell r="G18">
            <v>57</v>
          </cell>
          <cell r="H18">
            <v>14.76</v>
          </cell>
          <cell r="I18" t="str">
            <v>SO</v>
          </cell>
          <cell r="J18">
            <v>30.6</v>
          </cell>
          <cell r="K18">
            <v>0.2</v>
          </cell>
        </row>
        <row r="19">
          <cell r="B19">
            <v>19.415384615384617</v>
          </cell>
          <cell r="C19">
            <v>23</v>
          </cell>
          <cell r="D19">
            <v>11.7</v>
          </cell>
          <cell r="E19">
            <v>46.692307692307693</v>
          </cell>
          <cell r="F19">
            <v>79</v>
          </cell>
          <cell r="G19">
            <v>29</v>
          </cell>
          <cell r="H19">
            <v>15.840000000000002</v>
          </cell>
          <cell r="I19" t="str">
            <v>S</v>
          </cell>
          <cell r="J19">
            <v>28.08</v>
          </cell>
          <cell r="K19">
            <v>0</v>
          </cell>
        </row>
        <row r="20">
          <cell r="B20">
            <v>19.633333333333336</v>
          </cell>
          <cell r="C20">
            <v>25.4</v>
          </cell>
          <cell r="D20">
            <v>12.4</v>
          </cell>
          <cell r="E20">
            <v>47.277777777777779</v>
          </cell>
          <cell r="F20">
            <v>73</v>
          </cell>
          <cell r="G20">
            <v>25</v>
          </cell>
          <cell r="H20">
            <v>14.76</v>
          </cell>
          <cell r="I20" t="str">
            <v>S</v>
          </cell>
          <cell r="J20">
            <v>25.92</v>
          </cell>
          <cell r="K20">
            <v>0</v>
          </cell>
        </row>
        <row r="21">
          <cell r="B21">
            <v>23.969230769230776</v>
          </cell>
          <cell r="C21">
            <v>28.6</v>
          </cell>
          <cell r="D21">
            <v>13.6</v>
          </cell>
          <cell r="E21">
            <v>42.307692307692307</v>
          </cell>
          <cell r="F21">
            <v>74</v>
          </cell>
          <cell r="G21">
            <v>28</v>
          </cell>
          <cell r="H21">
            <v>12.24</v>
          </cell>
          <cell r="I21" t="str">
            <v>L</v>
          </cell>
          <cell r="J21">
            <v>25.2</v>
          </cell>
          <cell r="K21">
            <v>0</v>
          </cell>
        </row>
        <row r="22">
          <cell r="B22">
            <v>24.245454545454546</v>
          </cell>
          <cell r="C22">
            <v>28.4</v>
          </cell>
          <cell r="D22">
            <v>16.2</v>
          </cell>
          <cell r="E22">
            <v>55.363636363636367</v>
          </cell>
          <cell r="F22">
            <v>82</v>
          </cell>
          <cell r="G22">
            <v>39</v>
          </cell>
          <cell r="H22">
            <v>15.840000000000002</v>
          </cell>
          <cell r="I22" t="str">
            <v>L</v>
          </cell>
          <cell r="J22">
            <v>29.880000000000003</v>
          </cell>
          <cell r="K22">
            <v>0</v>
          </cell>
        </row>
        <row r="23">
          <cell r="B23">
            <v>25.290909090909089</v>
          </cell>
          <cell r="C23">
            <v>29.7</v>
          </cell>
          <cell r="D23">
            <v>16.399999999999999</v>
          </cell>
          <cell r="E23">
            <v>58.909090909090907</v>
          </cell>
          <cell r="F23">
            <v>89</v>
          </cell>
          <cell r="G23">
            <v>42</v>
          </cell>
          <cell r="H23">
            <v>12.96</v>
          </cell>
          <cell r="I23" t="str">
            <v>L</v>
          </cell>
          <cell r="J23">
            <v>29.16</v>
          </cell>
          <cell r="K23">
            <v>0</v>
          </cell>
        </row>
        <row r="24">
          <cell r="B24">
            <v>26.490909090909089</v>
          </cell>
          <cell r="C24">
            <v>30.9</v>
          </cell>
          <cell r="D24">
            <v>18.7</v>
          </cell>
          <cell r="E24">
            <v>55.636363636363633</v>
          </cell>
          <cell r="F24">
            <v>82</v>
          </cell>
          <cell r="G24">
            <v>31</v>
          </cell>
          <cell r="H24">
            <v>13.68</v>
          </cell>
          <cell r="I24" t="str">
            <v>L</v>
          </cell>
          <cell r="J24">
            <v>25.2</v>
          </cell>
          <cell r="K24">
            <v>0</v>
          </cell>
        </row>
        <row r="25">
          <cell r="B25">
            <v>27.330000000000002</v>
          </cell>
          <cell r="C25">
            <v>30.7</v>
          </cell>
          <cell r="D25">
            <v>19.600000000000001</v>
          </cell>
          <cell r="E25">
            <v>54.1</v>
          </cell>
          <cell r="F25">
            <v>86</v>
          </cell>
          <cell r="G25">
            <v>36</v>
          </cell>
          <cell r="H25">
            <v>9</v>
          </cell>
          <cell r="I25" t="str">
            <v>L</v>
          </cell>
          <cell r="J25">
            <v>16.920000000000002</v>
          </cell>
          <cell r="K25">
            <v>0</v>
          </cell>
        </row>
        <row r="26">
          <cell r="B26">
            <v>27.455555555555556</v>
          </cell>
          <cell r="C26">
            <v>31.2</v>
          </cell>
          <cell r="D26">
            <v>19.3</v>
          </cell>
          <cell r="E26">
            <v>47.111111111111114</v>
          </cell>
          <cell r="F26">
            <v>76</v>
          </cell>
          <cell r="G26">
            <v>31</v>
          </cell>
          <cell r="H26">
            <v>8.2799999999999994</v>
          </cell>
          <cell r="I26" t="str">
            <v>L</v>
          </cell>
          <cell r="J26">
            <v>17.64</v>
          </cell>
          <cell r="K26">
            <v>0</v>
          </cell>
        </row>
        <row r="27">
          <cell r="B27">
            <v>26.25</v>
          </cell>
          <cell r="C27">
            <v>30.8</v>
          </cell>
          <cell r="D27">
            <v>18.2</v>
          </cell>
          <cell r="E27">
            <v>49.5</v>
          </cell>
          <cell r="F27">
            <v>75</v>
          </cell>
          <cell r="G27">
            <v>30</v>
          </cell>
          <cell r="H27">
            <v>11.16</v>
          </cell>
          <cell r="I27" t="str">
            <v>NE</v>
          </cell>
          <cell r="J27">
            <v>28.8</v>
          </cell>
          <cell r="K27">
            <v>0</v>
          </cell>
        </row>
        <row r="28">
          <cell r="B28">
            <v>25.724999999999998</v>
          </cell>
          <cell r="C28">
            <v>31.2</v>
          </cell>
          <cell r="D28">
            <v>17.399999999999999</v>
          </cell>
          <cell r="E28">
            <v>49.5</v>
          </cell>
          <cell r="F28">
            <v>74</v>
          </cell>
          <cell r="G28">
            <v>34</v>
          </cell>
          <cell r="H28">
            <v>12.24</v>
          </cell>
          <cell r="I28" t="str">
            <v>L</v>
          </cell>
          <cell r="J28">
            <v>27</v>
          </cell>
          <cell r="K28">
            <v>0</v>
          </cell>
        </row>
        <row r="29">
          <cell r="B29">
            <v>29.88571428571429</v>
          </cell>
          <cell r="C29">
            <v>33.200000000000003</v>
          </cell>
          <cell r="D29">
            <v>22.9</v>
          </cell>
          <cell r="E29">
            <v>54.714285714285715</v>
          </cell>
          <cell r="F29">
            <v>72</v>
          </cell>
          <cell r="G29">
            <v>45</v>
          </cell>
          <cell r="H29">
            <v>14.76</v>
          </cell>
          <cell r="I29" t="str">
            <v>NE</v>
          </cell>
          <cell r="J29">
            <v>28.44</v>
          </cell>
          <cell r="K29">
            <v>0</v>
          </cell>
        </row>
        <row r="30">
          <cell r="B30">
            <v>31.044444444444448</v>
          </cell>
          <cell r="C30">
            <v>33.700000000000003</v>
          </cell>
          <cell r="D30">
            <v>22.9</v>
          </cell>
          <cell r="E30">
            <v>41</v>
          </cell>
          <cell r="F30">
            <v>77</v>
          </cell>
          <cell r="G30">
            <v>29</v>
          </cell>
          <cell r="H30">
            <v>15.840000000000002</v>
          </cell>
          <cell r="I30" t="str">
            <v>NE</v>
          </cell>
          <cell r="J30">
            <v>32.76</v>
          </cell>
          <cell r="K30">
            <v>0</v>
          </cell>
        </row>
        <row r="31">
          <cell r="B31">
            <v>27.12857142857143</v>
          </cell>
          <cell r="C31">
            <v>30.4</v>
          </cell>
          <cell r="D31">
            <v>19.600000000000001</v>
          </cell>
          <cell r="E31">
            <v>46.714285714285715</v>
          </cell>
          <cell r="F31">
            <v>69</v>
          </cell>
          <cell r="G31">
            <v>36</v>
          </cell>
          <cell r="H31">
            <v>18.36</v>
          </cell>
          <cell r="I31" t="str">
            <v>L</v>
          </cell>
          <cell r="J31">
            <v>35.28</v>
          </cell>
          <cell r="K31">
            <v>0</v>
          </cell>
        </row>
        <row r="32">
          <cell r="B32">
            <v>27.385714285714283</v>
          </cell>
          <cell r="C32">
            <v>31.5</v>
          </cell>
          <cell r="D32">
            <v>19</v>
          </cell>
          <cell r="E32">
            <v>51.714285714285715</v>
          </cell>
          <cell r="F32">
            <v>83</v>
          </cell>
          <cell r="G32">
            <v>38</v>
          </cell>
          <cell r="H32">
            <v>15.48</v>
          </cell>
          <cell r="I32" t="str">
            <v>NE</v>
          </cell>
          <cell r="J32">
            <v>34.200000000000003</v>
          </cell>
          <cell r="K32">
            <v>0</v>
          </cell>
        </row>
        <row r="33">
          <cell r="B33">
            <v>28.95</v>
          </cell>
          <cell r="C33">
            <v>32.6</v>
          </cell>
          <cell r="D33">
            <v>20</v>
          </cell>
          <cell r="E33">
            <v>41.625</v>
          </cell>
          <cell r="F33">
            <v>70</v>
          </cell>
          <cell r="G33">
            <v>31</v>
          </cell>
          <cell r="H33">
            <v>13.68</v>
          </cell>
          <cell r="I33" t="str">
            <v>NE</v>
          </cell>
          <cell r="J33">
            <v>27.720000000000002</v>
          </cell>
          <cell r="K33">
            <v>0</v>
          </cell>
        </row>
        <row r="34">
          <cell r="B34">
            <v>29.1</v>
          </cell>
          <cell r="C34">
            <v>32.799999999999997</v>
          </cell>
          <cell r="D34">
            <v>20.6</v>
          </cell>
          <cell r="E34">
            <v>41.714285714285715</v>
          </cell>
          <cell r="F34">
            <v>75</v>
          </cell>
          <cell r="G34">
            <v>29</v>
          </cell>
          <cell r="H34">
            <v>8.64</v>
          </cell>
          <cell r="I34" t="str">
            <v>N</v>
          </cell>
          <cell r="J34">
            <v>30.240000000000002</v>
          </cell>
          <cell r="K34">
            <v>0</v>
          </cell>
        </row>
        <row r="35">
          <cell r="I35" t="str">
            <v>L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>
            <v>28.337500000000002</v>
          </cell>
          <cell r="C5">
            <v>35.4</v>
          </cell>
          <cell r="D5">
            <v>21.6</v>
          </cell>
          <cell r="E5">
            <v>60.666666666666664</v>
          </cell>
          <cell r="F5">
            <v>82</v>
          </cell>
          <cell r="G5">
            <v>36</v>
          </cell>
          <cell r="H5">
            <v>11.879999999999999</v>
          </cell>
          <cell r="I5" t="str">
            <v>SE</v>
          </cell>
          <cell r="J5">
            <v>21.240000000000002</v>
          </cell>
          <cell r="K5">
            <v>0</v>
          </cell>
        </row>
        <row r="6">
          <cell r="B6">
            <v>28.149999999999995</v>
          </cell>
          <cell r="C6">
            <v>36</v>
          </cell>
          <cell r="D6">
            <v>21.3</v>
          </cell>
          <cell r="E6">
            <v>59.958333333333336</v>
          </cell>
          <cell r="F6">
            <v>81</v>
          </cell>
          <cell r="G6">
            <v>34</v>
          </cell>
          <cell r="H6">
            <v>11.520000000000001</v>
          </cell>
          <cell r="I6" t="str">
            <v>SE</v>
          </cell>
          <cell r="J6">
            <v>22.68</v>
          </cell>
          <cell r="K6">
            <v>0</v>
          </cell>
        </row>
        <row r="7">
          <cell r="B7">
            <v>25.795833333333334</v>
          </cell>
          <cell r="C7">
            <v>29.9</v>
          </cell>
          <cell r="D7">
            <v>22.1</v>
          </cell>
          <cell r="E7">
            <v>58.666666666666664</v>
          </cell>
          <cell r="F7">
            <v>77</v>
          </cell>
          <cell r="G7">
            <v>32</v>
          </cell>
          <cell r="H7">
            <v>11.879999999999999</v>
          </cell>
          <cell r="I7" t="str">
            <v>SO</v>
          </cell>
          <cell r="J7">
            <v>30.6</v>
          </cell>
          <cell r="K7">
            <v>0</v>
          </cell>
        </row>
        <row r="8">
          <cell r="B8">
            <v>22.566666666666666</v>
          </cell>
          <cell r="C8">
            <v>31.4</v>
          </cell>
          <cell r="D8">
            <v>15.2</v>
          </cell>
          <cell r="E8">
            <v>52.916666666666664</v>
          </cell>
          <cell r="F8">
            <v>77</v>
          </cell>
          <cell r="G8">
            <v>35</v>
          </cell>
          <cell r="H8">
            <v>9</v>
          </cell>
          <cell r="I8" t="str">
            <v>S</v>
          </cell>
          <cell r="J8">
            <v>20.88</v>
          </cell>
          <cell r="K8">
            <v>0</v>
          </cell>
        </row>
        <row r="9">
          <cell r="B9">
            <v>26.379166666666674</v>
          </cell>
          <cell r="C9">
            <v>34.4</v>
          </cell>
          <cell r="D9">
            <v>19.3</v>
          </cell>
          <cell r="E9">
            <v>60.541666666666664</v>
          </cell>
          <cell r="F9">
            <v>79</v>
          </cell>
          <cell r="G9">
            <v>43</v>
          </cell>
          <cell r="H9">
            <v>14.04</v>
          </cell>
          <cell r="I9" t="str">
            <v>SE</v>
          </cell>
          <cell r="J9">
            <v>29.880000000000003</v>
          </cell>
          <cell r="K9">
            <v>0</v>
          </cell>
        </row>
        <row r="10">
          <cell r="B10">
            <v>27.320833333333329</v>
          </cell>
          <cell r="C10">
            <v>33.299999999999997</v>
          </cell>
          <cell r="D10">
            <v>23.3</v>
          </cell>
          <cell r="E10">
            <v>68.541666666666671</v>
          </cell>
          <cell r="F10">
            <v>78</v>
          </cell>
          <cell r="G10">
            <v>51</v>
          </cell>
          <cell r="H10">
            <v>10.8</v>
          </cell>
          <cell r="I10" t="str">
            <v>N</v>
          </cell>
          <cell r="J10">
            <v>47.88</v>
          </cell>
          <cell r="K10">
            <v>15.6</v>
          </cell>
        </row>
        <row r="11">
          <cell r="B11">
            <v>23.658333333333335</v>
          </cell>
          <cell r="C11">
            <v>29.9</v>
          </cell>
          <cell r="D11">
            <v>20.100000000000001</v>
          </cell>
          <cell r="E11">
            <v>78.458333333333329</v>
          </cell>
          <cell r="F11">
            <v>89</v>
          </cell>
          <cell r="G11">
            <v>63</v>
          </cell>
          <cell r="H11">
            <v>15.840000000000002</v>
          </cell>
          <cell r="I11" t="str">
            <v>S</v>
          </cell>
          <cell r="J11">
            <v>38.519999999999996</v>
          </cell>
          <cell r="K11">
            <v>53</v>
          </cell>
        </row>
        <row r="12">
          <cell r="B12">
            <v>21.966666666666665</v>
          </cell>
          <cell r="C12">
            <v>28.8</v>
          </cell>
          <cell r="D12">
            <v>16.100000000000001</v>
          </cell>
          <cell r="E12">
            <v>66.875</v>
          </cell>
          <cell r="F12">
            <v>82</v>
          </cell>
          <cell r="G12">
            <v>45</v>
          </cell>
          <cell r="H12">
            <v>10.8</v>
          </cell>
          <cell r="I12" t="str">
            <v>SO</v>
          </cell>
          <cell r="J12">
            <v>23.040000000000003</v>
          </cell>
          <cell r="K12">
            <v>0</v>
          </cell>
        </row>
        <row r="13">
          <cell r="B13">
            <v>21.679166666666664</v>
          </cell>
          <cell r="C13">
            <v>29.7</v>
          </cell>
          <cell r="D13">
            <v>14.6</v>
          </cell>
          <cell r="E13">
            <v>56.041666666666664</v>
          </cell>
          <cell r="F13">
            <v>78</v>
          </cell>
          <cell r="G13">
            <v>28</v>
          </cell>
          <cell r="H13">
            <v>10.08</v>
          </cell>
          <cell r="I13" t="str">
            <v>SO</v>
          </cell>
          <cell r="J13">
            <v>19.079999999999998</v>
          </cell>
          <cell r="K13">
            <v>0</v>
          </cell>
        </row>
        <row r="14">
          <cell r="B14">
            <v>21.320833333333336</v>
          </cell>
          <cell r="C14">
            <v>30.4</v>
          </cell>
          <cell r="D14">
            <v>13.6</v>
          </cell>
          <cell r="E14">
            <v>56.583333333333336</v>
          </cell>
          <cell r="F14">
            <v>82</v>
          </cell>
          <cell r="G14">
            <v>27</v>
          </cell>
          <cell r="H14">
            <v>7.5600000000000005</v>
          </cell>
          <cell r="I14" t="str">
            <v>SE</v>
          </cell>
          <cell r="J14">
            <v>18.36</v>
          </cell>
          <cell r="K14">
            <v>0</v>
          </cell>
        </row>
        <row r="15">
          <cell r="B15">
            <v>21.758333333333329</v>
          </cell>
          <cell r="C15">
            <v>31.4</v>
          </cell>
          <cell r="D15">
            <v>14.6</v>
          </cell>
          <cell r="E15">
            <v>56.625</v>
          </cell>
          <cell r="F15">
            <v>80</v>
          </cell>
          <cell r="G15">
            <v>33</v>
          </cell>
          <cell r="H15">
            <v>5.7600000000000007</v>
          </cell>
          <cell r="I15" t="str">
            <v>S</v>
          </cell>
          <cell r="J15">
            <v>17.64</v>
          </cell>
          <cell r="K15">
            <v>0</v>
          </cell>
        </row>
        <row r="16">
          <cell r="B16">
            <v>23.837500000000002</v>
          </cell>
          <cell r="C16">
            <v>32.200000000000003</v>
          </cell>
          <cell r="D16">
            <v>17.8</v>
          </cell>
          <cell r="E16">
            <v>59.083333333333336</v>
          </cell>
          <cell r="F16">
            <v>80</v>
          </cell>
          <cell r="G16">
            <v>38</v>
          </cell>
          <cell r="H16">
            <v>8.2799999999999994</v>
          </cell>
          <cell r="I16" t="str">
            <v>SE</v>
          </cell>
          <cell r="J16">
            <v>18.720000000000002</v>
          </cell>
          <cell r="K16">
            <v>0</v>
          </cell>
        </row>
        <row r="17">
          <cell r="B17">
            <v>25.704166666666666</v>
          </cell>
          <cell r="C17">
            <v>32.5</v>
          </cell>
          <cell r="D17">
            <v>19.5</v>
          </cell>
          <cell r="E17">
            <v>64.75</v>
          </cell>
          <cell r="F17">
            <v>82</v>
          </cell>
          <cell r="G17">
            <v>47</v>
          </cell>
          <cell r="H17">
            <v>12.24</v>
          </cell>
          <cell r="I17" t="str">
            <v>N</v>
          </cell>
          <cell r="J17">
            <v>24.48</v>
          </cell>
          <cell r="K17">
            <v>0</v>
          </cell>
        </row>
        <row r="18">
          <cell r="B18">
            <v>23.9375</v>
          </cell>
          <cell r="C18">
            <v>28</v>
          </cell>
          <cell r="D18">
            <v>21</v>
          </cell>
          <cell r="E18">
            <v>70.958333333333329</v>
          </cell>
          <cell r="F18">
            <v>86</v>
          </cell>
          <cell r="G18">
            <v>54</v>
          </cell>
          <cell r="H18">
            <v>11.879999999999999</v>
          </cell>
          <cell r="I18" t="str">
            <v>SO</v>
          </cell>
          <cell r="J18">
            <v>39.96</v>
          </cell>
          <cell r="K18">
            <v>11.999999999999998</v>
          </cell>
        </row>
        <row r="19">
          <cell r="B19">
            <v>18.704166666666662</v>
          </cell>
          <cell r="C19">
            <v>26.5</v>
          </cell>
          <cell r="D19">
            <v>11.7</v>
          </cell>
          <cell r="E19">
            <v>59.791666666666664</v>
          </cell>
          <cell r="F19">
            <v>82</v>
          </cell>
          <cell r="G19">
            <v>34</v>
          </cell>
          <cell r="H19">
            <v>7.9200000000000008</v>
          </cell>
          <cell r="I19" t="str">
            <v>S</v>
          </cell>
          <cell r="J19">
            <v>20.88</v>
          </cell>
          <cell r="K19">
            <v>0.2</v>
          </cell>
        </row>
        <row r="20">
          <cell r="B20">
            <v>18.329166666666669</v>
          </cell>
          <cell r="C20">
            <v>28.2</v>
          </cell>
          <cell r="D20">
            <v>10.5</v>
          </cell>
          <cell r="E20">
            <v>59.458333333333336</v>
          </cell>
          <cell r="F20">
            <v>80</v>
          </cell>
          <cell r="G20">
            <v>33</v>
          </cell>
          <cell r="H20">
            <v>6.48</v>
          </cell>
          <cell r="I20" t="str">
            <v>S</v>
          </cell>
          <cell r="J20">
            <v>16.559999999999999</v>
          </cell>
          <cell r="K20">
            <v>0</v>
          </cell>
        </row>
        <row r="21">
          <cell r="B21">
            <v>19.362499999999997</v>
          </cell>
          <cell r="C21">
            <v>29.8</v>
          </cell>
          <cell r="D21">
            <v>10.9</v>
          </cell>
          <cell r="E21">
            <v>57.541666666666664</v>
          </cell>
          <cell r="F21">
            <v>79</v>
          </cell>
          <cell r="G21">
            <v>33</v>
          </cell>
          <cell r="H21">
            <v>11.520000000000001</v>
          </cell>
          <cell r="I21" t="str">
            <v>S</v>
          </cell>
          <cell r="J21">
            <v>25.2</v>
          </cell>
          <cell r="K21">
            <v>0</v>
          </cell>
        </row>
        <row r="22">
          <cell r="B22">
            <v>21.008333333333329</v>
          </cell>
          <cell r="C22">
            <v>30.7</v>
          </cell>
          <cell r="D22">
            <v>12</v>
          </cell>
          <cell r="E22">
            <v>59.125</v>
          </cell>
          <cell r="F22">
            <v>82</v>
          </cell>
          <cell r="G22">
            <v>35</v>
          </cell>
          <cell r="H22">
            <v>6.48</v>
          </cell>
          <cell r="I22" t="str">
            <v>S</v>
          </cell>
          <cell r="J22">
            <v>15.48</v>
          </cell>
          <cell r="K22">
            <v>0</v>
          </cell>
        </row>
        <row r="23">
          <cell r="B23">
            <v>22.724999999999998</v>
          </cell>
          <cell r="C23">
            <v>31.9</v>
          </cell>
          <cell r="D23">
            <v>14.6</v>
          </cell>
          <cell r="E23">
            <v>64.333333333333329</v>
          </cell>
          <cell r="F23">
            <v>83</v>
          </cell>
          <cell r="G23">
            <v>42</v>
          </cell>
          <cell r="H23">
            <v>7.2</v>
          </cell>
          <cell r="I23" t="str">
            <v>SE</v>
          </cell>
          <cell r="J23">
            <v>17.64</v>
          </cell>
          <cell r="K23">
            <v>0</v>
          </cell>
        </row>
        <row r="24">
          <cell r="B24">
            <v>24.112499999999997</v>
          </cell>
          <cell r="C24">
            <v>32.4</v>
          </cell>
          <cell r="D24">
            <v>16.600000000000001</v>
          </cell>
          <cell r="E24">
            <v>66.25</v>
          </cell>
          <cell r="F24">
            <v>84</v>
          </cell>
          <cell r="G24">
            <v>42</v>
          </cell>
          <cell r="H24">
            <v>9</v>
          </cell>
          <cell r="I24" t="str">
            <v>S</v>
          </cell>
          <cell r="J24">
            <v>19.079999999999998</v>
          </cell>
          <cell r="K24">
            <v>0</v>
          </cell>
        </row>
        <row r="25">
          <cell r="B25">
            <v>24.329166666666669</v>
          </cell>
          <cell r="C25">
            <v>33.299999999999997</v>
          </cell>
          <cell r="D25">
            <v>16.399999999999999</v>
          </cell>
          <cell r="E25">
            <v>64.041666666666671</v>
          </cell>
          <cell r="F25">
            <v>84</v>
          </cell>
          <cell r="G25">
            <v>36</v>
          </cell>
          <cell r="H25">
            <v>9</v>
          </cell>
          <cell r="I25" t="str">
            <v>S</v>
          </cell>
          <cell r="J25">
            <v>19.079999999999998</v>
          </cell>
          <cell r="K25">
            <v>0</v>
          </cell>
        </row>
        <row r="26">
          <cell r="B26">
            <v>24.212499999999995</v>
          </cell>
          <cell r="C26">
            <v>32.700000000000003</v>
          </cell>
          <cell r="D26">
            <v>15.8</v>
          </cell>
          <cell r="E26">
            <v>59.333333333333336</v>
          </cell>
          <cell r="F26">
            <v>82</v>
          </cell>
          <cell r="G26">
            <v>34</v>
          </cell>
          <cell r="H26">
            <v>8.2799999999999994</v>
          </cell>
          <cell r="I26" t="str">
            <v>S</v>
          </cell>
          <cell r="J26">
            <v>17.64</v>
          </cell>
          <cell r="K26">
            <v>0</v>
          </cell>
        </row>
        <row r="27">
          <cell r="B27">
            <v>23.829166666666669</v>
          </cell>
          <cell r="C27">
            <v>32.9</v>
          </cell>
          <cell r="D27">
            <v>14.9</v>
          </cell>
          <cell r="E27">
            <v>60.208333333333336</v>
          </cell>
          <cell r="F27">
            <v>83</v>
          </cell>
          <cell r="G27">
            <v>33</v>
          </cell>
          <cell r="H27">
            <v>8.2799999999999994</v>
          </cell>
          <cell r="I27" t="str">
            <v>SE</v>
          </cell>
          <cell r="J27">
            <v>20.16</v>
          </cell>
          <cell r="K27">
            <v>0</v>
          </cell>
        </row>
        <row r="28">
          <cell r="B28">
            <v>24.679166666666671</v>
          </cell>
          <cell r="C28">
            <v>32.4</v>
          </cell>
          <cell r="D28">
            <v>17.600000000000001</v>
          </cell>
          <cell r="E28">
            <v>57.375</v>
          </cell>
          <cell r="F28">
            <v>72</v>
          </cell>
          <cell r="G28">
            <v>40</v>
          </cell>
          <cell r="H28">
            <v>17.28</v>
          </cell>
          <cell r="I28" t="str">
            <v>SE</v>
          </cell>
          <cell r="J28">
            <v>33.840000000000003</v>
          </cell>
          <cell r="K28">
            <v>0</v>
          </cell>
        </row>
        <row r="29">
          <cell r="B29">
            <v>27.320833333333336</v>
          </cell>
          <cell r="C29">
            <v>33.4</v>
          </cell>
          <cell r="D29">
            <v>22.6</v>
          </cell>
          <cell r="E29">
            <v>61.25</v>
          </cell>
          <cell r="F29">
            <v>75</v>
          </cell>
          <cell r="G29">
            <v>45</v>
          </cell>
          <cell r="H29">
            <v>14.76</v>
          </cell>
          <cell r="I29" t="str">
            <v>N</v>
          </cell>
          <cell r="J29">
            <v>30.6</v>
          </cell>
          <cell r="K29">
            <v>0</v>
          </cell>
        </row>
        <row r="30">
          <cell r="B30">
            <v>27.295833333333334</v>
          </cell>
          <cell r="C30">
            <v>34.4</v>
          </cell>
          <cell r="D30">
            <v>21.1</v>
          </cell>
          <cell r="E30">
            <v>64.625</v>
          </cell>
          <cell r="F30">
            <v>83</v>
          </cell>
          <cell r="G30">
            <v>43</v>
          </cell>
          <cell r="H30">
            <v>14.76</v>
          </cell>
          <cell r="I30" t="str">
            <v>SE</v>
          </cell>
          <cell r="J30">
            <v>27.720000000000002</v>
          </cell>
          <cell r="K30">
            <v>0</v>
          </cell>
        </row>
        <row r="31">
          <cell r="B31">
            <v>26.391666666666669</v>
          </cell>
          <cell r="C31">
            <v>32.799999999999997</v>
          </cell>
          <cell r="D31">
            <v>19.600000000000001</v>
          </cell>
          <cell r="E31">
            <v>56.041666666666664</v>
          </cell>
          <cell r="F31">
            <v>76</v>
          </cell>
          <cell r="G31">
            <v>31</v>
          </cell>
          <cell r="H31">
            <v>17.28</v>
          </cell>
          <cell r="I31" t="str">
            <v>SE</v>
          </cell>
          <cell r="J31">
            <v>35.28</v>
          </cell>
          <cell r="K31">
            <v>0</v>
          </cell>
        </row>
        <row r="32">
          <cell r="B32">
            <v>26.508333333333336</v>
          </cell>
          <cell r="C32">
            <v>32.700000000000003</v>
          </cell>
          <cell r="D32">
            <v>21.4</v>
          </cell>
          <cell r="E32">
            <v>50.958333333333336</v>
          </cell>
          <cell r="F32">
            <v>61</v>
          </cell>
          <cell r="G32">
            <v>38</v>
          </cell>
          <cell r="H32">
            <v>16.920000000000002</v>
          </cell>
          <cell r="I32" t="str">
            <v>L</v>
          </cell>
          <cell r="J32">
            <v>37.440000000000005</v>
          </cell>
          <cell r="K32">
            <v>0</v>
          </cell>
        </row>
        <row r="33">
          <cell r="B33">
            <v>25.779166666666672</v>
          </cell>
          <cell r="C33">
            <v>34.200000000000003</v>
          </cell>
          <cell r="D33">
            <v>19.100000000000001</v>
          </cell>
          <cell r="E33">
            <v>60.541666666666664</v>
          </cell>
          <cell r="F33">
            <v>81</v>
          </cell>
          <cell r="G33">
            <v>32</v>
          </cell>
          <cell r="H33">
            <v>7.5600000000000005</v>
          </cell>
          <cell r="I33" t="str">
            <v>SE</v>
          </cell>
          <cell r="J33">
            <v>16.920000000000002</v>
          </cell>
          <cell r="K33">
            <v>0</v>
          </cell>
        </row>
        <row r="34">
          <cell r="B34">
            <v>25.337500000000006</v>
          </cell>
          <cell r="C34">
            <v>33.5</v>
          </cell>
          <cell r="D34">
            <v>18</v>
          </cell>
          <cell r="E34">
            <v>59.625</v>
          </cell>
          <cell r="F34">
            <v>82</v>
          </cell>
          <cell r="G34">
            <v>34</v>
          </cell>
          <cell r="H34">
            <v>10.8</v>
          </cell>
          <cell r="I34" t="str">
            <v>SE</v>
          </cell>
          <cell r="J34">
            <v>20.52</v>
          </cell>
          <cell r="K34">
            <v>0</v>
          </cell>
        </row>
        <row r="35">
          <cell r="I35" t="str">
            <v>SE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>
            <v>27.604166666666661</v>
          </cell>
          <cell r="C5">
            <v>34.200000000000003</v>
          </cell>
          <cell r="D5">
            <v>21.8</v>
          </cell>
          <cell r="E5">
            <v>64.5</v>
          </cell>
          <cell r="F5">
            <v>94</v>
          </cell>
          <cell r="G5">
            <v>32</v>
          </cell>
          <cell r="H5">
            <v>9.3600000000000012</v>
          </cell>
          <cell r="I5" t="str">
            <v>NO</v>
          </cell>
          <cell r="J5">
            <v>23.040000000000003</v>
          </cell>
          <cell r="K5">
            <v>0</v>
          </cell>
        </row>
        <row r="6">
          <cell r="B6">
            <v>27.666666666666668</v>
          </cell>
          <cell r="C6">
            <v>34.799999999999997</v>
          </cell>
          <cell r="D6">
            <v>20.7</v>
          </cell>
          <cell r="E6">
            <v>61.458333333333336</v>
          </cell>
          <cell r="F6">
            <v>93</v>
          </cell>
          <cell r="G6">
            <v>30</v>
          </cell>
          <cell r="H6">
            <v>12.24</v>
          </cell>
          <cell r="I6" t="str">
            <v>SE</v>
          </cell>
          <cell r="J6">
            <v>27.36</v>
          </cell>
          <cell r="K6">
            <v>0</v>
          </cell>
        </row>
        <row r="7">
          <cell r="B7">
            <v>23.325000000000003</v>
          </cell>
          <cell r="C7">
            <v>28.4</v>
          </cell>
          <cell r="D7">
            <v>18.7</v>
          </cell>
          <cell r="E7">
            <v>60</v>
          </cell>
          <cell r="F7">
            <v>88</v>
          </cell>
          <cell r="G7">
            <v>21</v>
          </cell>
          <cell r="H7">
            <v>11.879999999999999</v>
          </cell>
          <cell r="I7" t="str">
            <v>NE</v>
          </cell>
          <cell r="J7">
            <v>33.840000000000003</v>
          </cell>
          <cell r="K7">
            <v>3.8</v>
          </cell>
        </row>
        <row r="8">
          <cell r="B8">
            <v>20.637499999999999</v>
          </cell>
          <cell r="C8">
            <v>29.9</v>
          </cell>
          <cell r="D8">
            <v>12.6</v>
          </cell>
          <cell r="E8">
            <v>52</v>
          </cell>
          <cell r="F8">
            <v>85</v>
          </cell>
          <cell r="G8">
            <v>23</v>
          </cell>
          <cell r="H8">
            <v>8.2799999999999994</v>
          </cell>
          <cell r="I8" t="str">
            <v>L</v>
          </cell>
          <cell r="J8">
            <v>18.720000000000002</v>
          </cell>
          <cell r="K8">
            <v>60</v>
          </cell>
        </row>
        <row r="9">
          <cell r="B9">
            <v>25.375</v>
          </cell>
          <cell r="C9">
            <v>33.6</v>
          </cell>
          <cell r="D9">
            <v>17.3</v>
          </cell>
          <cell r="E9">
            <v>52.541666666666664</v>
          </cell>
          <cell r="F9">
            <v>85</v>
          </cell>
          <cell r="G9">
            <v>34</v>
          </cell>
          <cell r="H9">
            <v>11.879999999999999</v>
          </cell>
          <cell r="I9" t="str">
            <v>SO</v>
          </cell>
          <cell r="J9">
            <v>24.48</v>
          </cell>
          <cell r="K9">
            <v>0</v>
          </cell>
        </row>
        <row r="10">
          <cell r="B10">
            <v>25.783333333333328</v>
          </cell>
          <cell r="C10">
            <v>34.799999999999997</v>
          </cell>
          <cell r="D10">
            <v>19.8</v>
          </cell>
          <cell r="E10">
            <v>71.875</v>
          </cell>
          <cell r="F10">
            <v>98</v>
          </cell>
          <cell r="G10">
            <v>45</v>
          </cell>
          <cell r="H10">
            <v>23.040000000000003</v>
          </cell>
          <cell r="I10" t="str">
            <v>S</v>
          </cell>
          <cell r="J10">
            <v>55.440000000000005</v>
          </cell>
          <cell r="K10">
            <v>0</v>
          </cell>
        </row>
        <row r="11">
          <cell r="B11">
            <v>21.658333333333331</v>
          </cell>
          <cell r="C11">
            <v>27.2</v>
          </cell>
          <cell r="D11">
            <v>19</v>
          </cell>
          <cell r="E11">
            <v>84.208333333333329</v>
          </cell>
          <cell r="F11">
            <v>99</v>
          </cell>
          <cell r="G11">
            <v>55</v>
          </cell>
          <cell r="H11">
            <v>11.520000000000001</v>
          </cell>
          <cell r="I11" t="str">
            <v>NE</v>
          </cell>
          <cell r="J11">
            <v>28.08</v>
          </cell>
          <cell r="K11">
            <v>0</v>
          </cell>
        </row>
        <row r="12">
          <cell r="B12">
            <v>20.179166666666667</v>
          </cell>
          <cell r="C12">
            <v>28.4</v>
          </cell>
          <cell r="D12">
            <v>13.6</v>
          </cell>
          <cell r="E12">
            <v>72.166666666666671</v>
          </cell>
          <cell r="F12">
            <v>93</v>
          </cell>
          <cell r="G12">
            <v>50</v>
          </cell>
          <cell r="H12">
            <v>7.9200000000000008</v>
          </cell>
          <cell r="I12" t="str">
            <v>NE</v>
          </cell>
          <cell r="J12">
            <v>20.88</v>
          </cell>
          <cell r="K12">
            <v>0</v>
          </cell>
        </row>
        <row r="13">
          <cell r="B13">
            <v>19.691666666666666</v>
          </cell>
          <cell r="C13">
            <v>28.8</v>
          </cell>
          <cell r="D13">
            <v>11.7</v>
          </cell>
          <cell r="E13">
            <v>59.833333333333336</v>
          </cell>
          <cell r="F13">
            <v>90</v>
          </cell>
          <cell r="G13">
            <v>24</v>
          </cell>
          <cell r="H13">
            <v>6.84</v>
          </cell>
          <cell r="I13" t="str">
            <v>NE</v>
          </cell>
          <cell r="J13">
            <v>17.64</v>
          </cell>
          <cell r="K13">
            <v>0</v>
          </cell>
        </row>
        <row r="14">
          <cell r="B14">
            <v>20.004166666666666</v>
          </cell>
          <cell r="C14">
            <v>28.8</v>
          </cell>
          <cell r="D14">
            <v>12.5</v>
          </cell>
          <cell r="E14">
            <v>56.75</v>
          </cell>
          <cell r="F14">
            <v>89</v>
          </cell>
          <cell r="G14">
            <v>20</v>
          </cell>
          <cell r="H14">
            <v>8.2799999999999994</v>
          </cell>
          <cell r="I14" t="str">
            <v>NE</v>
          </cell>
          <cell r="J14">
            <v>18</v>
          </cell>
          <cell r="K14">
            <v>0</v>
          </cell>
        </row>
        <row r="15">
          <cell r="B15">
            <v>21.070833333333333</v>
          </cell>
          <cell r="C15">
            <v>29.4</v>
          </cell>
          <cell r="D15">
            <v>13</v>
          </cell>
          <cell r="E15">
            <v>54.916666666666664</v>
          </cell>
          <cell r="F15">
            <v>89</v>
          </cell>
          <cell r="G15">
            <v>21</v>
          </cell>
          <cell r="H15">
            <v>6.12</v>
          </cell>
          <cell r="I15" t="str">
            <v>NE</v>
          </cell>
          <cell r="J15">
            <v>18.720000000000002</v>
          </cell>
          <cell r="K15">
            <v>0</v>
          </cell>
        </row>
        <row r="16">
          <cell r="B16">
            <v>21.212500000000002</v>
          </cell>
          <cell r="C16">
            <v>30.7</v>
          </cell>
          <cell r="D16">
            <v>12.4</v>
          </cell>
          <cell r="E16">
            <v>60.833333333333336</v>
          </cell>
          <cell r="F16">
            <v>92</v>
          </cell>
          <cell r="G16">
            <v>33</v>
          </cell>
          <cell r="H16">
            <v>7.5600000000000005</v>
          </cell>
          <cell r="I16" t="str">
            <v>SE</v>
          </cell>
          <cell r="J16">
            <v>21.240000000000002</v>
          </cell>
          <cell r="K16">
            <v>0</v>
          </cell>
        </row>
        <row r="17">
          <cell r="B17">
            <v>24.808333333333334</v>
          </cell>
          <cell r="C17">
            <v>31.6</v>
          </cell>
          <cell r="D17">
            <v>19.399999999999999</v>
          </cell>
          <cell r="E17">
            <v>65.25</v>
          </cell>
          <cell r="F17">
            <v>86</v>
          </cell>
          <cell r="G17">
            <v>44</v>
          </cell>
          <cell r="H17">
            <v>15.120000000000001</v>
          </cell>
          <cell r="I17" t="str">
            <v>O</v>
          </cell>
          <cell r="J17">
            <v>31.680000000000003</v>
          </cell>
          <cell r="K17">
            <v>0</v>
          </cell>
        </row>
        <row r="18">
          <cell r="B18">
            <v>20.545833333333331</v>
          </cell>
          <cell r="C18">
            <v>27.7</v>
          </cell>
          <cell r="D18">
            <v>18</v>
          </cell>
          <cell r="E18">
            <v>84.25</v>
          </cell>
          <cell r="F18">
            <v>99</v>
          </cell>
          <cell r="G18">
            <v>50</v>
          </cell>
          <cell r="H18">
            <v>24.840000000000003</v>
          </cell>
          <cell r="I18" t="str">
            <v>NE</v>
          </cell>
          <cell r="J18">
            <v>54.72</v>
          </cell>
          <cell r="K18">
            <v>0</v>
          </cell>
        </row>
        <row r="19">
          <cell r="B19">
            <v>16.237500000000001</v>
          </cell>
          <cell r="C19">
            <v>22.7</v>
          </cell>
          <cell r="D19">
            <v>10</v>
          </cell>
          <cell r="E19">
            <v>62.25</v>
          </cell>
          <cell r="F19">
            <v>89</v>
          </cell>
          <cell r="G19">
            <v>30</v>
          </cell>
          <cell r="H19">
            <v>11.16</v>
          </cell>
          <cell r="I19" t="str">
            <v>NE</v>
          </cell>
          <cell r="J19">
            <v>29.52</v>
          </cell>
          <cell r="K19">
            <v>0</v>
          </cell>
        </row>
        <row r="20">
          <cell r="B20">
            <v>16.883333333333336</v>
          </cell>
          <cell r="C20">
            <v>25</v>
          </cell>
          <cell r="D20">
            <v>9.1999999999999993</v>
          </cell>
          <cell r="E20">
            <v>63.708333333333336</v>
          </cell>
          <cell r="F20">
            <v>97</v>
          </cell>
          <cell r="G20">
            <v>29</v>
          </cell>
          <cell r="H20">
            <v>10.44</v>
          </cell>
          <cell r="I20" t="str">
            <v>N</v>
          </cell>
          <cell r="J20">
            <v>21.96</v>
          </cell>
          <cell r="K20">
            <v>0</v>
          </cell>
        </row>
        <row r="21">
          <cell r="B21">
            <v>18.445833333333333</v>
          </cell>
          <cell r="C21">
            <v>27.6</v>
          </cell>
          <cell r="D21">
            <v>10.5</v>
          </cell>
          <cell r="E21">
            <v>59.375</v>
          </cell>
          <cell r="F21">
            <v>92</v>
          </cell>
          <cell r="G21">
            <v>24</v>
          </cell>
          <cell r="H21">
            <v>6.12</v>
          </cell>
          <cell r="I21" t="str">
            <v>N</v>
          </cell>
          <cell r="J21">
            <v>15.120000000000001</v>
          </cell>
          <cell r="K21">
            <v>0</v>
          </cell>
        </row>
        <row r="22">
          <cell r="B22">
            <v>20.125</v>
          </cell>
          <cell r="C22">
            <v>28.1</v>
          </cell>
          <cell r="D22">
            <v>13.3</v>
          </cell>
          <cell r="E22">
            <v>64.5</v>
          </cell>
          <cell r="F22">
            <v>90</v>
          </cell>
          <cell r="G22">
            <v>39</v>
          </cell>
          <cell r="H22">
            <v>12.96</v>
          </cell>
          <cell r="I22" t="str">
            <v>O</v>
          </cell>
          <cell r="J22">
            <v>24.48</v>
          </cell>
          <cell r="K22">
            <v>0</v>
          </cell>
        </row>
        <row r="23">
          <cell r="B23">
            <v>21.458333333333332</v>
          </cell>
          <cell r="C23">
            <v>28.6</v>
          </cell>
          <cell r="D23">
            <v>15.5</v>
          </cell>
          <cell r="E23">
            <v>70.166666666666671</v>
          </cell>
          <cell r="F23">
            <v>91</v>
          </cell>
          <cell r="G23">
            <v>42</v>
          </cell>
          <cell r="H23">
            <v>12.96</v>
          </cell>
          <cell r="I23" t="str">
            <v>NO</v>
          </cell>
          <cell r="J23">
            <v>30.96</v>
          </cell>
          <cell r="K23">
            <v>0</v>
          </cell>
        </row>
        <row r="24">
          <cell r="B24">
            <v>22.666666666666661</v>
          </cell>
          <cell r="C24">
            <v>30.8</v>
          </cell>
          <cell r="D24">
            <v>15.3</v>
          </cell>
          <cell r="E24">
            <v>69.125</v>
          </cell>
          <cell r="F24">
            <v>98</v>
          </cell>
          <cell r="G24">
            <v>33</v>
          </cell>
          <cell r="H24">
            <v>9</v>
          </cell>
          <cell r="I24" t="str">
            <v>NO</v>
          </cell>
          <cell r="J24">
            <v>21.96</v>
          </cell>
          <cell r="K24">
            <v>0</v>
          </cell>
        </row>
        <row r="25">
          <cell r="B25">
            <v>22.770833333333332</v>
          </cell>
          <cell r="C25">
            <v>30.3</v>
          </cell>
          <cell r="D25">
            <v>15.8</v>
          </cell>
          <cell r="E25">
            <v>69.416666666666671</v>
          </cell>
          <cell r="F25">
            <v>97</v>
          </cell>
          <cell r="G25">
            <v>36</v>
          </cell>
          <cell r="H25">
            <v>7.5600000000000005</v>
          </cell>
          <cell r="I25" t="str">
            <v>L</v>
          </cell>
          <cell r="J25">
            <v>16.2</v>
          </cell>
          <cell r="K25">
            <v>0</v>
          </cell>
        </row>
        <row r="26">
          <cell r="B26">
            <v>22.849999999999998</v>
          </cell>
          <cell r="C26">
            <v>30.9</v>
          </cell>
          <cell r="D26">
            <v>15.4</v>
          </cell>
          <cell r="E26">
            <v>66.666666666666671</v>
          </cell>
          <cell r="F26">
            <v>98</v>
          </cell>
          <cell r="G26">
            <v>33</v>
          </cell>
          <cell r="H26">
            <v>8.2799999999999994</v>
          </cell>
          <cell r="I26" t="str">
            <v>L</v>
          </cell>
          <cell r="J26">
            <v>22.32</v>
          </cell>
          <cell r="K26">
            <v>0</v>
          </cell>
        </row>
        <row r="27">
          <cell r="B27">
            <v>22.616666666666664</v>
          </cell>
          <cell r="C27">
            <v>29.8</v>
          </cell>
          <cell r="D27">
            <v>15.4</v>
          </cell>
          <cell r="E27">
            <v>63.041666666666664</v>
          </cell>
          <cell r="F27">
            <v>91</v>
          </cell>
          <cell r="G27">
            <v>32</v>
          </cell>
          <cell r="H27">
            <v>11.520000000000001</v>
          </cell>
          <cell r="I27" t="str">
            <v>O</v>
          </cell>
          <cell r="J27">
            <v>22.68</v>
          </cell>
          <cell r="K27">
            <v>0</v>
          </cell>
        </row>
        <row r="28">
          <cell r="B28">
            <v>23.604166666666668</v>
          </cell>
          <cell r="C28">
            <v>31.2</v>
          </cell>
          <cell r="D28">
            <v>17.7</v>
          </cell>
          <cell r="E28">
            <v>55.083333333333336</v>
          </cell>
          <cell r="F28">
            <v>71</v>
          </cell>
          <cell r="G28">
            <v>33</v>
          </cell>
          <cell r="H28">
            <v>14.04</v>
          </cell>
          <cell r="I28" t="str">
            <v>O</v>
          </cell>
          <cell r="J28">
            <v>30.240000000000002</v>
          </cell>
          <cell r="K28">
            <v>0</v>
          </cell>
        </row>
        <row r="29">
          <cell r="B29">
            <v>25.841666666666665</v>
          </cell>
          <cell r="C29">
            <v>32.5</v>
          </cell>
          <cell r="D29">
            <v>19.100000000000001</v>
          </cell>
          <cell r="E29">
            <v>63.125</v>
          </cell>
          <cell r="F29">
            <v>85</v>
          </cell>
          <cell r="G29">
            <v>48</v>
          </cell>
          <cell r="H29">
            <v>16.2</v>
          </cell>
          <cell r="I29" t="str">
            <v>O</v>
          </cell>
          <cell r="J29">
            <v>33.840000000000003</v>
          </cell>
          <cell r="K29">
            <v>0</v>
          </cell>
        </row>
        <row r="30">
          <cell r="B30">
            <v>27.299999999999997</v>
          </cell>
          <cell r="C30">
            <v>33</v>
          </cell>
          <cell r="D30">
            <v>22.2</v>
          </cell>
          <cell r="E30">
            <v>60.75</v>
          </cell>
          <cell r="F30">
            <v>84</v>
          </cell>
          <cell r="G30">
            <v>35</v>
          </cell>
          <cell r="H30">
            <v>14.76</v>
          </cell>
          <cell r="I30" t="str">
            <v>O</v>
          </cell>
          <cell r="J30">
            <v>33.119999999999997</v>
          </cell>
          <cell r="K30">
            <v>0</v>
          </cell>
        </row>
        <row r="31">
          <cell r="B31">
            <v>24.629166666666663</v>
          </cell>
          <cell r="C31">
            <v>29.8</v>
          </cell>
          <cell r="D31">
            <v>18.899999999999999</v>
          </cell>
          <cell r="E31">
            <v>55.791666666666664</v>
          </cell>
          <cell r="F31">
            <v>80</v>
          </cell>
          <cell r="G31">
            <v>39</v>
          </cell>
          <cell r="H31">
            <v>19.8</v>
          </cell>
          <cell r="I31" t="str">
            <v>O</v>
          </cell>
          <cell r="J31">
            <v>43.56</v>
          </cell>
          <cell r="K31">
            <v>0</v>
          </cell>
        </row>
        <row r="32">
          <cell r="B32">
            <v>24.283333333333331</v>
          </cell>
          <cell r="C32">
            <v>31.8</v>
          </cell>
          <cell r="D32">
            <v>18.5</v>
          </cell>
          <cell r="E32">
            <v>60.333333333333336</v>
          </cell>
          <cell r="F32">
            <v>86</v>
          </cell>
          <cell r="G32">
            <v>34</v>
          </cell>
          <cell r="H32">
            <v>19.440000000000001</v>
          </cell>
          <cell r="I32" t="str">
            <v>O</v>
          </cell>
          <cell r="J32">
            <v>38.519999999999996</v>
          </cell>
          <cell r="K32">
            <v>0</v>
          </cell>
        </row>
        <row r="33">
          <cell r="B33">
            <v>24.462500000000002</v>
          </cell>
          <cell r="C33">
            <v>31.6</v>
          </cell>
          <cell r="D33">
            <v>17.7</v>
          </cell>
          <cell r="E33">
            <v>59.5</v>
          </cell>
          <cell r="F33">
            <v>84</v>
          </cell>
          <cell r="G33">
            <v>33</v>
          </cell>
          <cell r="H33">
            <v>14.4</v>
          </cell>
          <cell r="I33" t="str">
            <v>O</v>
          </cell>
          <cell r="J33">
            <v>30.96</v>
          </cell>
          <cell r="K33">
            <v>0</v>
          </cell>
        </row>
        <row r="34">
          <cell r="B34">
            <v>23.850000000000005</v>
          </cell>
          <cell r="C34">
            <v>31.8</v>
          </cell>
          <cell r="D34">
            <v>16.600000000000001</v>
          </cell>
          <cell r="E34">
            <v>65.25</v>
          </cell>
          <cell r="F34">
            <v>93</v>
          </cell>
          <cell r="G34">
            <v>33</v>
          </cell>
          <cell r="H34">
            <v>9.3600000000000012</v>
          </cell>
          <cell r="I34" t="str">
            <v>SE</v>
          </cell>
          <cell r="J34">
            <v>20.52</v>
          </cell>
          <cell r="K34">
            <v>0</v>
          </cell>
        </row>
        <row r="35">
          <cell r="I35" t="str">
            <v>O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>
            <v>29.100000000000005</v>
          </cell>
          <cell r="C5">
            <v>33.799999999999997</v>
          </cell>
          <cell r="D5">
            <v>20.5</v>
          </cell>
          <cell r="E5">
            <v>54.5625</v>
          </cell>
          <cell r="F5">
            <v>93</v>
          </cell>
          <cell r="G5">
            <v>34</v>
          </cell>
          <cell r="H5">
            <v>18.36</v>
          </cell>
          <cell r="I5" t="str">
            <v>NE</v>
          </cell>
          <cell r="J5">
            <v>43.92</v>
          </cell>
          <cell r="K5">
            <v>0</v>
          </cell>
        </row>
        <row r="6">
          <cell r="B6">
            <v>29.475000000000001</v>
          </cell>
          <cell r="C6">
            <v>34.6</v>
          </cell>
          <cell r="D6">
            <v>21.1</v>
          </cell>
          <cell r="E6">
            <v>55.125</v>
          </cell>
          <cell r="F6">
            <v>86</v>
          </cell>
          <cell r="G6">
            <v>36</v>
          </cell>
          <cell r="H6">
            <v>24.12</v>
          </cell>
          <cell r="I6" t="str">
            <v>SO</v>
          </cell>
          <cell r="J6">
            <v>39.96</v>
          </cell>
          <cell r="K6">
            <v>0</v>
          </cell>
        </row>
        <row r="7">
          <cell r="B7">
            <v>23.124999999999996</v>
          </cell>
          <cell r="C7">
            <v>27.3</v>
          </cell>
          <cell r="D7">
            <v>18.3</v>
          </cell>
          <cell r="E7">
            <v>51.5625</v>
          </cell>
          <cell r="F7">
            <v>85</v>
          </cell>
          <cell r="G7">
            <v>25</v>
          </cell>
          <cell r="H7">
            <v>25.2</v>
          </cell>
          <cell r="I7" t="str">
            <v>S</v>
          </cell>
          <cell r="J7">
            <v>39.6</v>
          </cell>
          <cell r="K7">
            <v>0</v>
          </cell>
        </row>
        <row r="8">
          <cell r="B8">
            <v>22.541176470588233</v>
          </cell>
          <cell r="C8">
            <v>29.1</v>
          </cell>
          <cell r="D8">
            <v>13.7</v>
          </cell>
          <cell r="E8">
            <v>48.588235294117645</v>
          </cell>
          <cell r="F8">
            <v>81</v>
          </cell>
          <cell r="G8">
            <v>27</v>
          </cell>
          <cell r="H8">
            <v>13.68</v>
          </cell>
          <cell r="I8" t="str">
            <v>S</v>
          </cell>
          <cell r="J8">
            <v>27</v>
          </cell>
          <cell r="K8">
            <v>0</v>
          </cell>
        </row>
        <row r="9">
          <cell r="B9">
            <v>27.294117647058822</v>
          </cell>
          <cell r="C9">
            <v>33.6</v>
          </cell>
          <cell r="D9">
            <v>17.600000000000001</v>
          </cell>
          <cell r="E9">
            <v>55.058823529411768</v>
          </cell>
          <cell r="F9">
            <v>82</v>
          </cell>
          <cell r="G9">
            <v>41</v>
          </cell>
          <cell r="H9">
            <v>20.16</v>
          </cell>
          <cell r="I9" t="str">
            <v>N</v>
          </cell>
          <cell r="J9">
            <v>35.28</v>
          </cell>
          <cell r="K9">
            <v>0</v>
          </cell>
        </row>
        <row r="10">
          <cell r="B10">
            <v>26.674999999999997</v>
          </cell>
          <cell r="C10">
            <v>34</v>
          </cell>
          <cell r="D10">
            <v>19.8</v>
          </cell>
          <cell r="E10">
            <v>72.9375</v>
          </cell>
          <cell r="F10">
            <v>97</v>
          </cell>
          <cell r="G10">
            <v>46</v>
          </cell>
          <cell r="H10">
            <v>34.56</v>
          </cell>
          <cell r="I10" t="str">
            <v>NO</v>
          </cell>
          <cell r="J10">
            <v>65.88000000000001</v>
          </cell>
          <cell r="K10">
            <v>8.4</v>
          </cell>
        </row>
        <row r="11">
          <cell r="B11">
            <v>22.476923076923072</v>
          </cell>
          <cell r="C11">
            <v>25.1</v>
          </cell>
          <cell r="D11">
            <v>19.100000000000001</v>
          </cell>
          <cell r="E11">
            <v>77.615384615384613</v>
          </cell>
          <cell r="F11">
            <v>99</v>
          </cell>
          <cell r="G11">
            <v>61</v>
          </cell>
          <cell r="H11">
            <v>21.6</v>
          </cell>
          <cell r="I11" t="str">
            <v>S</v>
          </cell>
          <cell r="J11">
            <v>66.239999999999995</v>
          </cell>
          <cell r="K11">
            <v>13.2</v>
          </cell>
        </row>
        <row r="12">
          <cell r="B12">
            <v>22.006666666666664</v>
          </cell>
          <cell r="C12">
            <v>26.7</v>
          </cell>
          <cell r="D12">
            <v>14.2</v>
          </cell>
          <cell r="E12">
            <v>63.866666666666667</v>
          </cell>
          <cell r="F12">
            <v>86</v>
          </cell>
          <cell r="G12">
            <v>46</v>
          </cell>
          <cell r="H12">
            <v>19.8</v>
          </cell>
          <cell r="I12" t="str">
            <v>S</v>
          </cell>
          <cell r="J12">
            <v>29.880000000000003</v>
          </cell>
          <cell r="K12">
            <v>0</v>
          </cell>
        </row>
        <row r="13">
          <cell r="B13">
            <v>21.670588235294112</v>
          </cell>
          <cell r="C13">
            <v>27.9</v>
          </cell>
          <cell r="D13">
            <v>13.1</v>
          </cell>
          <cell r="E13">
            <v>51.941176470588232</v>
          </cell>
          <cell r="F13">
            <v>78</v>
          </cell>
          <cell r="G13">
            <v>25</v>
          </cell>
          <cell r="H13">
            <v>22.32</v>
          </cell>
          <cell r="I13" t="str">
            <v>S</v>
          </cell>
          <cell r="J13">
            <v>34.200000000000003</v>
          </cell>
          <cell r="K13">
            <v>0</v>
          </cell>
        </row>
        <row r="14">
          <cell r="B14">
            <v>21.652941176470588</v>
          </cell>
          <cell r="C14">
            <v>27.3</v>
          </cell>
          <cell r="D14">
            <v>13</v>
          </cell>
          <cell r="E14">
            <v>48.470588235294116</v>
          </cell>
          <cell r="F14">
            <v>82</v>
          </cell>
          <cell r="G14">
            <v>22</v>
          </cell>
          <cell r="H14">
            <v>15.840000000000002</v>
          </cell>
          <cell r="I14" t="str">
            <v>S</v>
          </cell>
          <cell r="J14">
            <v>27.36</v>
          </cell>
          <cell r="K14">
            <v>0</v>
          </cell>
        </row>
        <row r="15">
          <cell r="B15">
            <v>23.037499999999998</v>
          </cell>
          <cell r="C15">
            <v>28.4</v>
          </cell>
          <cell r="D15">
            <v>14.3</v>
          </cell>
          <cell r="E15">
            <v>45.6875</v>
          </cell>
          <cell r="F15">
            <v>78</v>
          </cell>
          <cell r="G15">
            <v>23</v>
          </cell>
          <cell r="H15">
            <v>13.32</v>
          </cell>
          <cell r="I15" t="str">
            <v>S</v>
          </cell>
          <cell r="J15">
            <v>27.36</v>
          </cell>
          <cell r="K15">
            <v>0</v>
          </cell>
        </row>
        <row r="16">
          <cell r="B16">
            <v>24.247058823529411</v>
          </cell>
          <cell r="C16">
            <v>30.5</v>
          </cell>
          <cell r="D16">
            <v>14.2</v>
          </cell>
          <cell r="E16">
            <v>47.470588235294116</v>
          </cell>
          <cell r="F16">
            <v>79</v>
          </cell>
          <cell r="G16">
            <v>29</v>
          </cell>
          <cell r="H16">
            <v>15.48</v>
          </cell>
          <cell r="I16" t="str">
            <v>S</v>
          </cell>
          <cell r="J16">
            <v>28.44</v>
          </cell>
          <cell r="K16">
            <v>0</v>
          </cell>
        </row>
        <row r="17">
          <cell r="B17">
            <v>25.929411764705879</v>
          </cell>
          <cell r="C17">
            <v>31.9</v>
          </cell>
          <cell r="D17">
            <v>17.7</v>
          </cell>
          <cell r="E17">
            <v>62.058823529411768</v>
          </cell>
          <cell r="F17">
            <v>90</v>
          </cell>
          <cell r="G17">
            <v>46</v>
          </cell>
          <cell r="H17">
            <v>28.44</v>
          </cell>
          <cell r="I17" t="str">
            <v>NE</v>
          </cell>
          <cell r="J17">
            <v>40.680000000000007</v>
          </cell>
          <cell r="K17">
            <v>0</v>
          </cell>
        </row>
        <row r="18">
          <cell r="B18">
            <v>20.253333333333334</v>
          </cell>
          <cell r="C18">
            <v>26.1</v>
          </cell>
          <cell r="D18">
            <v>16.7</v>
          </cell>
          <cell r="E18">
            <v>76.86666666666666</v>
          </cell>
          <cell r="F18">
            <v>99</v>
          </cell>
          <cell r="G18">
            <v>53</v>
          </cell>
          <cell r="H18">
            <v>22.32</v>
          </cell>
          <cell r="I18" t="str">
            <v>S</v>
          </cell>
          <cell r="J18">
            <v>146.52000000000001</v>
          </cell>
          <cell r="K18">
            <v>27.400000000000002</v>
          </cell>
        </row>
        <row r="19">
          <cell r="B19">
            <v>17.293750000000003</v>
          </cell>
          <cell r="C19">
            <v>21.8</v>
          </cell>
          <cell r="D19">
            <v>10.1</v>
          </cell>
          <cell r="E19">
            <v>58.75</v>
          </cell>
          <cell r="F19">
            <v>86</v>
          </cell>
          <cell r="G19">
            <v>36</v>
          </cell>
          <cell r="H19">
            <v>23.400000000000002</v>
          </cell>
          <cell r="I19" t="str">
            <v>S</v>
          </cell>
          <cell r="J19">
            <v>38.519999999999996</v>
          </cell>
          <cell r="K19">
            <v>0</v>
          </cell>
        </row>
        <row r="20">
          <cell r="B20">
            <v>18.335294117647063</v>
          </cell>
          <cell r="C20">
            <v>23.8</v>
          </cell>
          <cell r="D20">
            <v>10.199999999999999</v>
          </cell>
          <cell r="E20">
            <v>57.176470588235297</v>
          </cell>
          <cell r="F20">
            <v>91</v>
          </cell>
          <cell r="G20">
            <v>34</v>
          </cell>
          <cell r="H20">
            <v>16.920000000000002</v>
          </cell>
          <cell r="I20" t="str">
            <v>S</v>
          </cell>
          <cell r="J20">
            <v>32.4</v>
          </cell>
          <cell r="K20">
            <v>0</v>
          </cell>
        </row>
        <row r="21">
          <cell r="B21">
            <v>20.775000000000002</v>
          </cell>
          <cell r="C21">
            <v>27</v>
          </cell>
          <cell r="D21">
            <v>11.8</v>
          </cell>
          <cell r="E21">
            <v>50.25</v>
          </cell>
          <cell r="F21">
            <v>83</v>
          </cell>
          <cell r="G21">
            <v>25</v>
          </cell>
          <cell r="H21">
            <v>15.48</v>
          </cell>
          <cell r="I21" t="str">
            <v>S</v>
          </cell>
          <cell r="J21">
            <v>24.840000000000003</v>
          </cell>
          <cell r="K21">
            <v>0</v>
          </cell>
        </row>
        <row r="22">
          <cell r="B22">
            <v>22.5625</v>
          </cell>
          <cell r="C22">
            <v>27.8</v>
          </cell>
          <cell r="D22">
            <v>15.2</v>
          </cell>
          <cell r="E22">
            <v>57.4375</v>
          </cell>
          <cell r="F22">
            <v>77</v>
          </cell>
          <cell r="G22">
            <v>40</v>
          </cell>
          <cell r="H22">
            <v>18</v>
          </cell>
          <cell r="I22" t="str">
            <v>L</v>
          </cell>
          <cell r="J22">
            <v>32.4</v>
          </cell>
          <cell r="K22">
            <v>0</v>
          </cell>
        </row>
        <row r="23">
          <cell r="B23">
            <v>23.250000000000004</v>
          </cell>
          <cell r="C23">
            <v>28.6</v>
          </cell>
          <cell r="D23">
            <v>15.3</v>
          </cell>
          <cell r="E23">
            <v>63.0625</v>
          </cell>
          <cell r="F23">
            <v>88</v>
          </cell>
          <cell r="G23">
            <v>41</v>
          </cell>
          <cell r="H23">
            <v>24.840000000000003</v>
          </cell>
          <cell r="I23" t="str">
            <v>NE</v>
          </cell>
          <cell r="J23">
            <v>38.880000000000003</v>
          </cell>
          <cell r="K23">
            <v>0</v>
          </cell>
        </row>
        <row r="24">
          <cell r="B24">
            <v>24.252941176470589</v>
          </cell>
          <cell r="C24">
            <v>30.1</v>
          </cell>
          <cell r="D24">
            <v>15.3</v>
          </cell>
          <cell r="E24">
            <v>63.058823529411768</v>
          </cell>
          <cell r="F24">
            <v>93</v>
          </cell>
          <cell r="G24">
            <v>43</v>
          </cell>
          <cell r="H24">
            <v>19.440000000000001</v>
          </cell>
          <cell r="I24" t="str">
            <v>NE</v>
          </cell>
          <cell r="J24">
            <v>26.64</v>
          </cell>
          <cell r="K24">
            <v>0</v>
          </cell>
        </row>
        <row r="25">
          <cell r="B25">
            <v>24.788235294117644</v>
          </cell>
          <cell r="C25">
            <v>30.3</v>
          </cell>
          <cell r="D25">
            <v>16</v>
          </cell>
          <cell r="E25">
            <v>61.117647058823529</v>
          </cell>
          <cell r="F25">
            <v>92</v>
          </cell>
          <cell r="G25">
            <v>38</v>
          </cell>
          <cell r="H25">
            <v>13.68</v>
          </cell>
          <cell r="I25" t="str">
            <v>SE</v>
          </cell>
          <cell r="J25">
            <v>24.12</v>
          </cell>
          <cell r="K25">
            <v>0</v>
          </cell>
        </row>
        <row r="26">
          <cell r="B26">
            <v>25.047058823529408</v>
          </cell>
          <cell r="C26">
            <v>29.9</v>
          </cell>
          <cell r="D26">
            <v>15.2</v>
          </cell>
          <cell r="E26">
            <v>56.235294117647058</v>
          </cell>
          <cell r="F26">
            <v>89</v>
          </cell>
          <cell r="G26">
            <v>38</v>
          </cell>
          <cell r="H26">
            <v>16.559999999999999</v>
          </cell>
          <cell r="I26" t="str">
            <v>NO</v>
          </cell>
          <cell r="J26">
            <v>28.44</v>
          </cell>
          <cell r="K26">
            <v>0</v>
          </cell>
        </row>
        <row r="27">
          <cell r="B27">
            <v>24.570588235294121</v>
          </cell>
          <cell r="C27">
            <v>29.8</v>
          </cell>
          <cell r="D27">
            <v>14.9</v>
          </cell>
          <cell r="E27">
            <v>54.294117647058826</v>
          </cell>
          <cell r="F27">
            <v>90</v>
          </cell>
          <cell r="G27">
            <v>33</v>
          </cell>
          <cell r="H27">
            <v>20.52</v>
          </cell>
          <cell r="I27" t="str">
            <v>NE</v>
          </cell>
          <cell r="J27">
            <v>30.240000000000002</v>
          </cell>
          <cell r="K27">
            <v>0</v>
          </cell>
        </row>
        <row r="28">
          <cell r="B28">
            <v>24.311764705882354</v>
          </cell>
          <cell r="C28">
            <v>30.6</v>
          </cell>
          <cell r="D28">
            <v>14.6</v>
          </cell>
          <cell r="E28">
            <v>55.058823529411768</v>
          </cell>
          <cell r="F28">
            <v>84</v>
          </cell>
          <cell r="G28">
            <v>39</v>
          </cell>
          <cell r="H28">
            <v>25.92</v>
          </cell>
          <cell r="I28" t="str">
            <v>NE</v>
          </cell>
          <cell r="J28">
            <v>45.72</v>
          </cell>
          <cell r="K28">
            <v>0</v>
          </cell>
        </row>
        <row r="29">
          <cell r="B29">
            <v>26.274999999999999</v>
          </cell>
          <cell r="C29">
            <v>31.8</v>
          </cell>
          <cell r="D29">
            <v>20.5</v>
          </cell>
          <cell r="E29">
            <v>67.0625</v>
          </cell>
          <cell r="F29">
            <v>89</v>
          </cell>
          <cell r="G29">
            <v>50</v>
          </cell>
          <cell r="H29">
            <v>19.8</v>
          </cell>
          <cell r="I29" t="str">
            <v>N</v>
          </cell>
          <cell r="J29">
            <v>34.200000000000003</v>
          </cell>
          <cell r="K29">
            <v>0.2</v>
          </cell>
        </row>
        <row r="30">
          <cell r="B30">
            <v>28.106250000000003</v>
          </cell>
          <cell r="C30">
            <v>33</v>
          </cell>
          <cell r="D30">
            <v>21</v>
          </cell>
          <cell r="E30">
            <v>59.375</v>
          </cell>
          <cell r="F30">
            <v>89</v>
          </cell>
          <cell r="G30">
            <v>42</v>
          </cell>
          <cell r="H30">
            <v>27</v>
          </cell>
          <cell r="I30" t="str">
            <v>NE</v>
          </cell>
          <cell r="J30">
            <v>41.76</v>
          </cell>
          <cell r="K30">
            <v>0</v>
          </cell>
        </row>
        <row r="31">
          <cell r="B31">
            <v>25.568750000000001</v>
          </cell>
          <cell r="C31">
            <v>30.3</v>
          </cell>
          <cell r="D31">
            <v>19.3</v>
          </cell>
          <cell r="E31">
            <v>53.3125</v>
          </cell>
          <cell r="F31">
            <v>75</v>
          </cell>
          <cell r="G31">
            <v>37</v>
          </cell>
          <cell r="H31">
            <v>25.2</v>
          </cell>
          <cell r="I31" t="str">
            <v>L</v>
          </cell>
          <cell r="J31">
            <v>37.800000000000004</v>
          </cell>
          <cell r="K31">
            <v>0</v>
          </cell>
        </row>
        <row r="32">
          <cell r="B32">
            <v>24.952941176470588</v>
          </cell>
          <cell r="C32">
            <v>30.7</v>
          </cell>
          <cell r="D32">
            <v>17.3</v>
          </cell>
          <cell r="E32">
            <v>60</v>
          </cell>
          <cell r="F32">
            <v>89</v>
          </cell>
          <cell r="G32">
            <v>43</v>
          </cell>
          <cell r="H32">
            <v>27.36</v>
          </cell>
          <cell r="I32" t="str">
            <v>NE</v>
          </cell>
          <cell r="J32">
            <v>42.480000000000004</v>
          </cell>
          <cell r="K32">
            <v>0</v>
          </cell>
        </row>
        <row r="33">
          <cell r="B33">
            <v>25.452941176470585</v>
          </cell>
          <cell r="C33">
            <v>31.8</v>
          </cell>
          <cell r="D33">
            <v>16.8</v>
          </cell>
          <cell r="E33">
            <v>58.235294117647058</v>
          </cell>
          <cell r="F33">
            <v>90</v>
          </cell>
          <cell r="G33">
            <v>38</v>
          </cell>
          <cell r="H33">
            <v>20.16</v>
          </cell>
          <cell r="I33" t="str">
            <v>L</v>
          </cell>
          <cell r="J33">
            <v>29.880000000000003</v>
          </cell>
          <cell r="K33">
            <v>0</v>
          </cell>
        </row>
        <row r="34">
          <cell r="B34">
            <v>25.788235294117644</v>
          </cell>
          <cell r="C34">
            <v>30.9</v>
          </cell>
          <cell r="D34">
            <v>17.7</v>
          </cell>
          <cell r="E34">
            <v>55.058823529411768</v>
          </cell>
          <cell r="F34">
            <v>83</v>
          </cell>
          <cell r="G34">
            <v>39</v>
          </cell>
          <cell r="H34">
            <v>16.559999999999999</v>
          </cell>
          <cell r="I34" t="str">
            <v>L</v>
          </cell>
          <cell r="J34">
            <v>32.04</v>
          </cell>
          <cell r="K34">
            <v>0</v>
          </cell>
        </row>
        <row r="35">
          <cell r="I35" t="str">
            <v>S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 t="str">
            <v>*</v>
          </cell>
          <cell r="C5" t="str">
            <v>*</v>
          </cell>
          <cell r="D5" t="str">
            <v>*</v>
          </cell>
          <cell r="E5" t="str">
            <v>*</v>
          </cell>
          <cell r="F5" t="str">
            <v>*</v>
          </cell>
          <cell r="G5" t="str">
            <v>*</v>
          </cell>
          <cell r="H5" t="str">
            <v>*</v>
          </cell>
          <cell r="I5" t="str">
            <v>*</v>
          </cell>
          <cell r="J5" t="str">
            <v>*</v>
          </cell>
          <cell r="K5" t="str">
            <v>*</v>
          </cell>
        </row>
        <row r="6">
          <cell r="B6" t="str">
            <v>*</v>
          </cell>
          <cell r="C6" t="str">
            <v>*</v>
          </cell>
          <cell r="D6" t="str">
            <v>*</v>
          </cell>
          <cell r="E6" t="str">
            <v>*</v>
          </cell>
          <cell r="F6" t="str">
            <v>*</v>
          </cell>
          <cell r="G6" t="str">
            <v>*</v>
          </cell>
          <cell r="H6" t="str">
            <v>*</v>
          </cell>
          <cell r="I6" t="str">
            <v>*</v>
          </cell>
          <cell r="J6" t="str">
            <v>*</v>
          </cell>
          <cell r="K6" t="str">
            <v>*</v>
          </cell>
        </row>
        <row r="7">
          <cell r="B7" t="str">
            <v>*</v>
          </cell>
          <cell r="C7" t="str">
            <v>*</v>
          </cell>
          <cell r="D7" t="str">
            <v>*</v>
          </cell>
          <cell r="E7" t="str">
            <v>*</v>
          </cell>
          <cell r="F7" t="str">
            <v>*</v>
          </cell>
          <cell r="G7" t="str">
            <v>*</v>
          </cell>
          <cell r="H7" t="str">
            <v>*</v>
          </cell>
          <cell r="I7" t="str">
            <v>*</v>
          </cell>
          <cell r="J7" t="str">
            <v>*</v>
          </cell>
          <cell r="K7" t="str">
            <v>*</v>
          </cell>
        </row>
        <row r="8">
          <cell r="B8" t="str">
            <v>*</v>
          </cell>
          <cell r="C8" t="str">
            <v>*</v>
          </cell>
          <cell r="D8" t="str">
            <v>*</v>
          </cell>
          <cell r="E8" t="str">
            <v>*</v>
          </cell>
          <cell r="F8" t="str">
            <v>*</v>
          </cell>
          <cell r="G8" t="str">
            <v>*</v>
          </cell>
          <cell r="H8" t="str">
            <v>*</v>
          </cell>
          <cell r="I8" t="str">
            <v>*</v>
          </cell>
          <cell r="J8" t="str">
            <v>*</v>
          </cell>
          <cell r="K8" t="str">
            <v>*</v>
          </cell>
        </row>
        <row r="9">
          <cell r="B9" t="str">
            <v>*</v>
          </cell>
          <cell r="C9" t="str">
            <v>*</v>
          </cell>
          <cell r="D9" t="str">
            <v>*</v>
          </cell>
          <cell r="E9" t="str">
            <v>*</v>
          </cell>
          <cell r="F9" t="str">
            <v>*</v>
          </cell>
          <cell r="G9" t="str">
            <v>*</v>
          </cell>
          <cell r="H9" t="str">
            <v>*</v>
          </cell>
          <cell r="I9" t="str">
            <v>*</v>
          </cell>
          <cell r="J9" t="str">
            <v>*</v>
          </cell>
          <cell r="K9" t="str">
            <v>*</v>
          </cell>
        </row>
        <row r="10">
          <cell r="B10" t="str">
            <v>*</v>
          </cell>
          <cell r="C10" t="str">
            <v>*</v>
          </cell>
          <cell r="D10" t="str">
            <v>*</v>
          </cell>
          <cell r="E10" t="str">
            <v>*</v>
          </cell>
          <cell r="F10" t="str">
            <v>*</v>
          </cell>
          <cell r="G10" t="str">
            <v>*</v>
          </cell>
          <cell r="H10" t="str">
            <v>*</v>
          </cell>
          <cell r="I10" t="str">
            <v>*</v>
          </cell>
          <cell r="J10" t="str">
            <v>*</v>
          </cell>
          <cell r="K10" t="str">
            <v>*</v>
          </cell>
        </row>
        <row r="11">
          <cell r="B11" t="str">
            <v>*</v>
          </cell>
          <cell r="C11" t="str">
            <v>*</v>
          </cell>
          <cell r="D11" t="str">
            <v>*</v>
          </cell>
          <cell r="E11" t="str">
            <v>*</v>
          </cell>
          <cell r="F11" t="str">
            <v>*</v>
          </cell>
          <cell r="G11" t="str">
            <v>*</v>
          </cell>
          <cell r="H11" t="str">
            <v>*</v>
          </cell>
          <cell r="I11" t="str">
            <v>*</v>
          </cell>
          <cell r="J11" t="str">
            <v>*</v>
          </cell>
          <cell r="K11" t="str">
            <v>*</v>
          </cell>
        </row>
        <row r="12">
          <cell r="B12" t="str">
            <v>*</v>
          </cell>
          <cell r="C12" t="str">
            <v>*</v>
          </cell>
          <cell r="D12" t="str">
            <v>*</v>
          </cell>
          <cell r="E12" t="str">
            <v>*</v>
          </cell>
          <cell r="F12" t="str">
            <v>*</v>
          </cell>
          <cell r="G12" t="str">
            <v>*</v>
          </cell>
          <cell r="H12" t="str">
            <v>*</v>
          </cell>
          <cell r="I12" t="str">
            <v>*</v>
          </cell>
          <cell r="J12" t="str">
            <v>*</v>
          </cell>
          <cell r="K12" t="str">
            <v>*</v>
          </cell>
        </row>
        <row r="13">
          <cell r="B13" t="str">
            <v>*</v>
          </cell>
          <cell r="C13" t="str">
            <v>*</v>
          </cell>
          <cell r="D13" t="str">
            <v>*</v>
          </cell>
          <cell r="E13" t="str">
            <v>*</v>
          </cell>
          <cell r="F13" t="str">
            <v>*</v>
          </cell>
          <cell r="G13" t="str">
            <v>*</v>
          </cell>
          <cell r="H13" t="str">
            <v>*</v>
          </cell>
          <cell r="I13" t="str">
            <v>*</v>
          </cell>
          <cell r="J13" t="str">
            <v>*</v>
          </cell>
          <cell r="K13" t="str">
            <v>*</v>
          </cell>
        </row>
        <row r="14">
          <cell r="B14" t="str">
            <v>*</v>
          </cell>
          <cell r="C14" t="str">
            <v>*</v>
          </cell>
          <cell r="D14" t="str">
            <v>*</v>
          </cell>
          <cell r="E14" t="str">
            <v>*</v>
          </cell>
          <cell r="F14" t="str">
            <v>*</v>
          </cell>
          <cell r="G14" t="str">
            <v>*</v>
          </cell>
          <cell r="H14" t="str">
            <v>*</v>
          </cell>
          <cell r="I14" t="str">
            <v>*</v>
          </cell>
          <cell r="J14" t="str">
            <v>*</v>
          </cell>
          <cell r="K14" t="str">
            <v>*</v>
          </cell>
        </row>
        <row r="15">
          <cell r="B15" t="str">
            <v>*</v>
          </cell>
          <cell r="C15" t="str">
            <v>*</v>
          </cell>
          <cell r="D15" t="str">
            <v>*</v>
          </cell>
          <cell r="E15" t="str">
            <v>*</v>
          </cell>
          <cell r="F15" t="str">
            <v>*</v>
          </cell>
          <cell r="G15" t="str">
            <v>*</v>
          </cell>
          <cell r="H15" t="str">
            <v>*</v>
          </cell>
          <cell r="I15" t="str">
            <v>*</v>
          </cell>
          <cell r="J15" t="str">
            <v>*</v>
          </cell>
          <cell r="K15" t="str">
            <v>*</v>
          </cell>
        </row>
        <row r="16">
          <cell r="B16" t="str">
            <v>*</v>
          </cell>
          <cell r="C16" t="str">
            <v>*</v>
          </cell>
          <cell r="D16" t="str">
            <v>*</v>
          </cell>
          <cell r="E16" t="str">
            <v>*</v>
          </cell>
          <cell r="F16" t="str">
            <v>*</v>
          </cell>
          <cell r="G16" t="str">
            <v>*</v>
          </cell>
          <cell r="H16" t="str">
            <v>*</v>
          </cell>
          <cell r="I16" t="str">
            <v>*</v>
          </cell>
          <cell r="J16" t="str">
            <v>*</v>
          </cell>
          <cell r="K16" t="str">
            <v>*</v>
          </cell>
        </row>
        <row r="17">
          <cell r="B17" t="str">
            <v>*</v>
          </cell>
          <cell r="C17" t="str">
            <v>*</v>
          </cell>
          <cell r="D17" t="str">
            <v>*</v>
          </cell>
          <cell r="E17" t="str">
            <v>*</v>
          </cell>
          <cell r="F17" t="str">
            <v>*</v>
          </cell>
          <cell r="G17" t="str">
            <v>*</v>
          </cell>
          <cell r="H17" t="str">
            <v>*</v>
          </cell>
          <cell r="I17" t="str">
            <v>*</v>
          </cell>
          <cell r="J17" t="str">
            <v>*</v>
          </cell>
          <cell r="K17" t="str">
            <v>*</v>
          </cell>
        </row>
        <row r="18">
          <cell r="B18" t="str">
            <v>*</v>
          </cell>
          <cell r="C18" t="str">
            <v>*</v>
          </cell>
          <cell r="D18" t="str">
            <v>*</v>
          </cell>
          <cell r="E18" t="str">
            <v>*</v>
          </cell>
          <cell r="F18" t="str">
            <v>*</v>
          </cell>
          <cell r="G18" t="str">
            <v>*</v>
          </cell>
          <cell r="H18" t="str">
            <v>*</v>
          </cell>
          <cell r="I18" t="str">
            <v>*</v>
          </cell>
          <cell r="J18" t="str">
            <v>*</v>
          </cell>
          <cell r="K18" t="str">
            <v>*</v>
          </cell>
        </row>
        <row r="19">
          <cell r="B19" t="str">
            <v>*</v>
          </cell>
          <cell r="C19" t="str">
            <v>*</v>
          </cell>
          <cell r="D19" t="str">
            <v>*</v>
          </cell>
          <cell r="E19" t="str">
            <v>*</v>
          </cell>
          <cell r="F19" t="str">
            <v>*</v>
          </cell>
          <cell r="G19" t="str">
            <v>*</v>
          </cell>
          <cell r="H19" t="str">
            <v>*</v>
          </cell>
          <cell r="I19" t="str">
            <v>*</v>
          </cell>
          <cell r="J19" t="str">
            <v>*</v>
          </cell>
          <cell r="K19" t="str">
            <v>*</v>
          </cell>
        </row>
        <row r="20">
          <cell r="B20" t="str">
            <v>*</v>
          </cell>
          <cell r="C20" t="str">
            <v>*</v>
          </cell>
          <cell r="D20" t="str">
            <v>*</v>
          </cell>
          <cell r="E20" t="str">
            <v>*</v>
          </cell>
          <cell r="F20" t="str">
            <v>*</v>
          </cell>
          <cell r="G20" t="str">
            <v>*</v>
          </cell>
          <cell r="H20" t="str">
            <v>*</v>
          </cell>
          <cell r="I20" t="str">
            <v>*</v>
          </cell>
          <cell r="J20" t="str">
            <v>*</v>
          </cell>
          <cell r="K20" t="str">
            <v>*</v>
          </cell>
        </row>
        <row r="21">
          <cell r="B21" t="str">
            <v>*</v>
          </cell>
          <cell r="C21" t="str">
            <v>*</v>
          </cell>
          <cell r="D21" t="str">
            <v>*</v>
          </cell>
          <cell r="E21" t="str">
            <v>*</v>
          </cell>
          <cell r="F21" t="str">
            <v>*</v>
          </cell>
          <cell r="G21" t="str">
            <v>*</v>
          </cell>
          <cell r="H21" t="str">
            <v>*</v>
          </cell>
          <cell r="I21" t="str">
            <v>*</v>
          </cell>
          <cell r="J21" t="str">
            <v>*</v>
          </cell>
          <cell r="K21" t="str">
            <v>*</v>
          </cell>
        </row>
        <row r="22">
          <cell r="B22" t="str">
            <v>*</v>
          </cell>
          <cell r="C22" t="str">
            <v>*</v>
          </cell>
          <cell r="D22" t="str">
            <v>*</v>
          </cell>
          <cell r="E22" t="str">
            <v>*</v>
          </cell>
          <cell r="F22" t="str">
            <v>*</v>
          </cell>
          <cell r="G22" t="str">
            <v>*</v>
          </cell>
          <cell r="H22" t="str">
            <v>*</v>
          </cell>
          <cell r="I22" t="str">
            <v>*</v>
          </cell>
          <cell r="J22" t="str">
            <v>*</v>
          </cell>
          <cell r="K22" t="str">
            <v>*</v>
          </cell>
        </row>
        <row r="23">
          <cell r="B23" t="str">
            <v>*</v>
          </cell>
          <cell r="C23" t="str">
            <v>*</v>
          </cell>
          <cell r="D23" t="str">
            <v>*</v>
          </cell>
          <cell r="E23" t="str">
            <v>*</v>
          </cell>
          <cell r="F23" t="str">
            <v>*</v>
          </cell>
          <cell r="G23" t="str">
            <v>*</v>
          </cell>
          <cell r="H23" t="str">
            <v>*</v>
          </cell>
          <cell r="I23" t="str">
            <v>*</v>
          </cell>
          <cell r="J23" t="str">
            <v>*</v>
          </cell>
          <cell r="K23" t="str">
            <v>*</v>
          </cell>
        </row>
        <row r="24">
          <cell r="B24" t="str">
            <v>*</v>
          </cell>
          <cell r="C24" t="str">
            <v>*</v>
          </cell>
          <cell r="D24" t="str">
            <v>*</v>
          </cell>
          <cell r="E24" t="str">
            <v>*</v>
          </cell>
          <cell r="F24" t="str">
            <v>*</v>
          </cell>
          <cell r="G24" t="str">
            <v>*</v>
          </cell>
          <cell r="H24" t="str">
            <v>*</v>
          </cell>
          <cell r="I24" t="str">
            <v>*</v>
          </cell>
          <cell r="J24" t="str">
            <v>*</v>
          </cell>
          <cell r="K24" t="str">
            <v>*</v>
          </cell>
        </row>
        <row r="25">
          <cell r="B25" t="str">
            <v>*</v>
          </cell>
          <cell r="C25" t="str">
            <v>*</v>
          </cell>
          <cell r="D25" t="str">
            <v>*</v>
          </cell>
          <cell r="E25" t="str">
            <v>*</v>
          </cell>
          <cell r="F25" t="str">
            <v>*</v>
          </cell>
          <cell r="G25" t="str">
            <v>*</v>
          </cell>
          <cell r="H25" t="str">
            <v>*</v>
          </cell>
          <cell r="I25" t="str">
            <v>*</v>
          </cell>
          <cell r="J25" t="str">
            <v>*</v>
          </cell>
          <cell r="K25" t="str">
            <v>*</v>
          </cell>
        </row>
        <row r="26">
          <cell r="B26" t="str">
            <v>*</v>
          </cell>
          <cell r="C26" t="str">
            <v>*</v>
          </cell>
          <cell r="D26" t="str">
            <v>*</v>
          </cell>
          <cell r="E26" t="str">
            <v>*</v>
          </cell>
          <cell r="F26" t="str">
            <v>*</v>
          </cell>
          <cell r="G26" t="str">
            <v>*</v>
          </cell>
          <cell r="H26" t="str">
            <v>*</v>
          </cell>
          <cell r="I26" t="str">
            <v>*</v>
          </cell>
          <cell r="J26" t="str">
            <v>*</v>
          </cell>
          <cell r="K26" t="str">
            <v>*</v>
          </cell>
        </row>
        <row r="27">
          <cell r="B27" t="str">
            <v>*</v>
          </cell>
          <cell r="C27" t="str">
            <v>*</v>
          </cell>
          <cell r="D27" t="str">
            <v>*</v>
          </cell>
          <cell r="E27" t="str">
            <v>*</v>
          </cell>
          <cell r="F27" t="str">
            <v>*</v>
          </cell>
          <cell r="G27" t="str">
            <v>*</v>
          </cell>
          <cell r="H27" t="str">
            <v>*</v>
          </cell>
          <cell r="I27" t="str">
            <v>*</v>
          </cell>
          <cell r="J27" t="str">
            <v>*</v>
          </cell>
          <cell r="K27" t="str">
            <v>*</v>
          </cell>
        </row>
        <row r="28">
          <cell r="B28" t="str">
            <v>*</v>
          </cell>
          <cell r="C28" t="str">
            <v>*</v>
          </cell>
          <cell r="D28" t="str">
            <v>*</v>
          </cell>
          <cell r="E28" t="str">
            <v>*</v>
          </cell>
          <cell r="F28" t="str">
            <v>*</v>
          </cell>
          <cell r="G28" t="str">
            <v>*</v>
          </cell>
          <cell r="H28" t="str">
            <v>*</v>
          </cell>
          <cell r="I28" t="str">
            <v>*</v>
          </cell>
          <cell r="J28" t="str">
            <v>*</v>
          </cell>
          <cell r="K28" t="str">
            <v>*</v>
          </cell>
        </row>
        <row r="29">
          <cell r="B29" t="str">
            <v>*</v>
          </cell>
          <cell r="C29" t="str">
            <v>*</v>
          </cell>
          <cell r="D29" t="str">
            <v>*</v>
          </cell>
          <cell r="E29" t="str">
            <v>*</v>
          </cell>
          <cell r="F29" t="str">
            <v>*</v>
          </cell>
          <cell r="G29" t="str">
            <v>*</v>
          </cell>
          <cell r="H29" t="str">
            <v>*</v>
          </cell>
          <cell r="I29" t="str">
            <v>*</v>
          </cell>
          <cell r="J29" t="str">
            <v>*</v>
          </cell>
          <cell r="K29" t="str">
            <v>*</v>
          </cell>
        </row>
        <row r="30">
          <cell r="B30" t="str">
            <v>*</v>
          </cell>
          <cell r="C30" t="str">
            <v>*</v>
          </cell>
          <cell r="D30" t="str">
            <v>*</v>
          </cell>
          <cell r="E30" t="str">
            <v>*</v>
          </cell>
          <cell r="F30" t="str">
            <v>*</v>
          </cell>
          <cell r="G30" t="str">
            <v>*</v>
          </cell>
          <cell r="H30" t="str">
            <v>*</v>
          </cell>
          <cell r="I30" t="str">
            <v>*</v>
          </cell>
          <cell r="J30" t="str">
            <v>*</v>
          </cell>
          <cell r="K30" t="str">
            <v>*</v>
          </cell>
        </row>
        <row r="31">
          <cell r="B31" t="str">
            <v>*</v>
          </cell>
          <cell r="C31" t="str">
            <v>*</v>
          </cell>
          <cell r="D31" t="str">
            <v>*</v>
          </cell>
          <cell r="E31" t="str">
            <v>*</v>
          </cell>
          <cell r="F31" t="str">
            <v>*</v>
          </cell>
          <cell r="G31" t="str">
            <v>*</v>
          </cell>
          <cell r="H31" t="str">
            <v>*</v>
          </cell>
          <cell r="I31" t="str">
            <v>*</v>
          </cell>
          <cell r="J31" t="str">
            <v>*</v>
          </cell>
          <cell r="K31" t="str">
            <v>*</v>
          </cell>
        </row>
        <row r="32">
          <cell r="B32" t="str">
            <v>*</v>
          </cell>
          <cell r="C32" t="str">
            <v>*</v>
          </cell>
          <cell r="D32" t="str">
            <v>*</v>
          </cell>
          <cell r="E32" t="str">
            <v>*</v>
          </cell>
          <cell r="F32" t="str">
            <v>*</v>
          </cell>
          <cell r="G32" t="str">
            <v>*</v>
          </cell>
          <cell r="H32" t="str">
            <v>*</v>
          </cell>
          <cell r="I32" t="str">
            <v>*</v>
          </cell>
          <cell r="J32" t="str">
            <v>*</v>
          </cell>
          <cell r="K32" t="str">
            <v>*</v>
          </cell>
        </row>
        <row r="33">
          <cell r="B33" t="str">
            <v>*</v>
          </cell>
          <cell r="C33" t="str">
            <v>*</v>
          </cell>
          <cell r="D33" t="str">
            <v>*</v>
          </cell>
          <cell r="E33" t="str">
            <v>*</v>
          </cell>
          <cell r="F33" t="str">
            <v>*</v>
          </cell>
          <cell r="G33" t="str">
            <v>*</v>
          </cell>
          <cell r="H33" t="str">
            <v>*</v>
          </cell>
          <cell r="I33" t="str">
            <v>*</v>
          </cell>
          <cell r="J33" t="str">
            <v>*</v>
          </cell>
          <cell r="K33" t="str">
            <v>*</v>
          </cell>
        </row>
        <row r="34">
          <cell r="B34" t="str">
            <v>*</v>
          </cell>
          <cell r="C34" t="str">
            <v>*</v>
          </cell>
          <cell r="D34" t="str">
            <v>*</v>
          </cell>
          <cell r="E34" t="str">
            <v>*</v>
          </cell>
          <cell r="F34" t="str">
            <v>*</v>
          </cell>
          <cell r="G34" t="str">
            <v>*</v>
          </cell>
          <cell r="H34" t="str">
            <v>*</v>
          </cell>
          <cell r="I34" t="str">
            <v>*</v>
          </cell>
          <cell r="J34" t="str">
            <v>*</v>
          </cell>
          <cell r="K34" t="str">
            <v>*</v>
          </cell>
        </row>
        <row r="35">
          <cell r="I35" t="str">
            <v>*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>
            <v>28.504166666666663</v>
          </cell>
          <cell r="C5">
            <v>36.5</v>
          </cell>
          <cell r="D5">
            <v>22.8</v>
          </cell>
          <cell r="E5">
            <v>65</v>
          </cell>
          <cell r="F5">
            <v>88</v>
          </cell>
          <cell r="G5">
            <v>33</v>
          </cell>
          <cell r="H5">
            <v>0</v>
          </cell>
          <cell r="I5" t="str">
            <v>S</v>
          </cell>
          <cell r="J5">
            <v>8.2799999999999994</v>
          </cell>
          <cell r="K5">
            <v>0</v>
          </cell>
        </row>
        <row r="6">
          <cell r="B6">
            <v>28.25833333333334</v>
          </cell>
          <cell r="C6">
            <v>37.4</v>
          </cell>
          <cell r="D6">
            <v>21.2</v>
          </cell>
          <cell r="E6">
            <v>66.125</v>
          </cell>
          <cell r="F6">
            <v>91</v>
          </cell>
          <cell r="G6">
            <v>32</v>
          </cell>
          <cell r="H6">
            <v>0</v>
          </cell>
          <cell r="I6" t="str">
            <v>O</v>
          </cell>
          <cell r="J6">
            <v>20.88</v>
          </cell>
          <cell r="K6">
            <v>0</v>
          </cell>
        </row>
        <row r="7">
          <cell r="B7">
            <v>26.899999999999995</v>
          </cell>
          <cell r="C7">
            <v>30.6</v>
          </cell>
          <cell r="D7">
            <v>23.7</v>
          </cell>
          <cell r="E7">
            <v>62.25</v>
          </cell>
          <cell r="F7">
            <v>86</v>
          </cell>
          <cell r="G7">
            <v>30</v>
          </cell>
          <cell r="H7">
            <v>0</v>
          </cell>
          <cell r="I7" t="str">
            <v>S</v>
          </cell>
          <cell r="J7">
            <v>12.96</v>
          </cell>
          <cell r="K7">
            <v>0</v>
          </cell>
        </row>
        <row r="8">
          <cell r="B8">
            <v>24.124999999999996</v>
          </cell>
          <cell r="C8">
            <v>32.799999999999997</v>
          </cell>
          <cell r="D8">
            <v>17.399999999999999</v>
          </cell>
          <cell r="E8">
            <v>51.083333333333336</v>
          </cell>
          <cell r="F8">
            <v>72</v>
          </cell>
          <cell r="G8">
            <v>31</v>
          </cell>
          <cell r="H8">
            <v>0</v>
          </cell>
          <cell r="I8" t="str">
            <v>S</v>
          </cell>
          <cell r="J8">
            <v>12.96</v>
          </cell>
          <cell r="K8">
            <v>0</v>
          </cell>
        </row>
        <row r="9">
          <cell r="B9">
            <v>27.070833333333336</v>
          </cell>
          <cell r="C9">
            <v>36</v>
          </cell>
          <cell r="D9">
            <v>20.2</v>
          </cell>
          <cell r="E9">
            <v>67.25</v>
          </cell>
          <cell r="F9">
            <v>90</v>
          </cell>
          <cell r="G9">
            <v>36</v>
          </cell>
          <cell r="H9">
            <v>0.36000000000000004</v>
          </cell>
          <cell r="I9" t="str">
            <v>N</v>
          </cell>
          <cell r="J9">
            <v>25.2</v>
          </cell>
          <cell r="K9">
            <v>0</v>
          </cell>
        </row>
        <row r="10">
          <cell r="B10">
            <v>27.166666666666671</v>
          </cell>
          <cell r="C10">
            <v>34.9</v>
          </cell>
          <cell r="D10">
            <v>23.1</v>
          </cell>
          <cell r="E10">
            <v>76.041666666666671</v>
          </cell>
          <cell r="F10">
            <v>90</v>
          </cell>
          <cell r="G10">
            <v>46</v>
          </cell>
          <cell r="H10">
            <v>0</v>
          </cell>
          <cell r="I10" t="str">
            <v>NO</v>
          </cell>
          <cell r="J10">
            <v>37.440000000000005</v>
          </cell>
          <cell r="K10">
            <v>1.8</v>
          </cell>
        </row>
        <row r="11">
          <cell r="B11">
            <v>23.80416666666666</v>
          </cell>
          <cell r="C11">
            <v>28.4</v>
          </cell>
          <cell r="D11">
            <v>20.2</v>
          </cell>
          <cell r="E11">
            <v>79.791666666666671</v>
          </cell>
          <cell r="F11">
            <v>93</v>
          </cell>
          <cell r="G11">
            <v>56</v>
          </cell>
          <cell r="H11">
            <v>9</v>
          </cell>
          <cell r="I11" t="str">
            <v>SE</v>
          </cell>
          <cell r="J11">
            <v>41.76</v>
          </cell>
          <cell r="K11">
            <v>15</v>
          </cell>
        </row>
        <row r="12">
          <cell r="B12">
            <v>23.837499999999995</v>
          </cell>
          <cell r="C12">
            <v>31</v>
          </cell>
          <cell r="D12">
            <v>18.600000000000001</v>
          </cell>
          <cell r="E12">
            <v>63.625</v>
          </cell>
          <cell r="F12">
            <v>84</v>
          </cell>
          <cell r="G12">
            <v>36</v>
          </cell>
          <cell r="H12">
            <v>6.84</v>
          </cell>
          <cell r="I12" t="str">
            <v>S</v>
          </cell>
          <cell r="J12">
            <v>20.52</v>
          </cell>
          <cell r="K12">
            <v>0</v>
          </cell>
        </row>
        <row r="13">
          <cell r="B13">
            <v>22.8</v>
          </cell>
          <cell r="C13">
            <v>30.6</v>
          </cell>
          <cell r="D13">
            <v>15.3</v>
          </cell>
          <cell r="E13">
            <v>60.583333333333336</v>
          </cell>
          <cell r="F13">
            <v>88</v>
          </cell>
          <cell r="G13">
            <v>37</v>
          </cell>
          <cell r="H13">
            <v>0</v>
          </cell>
          <cell r="I13" t="str">
            <v>S</v>
          </cell>
          <cell r="J13">
            <v>0</v>
          </cell>
          <cell r="K13">
            <v>0</v>
          </cell>
        </row>
        <row r="14">
          <cell r="B14">
            <v>22.891666666666666</v>
          </cell>
          <cell r="C14">
            <v>31.1</v>
          </cell>
          <cell r="D14">
            <v>16</v>
          </cell>
          <cell r="E14">
            <v>55.333333333333336</v>
          </cell>
          <cell r="F14">
            <v>86</v>
          </cell>
          <cell r="G14">
            <v>24</v>
          </cell>
          <cell r="H14">
            <v>0</v>
          </cell>
          <cell r="I14" t="str">
            <v>S</v>
          </cell>
          <cell r="J14">
            <v>0</v>
          </cell>
          <cell r="K14">
            <v>0</v>
          </cell>
        </row>
        <row r="15">
          <cell r="B15">
            <v>23.491666666666671</v>
          </cell>
          <cell r="C15">
            <v>32.1</v>
          </cell>
          <cell r="D15">
            <v>17.2</v>
          </cell>
          <cell r="E15">
            <v>52.875</v>
          </cell>
          <cell r="F15">
            <v>73</v>
          </cell>
          <cell r="G15">
            <v>29</v>
          </cell>
          <cell r="H15">
            <v>0</v>
          </cell>
          <cell r="I15" t="str">
            <v>S</v>
          </cell>
          <cell r="J15">
            <v>0</v>
          </cell>
          <cell r="K15">
            <v>0</v>
          </cell>
        </row>
        <row r="16">
          <cell r="B16">
            <v>20.750000000000004</v>
          </cell>
          <cell r="C16">
            <v>24.8</v>
          </cell>
          <cell r="D16">
            <v>18.8</v>
          </cell>
          <cell r="E16">
            <v>75.25</v>
          </cell>
          <cell r="F16">
            <v>86</v>
          </cell>
          <cell r="G16">
            <v>55</v>
          </cell>
          <cell r="H16">
            <v>0</v>
          </cell>
          <cell r="I16" t="str">
            <v>SO</v>
          </cell>
          <cell r="J16">
            <v>0</v>
          </cell>
          <cell r="K16">
            <v>0</v>
          </cell>
        </row>
        <row r="17">
          <cell r="B17" t="str">
            <v>*</v>
          </cell>
          <cell r="C17" t="str">
            <v>*</v>
          </cell>
          <cell r="D17" t="str">
            <v>*</v>
          </cell>
          <cell r="E17" t="str">
            <v>*</v>
          </cell>
          <cell r="F17" t="str">
            <v>*</v>
          </cell>
          <cell r="G17" t="str">
            <v>*</v>
          </cell>
          <cell r="H17" t="str">
            <v>*</v>
          </cell>
          <cell r="I17" t="str">
            <v>*</v>
          </cell>
          <cell r="J17" t="str">
            <v>*</v>
          </cell>
          <cell r="K17" t="str">
            <v>*</v>
          </cell>
        </row>
        <row r="18">
          <cell r="B18" t="str">
            <v>*</v>
          </cell>
          <cell r="C18" t="str">
            <v>*</v>
          </cell>
          <cell r="D18" t="str">
            <v>*</v>
          </cell>
          <cell r="E18" t="str">
            <v>*</v>
          </cell>
          <cell r="F18" t="str">
            <v>*</v>
          </cell>
          <cell r="G18" t="str">
            <v>*</v>
          </cell>
          <cell r="H18" t="str">
            <v>*</v>
          </cell>
          <cell r="I18" t="str">
            <v>*</v>
          </cell>
          <cell r="J18" t="str">
            <v>*</v>
          </cell>
          <cell r="K18" t="str">
            <v>*</v>
          </cell>
        </row>
        <row r="19">
          <cell r="B19" t="str">
            <v>*</v>
          </cell>
          <cell r="C19" t="str">
            <v>*</v>
          </cell>
          <cell r="D19" t="str">
            <v>*</v>
          </cell>
          <cell r="E19" t="str">
            <v>*</v>
          </cell>
          <cell r="F19" t="str">
            <v>*</v>
          </cell>
          <cell r="G19" t="str">
            <v>*</v>
          </cell>
          <cell r="H19" t="str">
            <v>*</v>
          </cell>
          <cell r="I19" t="str">
            <v>*</v>
          </cell>
          <cell r="J19" t="str">
            <v>*</v>
          </cell>
          <cell r="K19" t="str">
            <v>*</v>
          </cell>
        </row>
        <row r="20">
          <cell r="B20">
            <v>22.708333333333332</v>
          </cell>
          <cell r="C20">
            <v>26.2</v>
          </cell>
          <cell r="D20">
            <v>14</v>
          </cell>
          <cell r="E20">
            <v>48</v>
          </cell>
          <cell r="F20">
            <v>80</v>
          </cell>
          <cell r="G20">
            <v>34</v>
          </cell>
          <cell r="H20">
            <v>0.36000000000000004</v>
          </cell>
          <cell r="I20" t="str">
            <v>SE</v>
          </cell>
          <cell r="J20">
            <v>22.32</v>
          </cell>
          <cell r="K20">
            <v>0</v>
          </cell>
        </row>
        <row r="21">
          <cell r="B21">
            <v>19.833333333333332</v>
          </cell>
          <cell r="C21">
            <v>28</v>
          </cell>
          <cell r="D21">
            <v>12.5</v>
          </cell>
          <cell r="E21">
            <v>62.416666666666664</v>
          </cell>
          <cell r="F21">
            <v>90</v>
          </cell>
          <cell r="G21">
            <v>26</v>
          </cell>
          <cell r="H21">
            <v>0</v>
          </cell>
          <cell r="I21" t="str">
            <v>S</v>
          </cell>
          <cell r="J21">
            <v>0</v>
          </cell>
          <cell r="K21">
            <v>0</v>
          </cell>
        </row>
        <row r="22">
          <cell r="B22">
            <v>21.383333333333329</v>
          </cell>
          <cell r="C22">
            <v>30.6</v>
          </cell>
          <cell r="D22">
            <v>14.1</v>
          </cell>
          <cell r="E22">
            <v>59.666666666666664</v>
          </cell>
          <cell r="F22">
            <v>84</v>
          </cell>
          <cell r="G22">
            <v>31</v>
          </cell>
          <cell r="H22">
            <v>0</v>
          </cell>
          <cell r="I22" t="str">
            <v>S</v>
          </cell>
          <cell r="J22">
            <v>0</v>
          </cell>
          <cell r="K22">
            <v>0</v>
          </cell>
        </row>
        <row r="23">
          <cell r="B23">
            <v>22.866666666666664</v>
          </cell>
          <cell r="C23">
            <v>32.5</v>
          </cell>
          <cell r="D23">
            <v>16.399999999999999</v>
          </cell>
          <cell r="E23">
            <v>69.75</v>
          </cell>
          <cell r="F23">
            <v>91</v>
          </cell>
          <cell r="G23">
            <v>39</v>
          </cell>
          <cell r="H23">
            <v>0</v>
          </cell>
          <cell r="I23" t="str">
            <v>S</v>
          </cell>
          <cell r="J23">
            <v>0</v>
          </cell>
          <cell r="K23">
            <v>0</v>
          </cell>
        </row>
        <row r="24">
          <cell r="B24">
            <v>25.208333333333332</v>
          </cell>
          <cell r="C24">
            <v>33.5</v>
          </cell>
          <cell r="D24">
            <v>18.8</v>
          </cell>
          <cell r="E24">
            <v>69.666666666666671</v>
          </cell>
          <cell r="F24">
            <v>90</v>
          </cell>
          <cell r="G24">
            <v>40</v>
          </cell>
          <cell r="H24">
            <v>0</v>
          </cell>
          <cell r="I24" t="str">
            <v>S</v>
          </cell>
          <cell r="J24">
            <v>0</v>
          </cell>
          <cell r="K24">
            <v>0</v>
          </cell>
        </row>
        <row r="25">
          <cell r="B25">
            <v>25.45</v>
          </cell>
          <cell r="C25">
            <v>33.200000000000003</v>
          </cell>
          <cell r="D25">
            <v>18.5</v>
          </cell>
          <cell r="E25">
            <v>68.791666666666671</v>
          </cell>
          <cell r="F25">
            <v>90</v>
          </cell>
          <cell r="G25">
            <v>37</v>
          </cell>
          <cell r="H25">
            <v>0</v>
          </cell>
          <cell r="I25" t="str">
            <v>S</v>
          </cell>
          <cell r="J25">
            <v>10.8</v>
          </cell>
          <cell r="K25">
            <v>0</v>
          </cell>
        </row>
        <row r="26">
          <cell r="B26">
            <v>24.912499999999998</v>
          </cell>
          <cell r="C26">
            <v>33.5</v>
          </cell>
          <cell r="D26">
            <v>18.8</v>
          </cell>
          <cell r="E26">
            <v>65.416666666666671</v>
          </cell>
          <cell r="F26">
            <v>90</v>
          </cell>
          <cell r="G26">
            <v>29</v>
          </cell>
          <cell r="H26">
            <v>0</v>
          </cell>
          <cell r="I26" t="str">
            <v>S</v>
          </cell>
          <cell r="J26">
            <v>0</v>
          </cell>
          <cell r="K26">
            <v>0</v>
          </cell>
        </row>
        <row r="27">
          <cell r="B27">
            <v>20.724999999999998</v>
          </cell>
          <cell r="C27">
            <v>24.4</v>
          </cell>
          <cell r="D27">
            <v>18</v>
          </cell>
          <cell r="E27">
            <v>80.75</v>
          </cell>
          <cell r="F27">
            <v>91</v>
          </cell>
          <cell r="G27">
            <v>65</v>
          </cell>
          <cell r="H27">
            <v>0</v>
          </cell>
          <cell r="I27" t="str">
            <v>O</v>
          </cell>
          <cell r="J27">
            <v>0</v>
          </cell>
          <cell r="K27">
            <v>0</v>
          </cell>
        </row>
        <row r="28">
          <cell r="B28" t="str">
            <v>*</v>
          </cell>
          <cell r="C28" t="str">
            <v>*</v>
          </cell>
          <cell r="D28" t="str">
            <v>*</v>
          </cell>
          <cell r="E28" t="str">
            <v>*</v>
          </cell>
          <cell r="F28" t="str">
            <v>*</v>
          </cell>
          <cell r="G28" t="str">
            <v>*</v>
          </cell>
          <cell r="H28" t="str">
            <v>*</v>
          </cell>
          <cell r="I28" t="str">
            <v>*</v>
          </cell>
          <cell r="J28" t="str">
            <v>*</v>
          </cell>
          <cell r="K28" t="str">
            <v>*</v>
          </cell>
        </row>
        <row r="29">
          <cell r="B29" t="str">
            <v>*</v>
          </cell>
          <cell r="C29" t="str">
            <v>*</v>
          </cell>
          <cell r="D29" t="str">
            <v>*</v>
          </cell>
          <cell r="E29" t="str">
            <v>*</v>
          </cell>
          <cell r="F29" t="str">
            <v>*</v>
          </cell>
          <cell r="G29" t="str">
            <v>*</v>
          </cell>
          <cell r="H29" t="str">
            <v>*</v>
          </cell>
          <cell r="I29" t="str">
            <v>*</v>
          </cell>
          <cell r="J29" t="str">
            <v>*</v>
          </cell>
          <cell r="K29" t="str">
            <v>*</v>
          </cell>
        </row>
        <row r="30">
          <cell r="B30" t="str">
            <v>*</v>
          </cell>
          <cell r="C30" t="str">
            <v>*</v>
          </cell>
          <cell r="D30" t="str">
            <v>*</v>
          </cell>
          <cell r="E30" t="str">
            <v>*</v>
          </cell>
          <cell r="F30" t="str">
            <v>*</v>
          </cell>
          <cell r="G30" t="str">
            <v>*</v>
          </cell>
          <cell r="H30" t="str">
            <v>*</v>
          </cell>
          <cell r="I30" t="str">
            <v>*</v>
          </cell>
          <cell r="J30" t="str">
            <v>*</v>
          </cell>
          <cell r="K30" t="str">
            <v>*</v>
          </cell>
        </row>
        <row r="31">
          <cell r="B31" t="str">
            <v>*</v>
          </cell>
          <cell r="C31" t="str">
            <v>*</v>
          </cell>
          <cell r="D31" t="str">
            <v>*</v>
          </cell>
          <cell r="E31" t="str">
            <v>*</v>
          </cell>
          <cell r="F31" t="str">
            <v>*</v>
          </cell>
          <cell r="G31" t="str">
            <v>*</v>
          </cell>
          <cell r="H31" t="str">
            <v>*</v>
          </cell>
          <cell r="I31" t="str">
            <v>*</v>
          </cell>
          <cell r="J31" t="str">
            <v>*</v>
          </cell>
          <cell r="K31" t="str">
            <v>*</v>
          </cell>
        </row>
        <row r="32">
          <cell r="B32">
            <v>30.325000000000003</v>
          </cell>
          <cell r="C32">
            <v>33.9</v>
          </cell>
          <cell r="D32">
            <v>25.4</v>
          </cell>
          <cell r="E32">
            <v>49.166666666666664</v>
          </cell>
          <cell r="F32">
            <v>72</v>
          </cell>
          <cell r="G32">
            <v>36</v>
          </cell>
          <cell r="H32">
            <v>1.08</v>
          </cell>
          <cell r="I32" t="str">
            <v>NE</v>
          </cell>
          <cell r="J32">
            <v>27</v>
          </cell>
          <cell r="K32">
            <v>0</v>
          </cell>
        </row>
        <row r="33">
          <cell r="B33">
            <v>26.379166666666663</v>
          </cell>
          <cell r="C33">
            <v>34.799999999999997</v>
          </cell>
          <cell r="D33">
            <v>19.5</v>
          </cell>
          <cell r="E33">
            <v>64.458333333333329</v>
          </cell>
          <cell r="F33">
            <v>91</v>
          </cell>
          <cell r="G33">
            <v>30</v>
          </cell>
          <cell r="H33">
            <v>0</v>
          </cell>
          <cell r="I33" t="str">
            <v>SE</v>
          </cell>
          <cell r="J33">
            <v>0</v>
          </cell>
          <cell r="K33">
            <v>0</v>
          </cell>
        </row>
        <row r="34">
          <cell r="B34">
            <v>26.158333333333331</v>
          </cell>
          <cell r="C34">
            <v>34</v>
          </cell>
          <cell r="D34">
            <v>20.5</v>
          </cell>
          <cell r="E34">
            <v>63.25</v>
          </cell>
          <cell r="F34">
            <v>82</v>
          </cell>
          <cell r="G34">
            <v>34</v>
          </cell>
          <cell r="H34">
            <v>0</v>
          </cell>
          <cell r="I34" t="str">
            <v>NE</v>
          </cell>
          <cell r="J34">
            <v>0</v>
          </cell>
          <cell r="K34">
            <v>0</v>
          </cell>
        </row>
        <row r="35">
          <cell r="I35" t="str">
            <v>S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>
            <v>28.137499999999999</v>
          </cell>
          <cell r="C5">
            <v>35.799999999999997</v>
          </cell>
          <cell r="D5">
            <v>21.3</v>
          </cell>
          <cell r="E5">
            <v>61.125</v>
          </cell>
          <cell r="F5">
            <v>91</v>
          </cell>
          <cell r="G5">
            <v>32</v>
          </cell>
          <cell r="H5">
            <v>12.24</v>
          </cell>
          <cell r="I5" t="str">
            <v>SE</v>
          </cell>
          <cell r="J5">
            <v>42.84</v>
          </cell>
          <cell r="K5">
            <v>0</v>
          </cell>
        </row>
        <row r="6">
          <cell r="B6">
            <v>29.125000000000011</v>
          </cell>
          <cell r="C6">
            <v>36.4</v>
          </cell>
          <cell r="D6">
            <v>22.1</v>
          </cell>
          <cell r="E6">
            <v>55.625</v>
          </cell>
          <cell r="F6">
            <v>81</v>
          </cell>
          <cell r="G6">
            <v>30</v>
          </cell>
          <cell r="H6">
            <v>16.559999999999999</v>
          </cell>
          <cell r="I6" t="str">
            <v>SE</v>
          </cell>
          <cell r="J6">
            <v>32.4</v>
          </cell>
          <cell r="K6">
            <v>0</v>
          </cell>
        </row>
        <row r="7">
          <cell r="B7">
            <v>25.133333333333326</v>
          </cell>
          <cell r="C7">
            <v>29.6</v>
          </cell>
          <cell r="D7">
            <v>22.1</v>
          </cell>
          <cell r="E7">
            <v>60.416666666666664</v>
          </cell>
          <cell r="F7">
            <v>88</v>
          </cell>
          <cell r="G7">
            <v>27</v>
          </cell>
          <cell r="H7">
            <v>16.559999999999999</v>
          </cell>
          <cell r="I7" t="str">
            <v>SO</v>
          </cell>
          <cell r="J7">
            <v>36</v>
          </cell>
          <cell r="K7">
            <v>0</v>
          </cell>
        </row>
        <row r="8">
          <cell r="B8">
            <v>22.175000000000001</v>
          </cell>
          <cell r="C8">
            <v>31.7</v>
          </cell>
          <cell r="D8">
            <v>15.3</v>
          </cell>
          <cell r="E8">
            <v>49.541666666666664</v>
          </cell>
          <cell r="F8">
            <v>75</v>
          </cell>
          <cell r="G8">
            <v>24</v>
          </cell>
          <cell r="H8">
            <v>10.08</v>
          </cell>
          <cell r="I8" t="str">
            <v>SO</v>
          </cell>
          <cell r="J8">
            <v>30.96</v>
          </cell>
          <cell r="K8">
            <v>0</v>
          </cell>
        </row>
        <row r="9">
          <cell r="B9">
            <v>26.437499999999996</v>
          </cell>
          <cell r="C9">
            <v>35.299999999999997</v>
          </cell>
          <cell r="D9">
            <v>18.899999999999999</v>
          </cell>
          <cell r="E9">
            <v>51.958333333333336</v>
          </cell>
          <cell r="F9">
            <v>72</v>
          </cell>
          <cell r="G9">
            <v>35</v>
          </cell>
          <cell r="H9">
            <v>12.96</v>
          </cell>
          <cell r="I9" t="str">
            <v>NE</v>
          </cell>
          <cell r="J9">
            <v>25.92</v>
          </cell>
          <cell r="K9">
            <v>0</v>
          </cell>
        </row>
        <row r="10">
          <cell r="B10">
            <v>28.079166666666666</v>
          </cell>
          <cell r="C10">
            <v>36.6</v>
          </cell>
          <cell r="D10">
            <v>20.6</v>
          </cell>
          <cell r="E10">
            <v>61.708333333333336</v>
          </cell>
          <cell r="F10">
            <v>91</v>
          </cell>
          <cell r="G10">
            <v>36</v>
          </cell>
          <cell r="H10">
            <v>27</v>
          </cell>
          <cell r="I10" t="str">
            <v>NO</v>
          </cell>
          <cell r="J10">
            <v>55.800000000000004</v>
          </cell>
          <cell r="K10">
            <v>0</v>
          </cell>
        </row>
        <row r="11">
          <cell r="B11">
            <v>22.583333333333339</v>
          </cell>
          <cell r="C11">
            <v>28.6</v>
          </cell>
          <cell r="D11">
            <v>19.2</v>
          </cell>
          <cell r="E11">
            <v>80.666666666666671</v>
          </cell>
          <cell r="F11">
            <v>97</v>
          </cell>
          <cell r="G11">
            <v>55</v>
          </cell>
          <cell r="H11">
            <v>15.48</v>
          </cell>
          <cell r="I11" t="str">
            <v>SO</v>
          </cell>
          <cell r="J11">
            <v>48.96</v>
          </cell>
          <cell r="K11">
            <v>7.8</v>
          </cell>
        </row>
        <row r="12">
          <cell r="B12">
            <v>22.754166666666666</v>
          </cell>
          <cell r="C12">
            <v>29.9</v>
          </cell>
          <cell r="D12">
            <v>16.100000000000001</v>
          </cell>
          <cell r="E12">
            <v>66.083333333333329</v>
          </cell>
          <cell r="F12">
            <v>84</v>
          </cell>
          <cell r="G12">
            <v>48</v>
          </cell>
          <cell r="H12">
            <v>13.68</v>
          </cell>
          <cell r="I12" t="str">
            <v>S</v>
          </cell>
          <cell r="J12">
            <v>29.52</v>
          </cell>
          <cell r="K12">
            <v>0</v>
          </cell>
        </row>
        <row r="13">
          <cell r="B13">
            <v>22.604166666666668</v>
          </cell>
          <cell r="C13">
            <v>31.1</v>
          </cell>
          <cell r="D13">
            <v>14.6</v>
          </cell>
          <cell r="E13">
            <v>56.75</v>
          </cell>
          <cell r="F13">
            <v>85</v>
          </cell>
          <cell r="G13">
            <v>31</v>
          </cell>
          <cell r="H13">
            <v>12.96</v>
          </cell>
          <cell r="I13" t="str">
            <v>S</v>
          </cell>
          <cell r="J13">
            <v>33.119999999999997</v>
          </cell>
          <cell r="K13">
            <v>0</v>
          </cell>
        </row>
        <row r="14">
          <cell r="B14">
            <v>22.562500000000004</v>
          </cell>
          <cell r="C14">
            <v>30.5</v>
          </cell>
          <cell r="D14">
            <v>14.2</v>
          </cell>
          <cell r="E14">
            <v>49.916666666666664</v>
          </cell>
          <cell r="F14">
            <v>82</v>
          </cell>
          <cell r="G14">
            <v>16</v>
          </cell>
          <cell r="H14">
            <v>11.520000000000001</v>
          </cell>
          <cell r="I14" t="str">
            <v>SO</v>
          </cell>
          <cell r="J14">
            <v>26.28</v>
          </cell>
          <cell r="K14">
            <v>0</v>
          </cell>
        </row>
        <row r="15">
          <cell r="B15">
            <v>22.45</v>
          </cell>
          <cell r="C15">
            <v>31.7</v>
          </cell>
          <cell r="D15">
            <v>13.4</v>
          </cell>
          <cell r="E15">
            <v>49</v>
          </cell>
          <cell r="F15">
            <v>84</v>
          </cell>
          <cell r="G15">
            <v>22</v>
          </cell>
          <cell r="H15">
            <v>9.7200000000000006</v>
          </cell>
          <cell r="I15" t="str">
            <v>S</v>
          </cell>
          <cell r="J15">
            <v>26.64</v>
          </cell>
          <cell r="K15">
            <v>0</v>
          </cell>
        </row>
        <row r="16">
          <cell r="B16">
            <v>23.537499999999994</v>
          </cell>
          <cell r="C16">
            <v>31.7</v>
          </cell>
          <cell r="D16">
            <v>17.2</v>
          </cell>
          <cell r="E16">
            <v>54.625</v>
          </cell>
          <cell r="F16">
            <v>72</v>
          </cell>
          <cell r="G16">
            <v>35</v>
          </cell>
          <cell r="H16">
            <v>11.16</v>
          </cell>
          <cell r="I16" t="str">
            <v>S</v>
          </cell>
          <cell r="J16">
            <v>23.400000000000002</v>
          </cell>
          <cell r="K16">
            <v>0</v>
          </cell>
        </row>
        <row r="17">
          <cell r="B17">
            <v>25.791666666666661</v>
          </cell>
          <cell r="C17">
            <v>33.700000000000003</v>
          </cell>
          <cell r="D17">
            <v>19.899999999999999</v>
          </cell>
          <cell r="E17">
            <v>61.375</v>
          </cell>
          <cell r="F17">
            <v>83</v>
          </cell>
          <cell r="G17">
            <v>37</v>
          </cell>
          <cell r="H17">
            <v>17.64</v>
          </cell>
          <cell r="I17" t="str">
            <v>L</v>
          </cell>
          <cell r="J17">
            <v>31.319999999999997</v>
          </cell>
          <cell r="K17">
            <v>0</v>
          </cell>
        </row>
        <row r="18">
          <cell r="B18">
            <v>21.883333333333336</v>
          </cell>
          <cell r="C18">
            <v>27.2</v>
          </cell>
          <cell r="D18">
            <v>18.8</v>
          </cell>
          <cell r="E18">
            <v>81.708333333333329</v>
          </cell>
          <cell r="F18">
            <v>98</v>
          </cell>
          <cell r="G18">
            <v>57</v>
          </cell>
          <cell r="H18">
            <v>45.72</v>
          </cell>
          <cell r="I18" t="str">
            <v>SO</v>
          </cell>
          <cell r="J18">
            <v>84.960000000000008</v>
          </cell>
          <cell r="K18">
            <v>49.400000000000006</v>
          </cell>
        </row>
        <row r="19">
          <cell r="B19">
            <v>17.754166666666666</v>
          </cell>
          <cell r="C19">
            <v>23.7</v>
          </cell>
          <cell r="D19">
            <v>11.6</v>
          </cell>
          <cell r="E19">
            <v>59.625</v>
          </cell>
          <cell r="F19">
            <v>87</v>
          </cell>
          <cell r="G19">
            <v>32</v>
          </cell>
          <cell r="H19">
            <v>13.68</v>
          </cell>
          <cell r="I19" t="str">
            <v>S</v>
          </cell>
          <cell r="J19">
            <v>33.119999999999997</v>
          </cell>
          <cell r="K19">
            <v>0</v>
          </cell>
        </row>
        <row r="20">
          <cell r="B20">
            <v>17.775000000000002</v>
          </cell>
          <cell r="C20">
            <v>26</v>
          </cell>
          <cell r="D20">
            <v>10.9</v>
          </cell>
          <cell r="E20">
            <v>58.166666666666664</v>
          </cell>
          <cell r="F20">
            <v>90</v>
          </cell>
          <cell r="G20">
            <v>25</v>
          </cell>
          <cell r="H20">
            <v>10.08</v>
          </cell>
          <cell r="I20" t="str">
            <v>S</v>
          </cell>
          <cell r="J20">
            <v>29.16</v>
          </cell>
          <cell r="K20">
            <v>0</v>
          </cell>
        </row>
        <row r="21">
          <cell r="B21">
            <v>20.07083333333334</v>
          </cell>
          <cell r="C21">
            <v>29</v>
          </cell>
          <cell r="D21">
            <v>11.9</v>
          </cell>
          <cell r="E21">
            <v>53.791666666666664</v>
          </cell>
          <cell r="F21">
            <v>86</v>
          </cell>
          <cell r="G21">
            <v>30</v>
          </cell>
          <cell r="H21">
            <v>10.8</v>
          </cell>
          <cell r="I21" t="str">
            <v>S</v>
          </cell>
          <cell r="J21">
            <v>23.400000000000002</v>
          </cell>
          <cell r="K21">
            <v>0</v>
          </cell>
        </row>
        <row r="22">
          <cell r="B22">
            <v>21.629166666666666</v>
          </cell>
          <cell r="C22">
            <v>29</v>
          </cell>
          <cell r="D22">
            <v>14.8</v>
          </cell>
          <cell r="E22">
            <v>60.541666666666664</v>
          </cell>
          <cell r="F22">
            <v>84</v>
          </cell>
          <cell r="G22">
            <v>40</v>
          </cell>
          <cell r="H22">
            <v>15.840000000000002</v>
          </cell>
          <cell r="I22" t="str">
            <v>S</v>
          </cell>
          <cell r="J22">
            <v>31.319999999999997</v>
          </cell>
          <cell r="K22">
            <v>0</v>
          </cell>
        </row>
        <row r="23">
          <cell r="B23">
            <v>22.504166666666663</v>
          </cell>
          <cell r="C23">
            <v>30.6</v>
          </cell>
          <cell r="D23">
            <v>16.399999999999999</v>
          </cell>
          <cell r="E23">
            <v>68</v>
          </cell>
          <cell r="F23">
            <v>89</v>
          </cell>
          <cell r="G23">
            <v>44</v>
          </cell>
          <cell r="H23">
            <v>17.64</v>
          </cell>
          <cell r="I23" t="str">
            <v>SE</v>
          </cell>
          <cell r="J23">
            <v>29.880000000000003</v>
          </cell>
          <cell r="K23">
            <v>0</v>
          </cell>
        </row>
        <row r="24">
          <cell r="B24">
            <v>23.758333333333336</v>
          </cell>
          <cell r="C24">
            <v>32</v>
          </cell>
          <cell r="D24">
            <v>18.100000000000001</v>
          </cell>
          <cell r="E24">
            <v>68.25</v>
          </cell>
          <cell r="F24">
            <v>88</v>
          </cell>
          <cell r="G24">
            <v>37</v>
          </cell>
          <cell r="H24">
            <v>13.68</v>
          </cell>
          <cell r="I24" t="str">
            <v>S</v>
          </cell>
          <cell r="J24">
            <v>29.52</v>
          </cell>
          <cell r="K24">
            <v>0</v>
          </cell>
        </row>
        <row r="25">
          <cell r="B25">
            <v>24.36666666666666</v>
          </cell>
          <cell r="C25">
            <v>31.5</v>
          </cell>
          <cell r="D25">
            <v>19.100000000000001</v>
          </cell>
          <cell r="E25">
            <v>67.458333333333329</v>
          </cell>
          <cell r="F25">
            <v>91</v>
          </cell>
          <cell r="G25">
            <v>34</v>
          </cell>
          <cell r="H25">
            <v>11.879999999999999</v>
          </cell>
          <cell r="I25" t="str">
            <v>SE</v>
          </cell>
          <cell r="J25">
            <v>21.6</v>
          </cell>
          <cell r="K25">
            <v>0</v>
          </cell>
        </row>
        <row r="26">
          <cell r="B26">
            <v>23.991666666666664</v>
          </cell>
          <cell r="C26">
            <v>31.6</v>
          </cell>
          <cell r="D26">
            <v>17.600000000000001</v>
          </cell>
          <cell r="E26">
            <v>61.125</v>
          </cell>
          <cell r="F26">
            <v>86</v>
          </cell>
          <cell r="G26">
            <v>32</v>
          </cell>
          <cell r="H26">
            <v>9.3600000000000012</v>
          </cell>
          <cell r="I26" t="str">
            <v>SE</v>
          </cell>
          <cell r="J26">
            <v>19.8</v>
          </cell>
          <cell r="K26">
            <v>0</v>
          </cell>
        </row>
        <row r="27">
          <cell r="B27">
            <v>23.4375</v>
          </cell>
          <cell r="C27">
            <v>31</v>
          </cell>
          <cell r="D27">
            <v>17</v>
          </cell>
          <cell r="E27">
            <v>58.625</v>
          </cell>
          <cell r="F27">
            <v>84</v>
          </cell>
          <cell r="G27">
            <v>27</v>
          </cell>
          <cell r="H27">
            <v>16.559999999999999</v>
          </cell>
          <cell r="I27" t="str">
            <v>SE</v>
          </cell>
          <cell r="J27">
            <v>27.36</v>
          </cell>
          <cell r="K27">
            <v>0</v>
          </cell>
        </row>
        <row r="28">
          <cell r="B28">
            <v>23.308333333333337</v>
          </cell>
          <cell r="C28">
            <v>31.8</v>
          </cell>
          <cell r="D28">
            <v>16.600000000000001</v>
          </cell>
          <cell r="E28">
            <v>56.458333333333336</v>
          </cell>
          <cell r="F28">
            <v>73</v>
          </cell>
          <cell r="G28">
            <v>34</v>
          </cell>
          <cell r="H28">
            <v>13.68</v>
          </cell>
          <cell r="I28" t="str">
            <v>SE</v>
          </cell>
          <cell r="J28">
            <v>30.240000000000002</v>
          </cell>
          <cell r="K28">
            <v>0</v>
          </cell>
        </row>
        <row r="29">
          <cell r="B29">
            <v>26.279166666666665</v>
          </cell>
          <cell r="C29">
            <v>33.799999999999997</v>
          </cell>
          <cell r="D29">
            <v>20.9</v>
          </cell>
          <cell r="E29">
            <v>64.375</v>
          </cell>
          <cell r="F29">
            <v>80</v>
          </cell>
          <cell r="G29">
            <v>45</v>
          </cell>
          <cell r="H29">
            <v>15.840000000000002</v>
          </cell>
          <cell r="I29" t="str">
            <v>L</v>
          </cell>
          <cell r="J29">
            <v>29.16</v>
          </cell>
          <cell r="K29">
            <v>0</v>
          </cell>
        </row>
        <row r="30">
          <cell r="B30">
            <v>27.395833333333332</v>
          </cell>
          <cell r="C30">
            <v>34</v>
          </cell>
          <cell r="D30">
            <v>21.9</v>
          </cell>
          <cell r="E30">
            <v>58.583333333333336</v>
          </cell>
          <cell r="F30">
            <v>81</v>
          </cell>
          <cell r="G30">
            <v>30</v>
          </cell>
          <cell r="H30">
            <v>17.28</v>
          </cell>
          <cell r="I30" t="str">
            <v>L</v>
          </cell>
          <cell r="J30">
            <v>31.680000000000003</v>
          </cell>
          <cell r="K30">
            <v>0</v>
          </cell>
        </row>
        <row r="31">
          <cell r="B31">
            <v>24.695833333333329</v>
          </cell>
          <cell r="C31">
            <v>32.1</v>
          </cell>
          <cell r="D31">
            <v>18.2</v>
          </cell>
          <cell r="E31">
            <v>55.416666666666664</v>
          </cell>
          <cell r="F31">
            <v>75</v>
          </cell>
          <cell r="G31">
            <v>33</v>
          </cell>
          <cell r="H31">
            <v>19.079999999999998</v>
          </cell>
          <cell r="I31" t="str">
            <v>L</v>
          </cell>
          <cell r="J31">
            <v>37.440000000000005</v>
          </cell>
          <cell r="K31">
            <v>0</v>
          </cell>
        </row>
        <row r="32">
          <cell r="B32">
            <v>24.1875</v>
          </cell>
          <cell r="C32">
            <v>31.8</v>
          </cell>
          <cell r="D32">
            <v>17.600000000000001</v>
          </cell>
          <cell r="E32">
            <v>62.333333333333336</v>
          </cell>
          <cell r="F32">
            <v>89</v>
          </cell>
          <cell r="G32">
            <v>39</v>
          </cell>
          <cell r="H32">
            <v>18</v>
          </cell>
          <cell r="I32" t="str">
            <v>L</v>
          </cell>
          <cell r="J32">
            <v>45</v>
          </cell>
          <cell r="K32">
            <v>0</v>
          </cell>
        </row>
        <row r="33">
          <cell r="B33">
            <v>24.995833333333326</v>
          </cell>
          <cell r="C33">
            <v>32.299999999999997</v>
          </cell>
          <cell r="D33">
            <v>18.600000000000001</v>
          </cell>
          <cell r="E33">
            <v>56.083333333333336</v>
          </cell>
          <cell r="F33">
            <v>78</v>
          </cell>
          <cell r="G33">
            <v>36</v>
          </cell>
          <cell r="H33">
            <v>13.32</v>
          </cell>
          <cell r="I33" t="str">
            <v>L</v>
          </cell>
          <cell r="J33">
            <v>29.16</v>
          </cell>
          <cell r="K33">
            <v>0</v>
          </cell>
        </row>
        <row r="34">
          <cell r="B34">
            <v>25.000000000000004</v>
          </cell>
          <cell r="C34">
            <v>32.5</v>
          </cell>
          <cell r="D34">
            <v>18.3</v>
          </cell>
          <cell r="E34">
            <v>57.25</v>
          </cell>
          <cell r="F34">
            <v>83</v>
          </cell>
          <cell r="G34">
            <v>32</v>
          </cell>
          <cell r="H34">
            <v>9</v>
          </cell>
          <cell r="I34" t="str">
            <v>SE</v>
          </cell>
          <cell r="J34">
            <v>21.6</v>
          </cell>
          <cell r="K34">
            <v>0</v>
          </cell>
        </row>
        <row r="35">
          <cell r="I35" t="str">
            <v>S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>
            <v>32.6</v>
          </cell>
          <cell r="C5">
            <v>36.799999999999997</v>
          </cell>
          <cell r="D5">
            <v>22.6</v>
          </cell>
          <cell r="E5">
            <v>56.545454545454547</v>
          </cell>
          <cell r="F5">
            <v>95</v>
          </cell>
          <cell r="G5">
            <v>39</v>
          </cell>
          <cell r="H5">
            <v>0.36000000000000004</v>
          </cell>
          <cell r="I5" t="str">
            <v>L</v>
          </cell>
          <cell r="J5">
            <v>12.6</v>
          </cell>
          <cell r="K5">
            <v>0</v>
          </cell>
        </row>
        <row r="6">
          <cell r="B6">
            <v>31.381818181818186</v>
          </cell>
          <cell r="C6">
            <v>35.9</v>
          </cell>
          <cell r="D6">
            <v>24</v>
          </cell>
          <cell r="E6">
            <v>64</v>
          </cell>
          <cell r="F6">
            <v>93</v>
          </cell>
          <cell r="G6">
            <v>45</v>
          </cell>
          <cell r="H6">
            <v>0.36000000000000004</v>
          </cell>
          <cell r="I6" t="str">
            <v>NE</v>
          </cell>
          <cell r="J6">
            <v>9.7200000000000006</v>
          </cell>
          <cell r="K6">
            <v>0</v>
          </cell>
        </row>
        <row r="7">
          <cell r="B7">
            <v>27.420000000000005</v>
          </cell>
          <cell r="C7">
            <v>30.1</v>
          </cell>
          <cell r="D7">
            <v>24.9</v>
          </cell>
          <cell r="E7">
            <v>73.900000000000006</v>
          </cell>
          <cell r="F7">
            <v>89</v>
          </cell>
          <cell r="G7">
            <v>62</v>
          </cell>
          <cell r="H7">
            <v>0.72000000000000008</v>
          </cell>
          <cell r="I7" t="str">
            <v>S</v>
          </cell>
          <cell r="J7">
            <v>3.24</v>
          </cell>
          <cell r="K7">
            <v>0</v>
          </cell>
        </row>
        <row r="8">
          <cell r="B8">
            <v>27.225000000000005</v>
          </cell>
          <cell r="C8">
            <v>32</v>
          </cell>
          <cell r="D8">
            <v>18.399999999999999</v>
          </cell>
          <cell r="E8">
            <v>57.333333333333336</v>
          </cell>
          <cell r="F8">
            <v>87</v>
          </cell>
          <cell r="G8">
            <v>45</v>
          </cell>
          <cell r="H8">
            <v>2.8800000000000003</v>
          </cell>
          <cell r="I8" t="str">
            <v>N</v>
          </cell>
          <cell r="J8">
            <v>14.04</v>
          </cell>
          <cell r="K8">
            <v>0</v>
          </cell>
        </row>
        <row r="9">
          <cell r="B9">
            <v>32.016666666666673</v>
          </cell>
          <cell r="C9">
            <v>35.700000000000003</v>
          </cell>
          <cell r="D9">
            <v>21.5</v>
          </cell>
          <cell r="E9">
            <v>58.083333333333336</v>
          </cell>
          <cell r="F9">
            <v>95</v>
          </cell>
          <cell r="G9">
            <v>43</v>
          </cell>
          <cell r="H9">
            <v>0.36000000000000004</v>
          </cell>
          <cell r="I9" t="str">
            <v>NO</v>
          </cell>
          <cell r="J9">
            <v>29.880000000000003</v>
          </cell>
          <cell r="K9">
            <v>0</v>
          </cell>
        </row>
        <row r="10">
          <cell r="B10">
            <v>31.990000000000002</v>
          </cell>
          <cell r="C10">
            <v>35.9</v>
          </cell>
          <cell r="D10">
            <v>24.5</v>
          </cell>
          <cell r="E10">
            <v>64.8</v>
          </cell>
          <cell r="F10">
            <v>94</v>
          </cell>
          <cell r="G10">
            <v>48</v>
          </cell>
          <cell r="H10">
            <v>0</v>
          </cell>
          <cell r="I10" t="str">
            <v>NO</v>
          </cell>
          <cell r="J10">
            <v>17.28</v>
          </cell>
          <cell r="K10">
            <v>0</v>
          </cell>
        </row>
        <row r="11">
          <cell r="B11">
            <v>24.992307692307691</v>
          </cell>
          <cell r="C11">
            <v>27.9</v>
          </cell>
          <cell r="D11">
            <v>21.6</v>
          </cell>
          <cell r="E11">
            <v>75.307692307692307</v>
          </cell>
          <cell r="F11">
            <v>87</v>
          </cell>
          <cell r="G11">
            <v>64</v>
          </cell>
          <cell r="H11">
            <v>12.6</v>
          </cell>
          <cell r="I11" t="str">
            <v>S</v>
          </cell>
          <cell r="J11">
            <v>22.32</v>
          </cell>
          <cell r="K11">
            <v>0</v>
          </cell>
        </row>
        <row r="12">
          <cell r="B12">
            <v>26.95384615384615</v>
          </cell>
          <cell r="C12">
            <v>30.7</v>
          </cell>
          <cell r="D12">
            <v>21</v>
          </cell>
          <cell r="E12">
            <v>60.307692307692307</v>
          </cell>
          <cell r="F12">
            <v>87</v>
          </cell>
          <cell r="G12">
            <v>47</v>
          </cell>
          <cell r="H12">
            <v>9</v>
          </cell>
          <cell r="I12" t="str">
            <v>S</v>
          </cell>
          <cell r="J12">
            <v>20.88</v>
          </cell>
          <cell r="K12">
            <v>0</v>
          </cell>
        </row>
        <row r="13">
          <cell r="B13">
            <v>26.3</v>
          </cell>
          <cell r="C13">
            <v>31.6</v>
          </cell>
          <cell r="D13">
            <v>18</v>
          </cell>
          <cell r="E13">
            <v>56.5625</v>
          </cell>
          <cell r="F13">
            <v>84</v>
          </cell>
          <cell r="G13">
            <v>42</v>
          </cell>
          <cell r="H13">
            <v>0.36000000000000004</v>
          </cell>
          <cell r="I13" t="str">
            <v>SE</v>
          </cell>
          <cell r="J13">
            <v>13.68</v>
          </cell>
          <cell r="K13">
            <v>0</v>
          </cell>
        </row>
        <row r="14">
          <cell r="B14">
            <v>25.62142857142857</v>
          </cell>
          <cell r="C14">
            <v>31.3</v>
          </cell>
          <cell r="D14">
            <v>16.100000000000001</v>
          </cell>
          <cell r="E14">
            <v>57.571428571428569</v>
          </cell>
          <cell r="F14">
            <v>90</v>
          </cell>
          <cell r="G14">
            <v>35</v>
          </cell>
          <cell r="H14">
            <v>1.8</v>
          </cell>
          <cell r="I14" t="str">
            <v>S</v>
          </cell>
          <cell r="J14">
            <v>14.76</v>
          </cell>
          <cell r="K14">
            <v>0</v>
          </cell>
        </row>
        <row r="15">
          <cell r="B15">
            <v>28.050000000000008</v>
          </cell>
          <cell r="C15">
            <v>32.6</v>
          </cell>
          <cell r="D15">
            <v>16.7</v>
          </cell>
          <cell r="E15">
            <v>48.416666666666664</v>
          </cell>
          <cell r="F15">
            <v>93</v>
          </cell>
          <cell r="G15">
            <v>33</v>
          </cell>
          <cell r="H15">
            <v>0.36000000000000004</v>
          </cell>
          <cell r="I15" t="str">
            <v>S</v>
          </cell>
          <cell r="J15">
            <v>12.6</v>
          </cell>
          <cell r="K15">
            <v>0</v>
          </cell>
        </row>
        <row r="16">
          <cell r="B16">
            <v>28.718181818181815</v>
          </cell>
          <cell r="C16">
            <v>33.4</v>
          </cell>
          <cell r="D16">
            <v>19.5</v>
          </cell>
          <cell r="E16">
            <v>54.454545454545453</v>
          </cell>
          <cell r="F16">
            <v>93</v>
          </cell>
          <cell r="G16">
            <v>34</v>
          </cell>
          <cell r="H16">
            <v>4.6800000000000006</v>
          </cell>
          <cell r="I16" t="str">
            <v>N</v>
          </cell>
          <cell r="J16">
            <v>18</v>
          </cell>
          <cell r="K16">
            <v>0</v>
          </cell>
        </row>
        <row r="17">
          <cell r="B17">
            <v>31.654545454545453</v>
          </cell>
          <cell r="C17">
            <v>35.700000000000003</v>
          </cell>
          <cell r="D17">
            <v>20.2</v>
          </cell>
          <cell r="E17">
            <v>52.636363636363633</v>
          </cell>
          <cell r="F17">
            <v>93</v>
          </cell>
          <cell r="G17">
            <v>38</v>
          </cell>
          <cell r="H17">
            <v>1.08</v>
          </cell>
          <cell r="I17" t="str">
            <v>N</v>
          </cell>
          <cell r="J17">
            <v>19.8</v>
          </cell>
          <cell r="K17">
            <v>0</v>
          </cell>
        </row>
        <row r="18">
          <cell r="B18">
            <v>25.981818181818177</v>
          </cell>
          <cell r="C18">
            <v>29.1</v>
          </cell>
          <cell r="D18">
            <v>23</v>
          </cell>
          <cell r="E18">
            <v>74.36363636363636</v>
          </cell>
          <cell r="F18">
            <v>93</v>
          </cell>
          <cell r="G18">
            <v>62</v>
          </cell>
          <cell r="H18">
            <v>1.08</v>
          </cell>
          <cell r="I18" t="str">
            <v>S</v>
          </cell>
          <cell r="J18">
            <v>25.56</v>
          </cell>
          <cell r="K18">
            <v>0</v>
          </cell>
        </row>
        <row r="19">
          <cell r="B19">
            <v>23.123076923076919</v>
          </cell>
          <cell r="C19">
            <v>27.3</v>
          </cell>
          <cell r="D19">
            <v>16.2</v>
          </cell>
          <cell r="E19">
            <v>47</v>
          </cell>
          <cell r="F19">
            <v>78</v>
          </cell>
          <cell r="G19">
            <v>31</v>
          </cell>
          <cell r="H19">
            <v>6.12</v>
          </cell>
          <cell r="I19" t="str">
            <v>SE</v>
          </cell>
          <cell r="J19">
            <v>27.36</v>
          </cell>
          <cell r="K19">
            <v>0</v>
          </cell>
        </row>
        <row r="20">
          <cell r="B20">
            <v>22.728571428571424</v>
          </cell>
          <cell r="C20">
            <v>28</v>
          </cell>
          <cell r="D20">
            <v>9.6999999999999993</v>
          </cell>
          <cell r="E20">
            <v>49.071428571428569</v>
          </cell>
          <cell r="F20">
            <v>96</v>
          </cell>
          <cell r="G20">
            <v>26</v>
          </cell>
          <cell r="H20">
            <v>0.72000000000000008</v>
          </cell>
          <cell r="I20" t="str">
            <v>SE</v>
          </cell>
          <cell r="J20">
            <v>20.88</v>
          </cell>
          <cell r="K20">
            <v>0</v>
          </cell>
        </row>
        <row r="21">
          <cell r="B21">
            <v>24.208333333333329</v>
          </cell>
          <cell r="C21">
            <v>29.4</v>
          </cell>
          <cell r="D21">
            <v>11.9</v>
          </cell>
          <cell r="E21">
            <v>47.25</v>
          </cell>
          <cell r="F21">
            <v>94</v>
          </cell>
          <cell r="G21">
            <v>25</v>
          </cell>
          <cell r="H21">
            <v>0.72000000000000008</v>
          </cell>
          <cell r="I21" t="str">
            <v>SE</v>
          </cell>
          <cell r="J21">
            <v>17.28</v>
          </cell>
          <cell r="K21">
            <v>0</v>
          </cell>
        </row>
        <row r="22">
          <cell r="B22">
            <v>27.390909090909091</v>
          </cell>
          <cell r="C22">
            <v>33.4</v>
          </cell>
          <cell r="D22">
            <v>14</v>
          </cell>
          <cell r="E22">
            <v>48.909090909090907</v>
          </cell>
          <cell r="F22">
            <v>89</v>
          </cell>
          <cell r="G22">
            <v>37</v>
          </cell>
          <cell r="H22">
            <v>0.36000000000000004</v>
          </cell>
          <cell r="I22" t="str">
            <v>SE</v>
          </cell>
          <cell r="J22">
            <v>7.5600000000000005</v>
          </cell>
          <cell r="K22">
            <v>0</v>
          </cell>
        </row>
        <row r="23">
          <cell r="B23">
            <v>29.40909090909091</v>
          </cell>
          <cell r="C23">
            <v>33.5</v>
          </cell>
          <cell r="D23">
            <v>17</v>
          </cell>
          <cell r="E23">
            <v>57.727272727272727</v>
          </cell>
          <cell r="F23">
            <v>90</v>
          </cell>
          <cell r="G23">
            <v>43</v>
          </cell>
          <cell r="H23">
            <v>0.36000000000000004</v>
          </cell>
          <cell r="I23" t="str">
            <v>L</v>
          </cell>
          <cell r="J23">
            <v>16.559999999999999</v>
          </cell>
          <cell r="K23">
            <v>0</v>
          </cell>
        </row>
        <row r="24">
          <cell r="B24">
            <v>30.727272727272727</v>
          </cell>
          <cell r="C24">
            <v>34.700000000000003</v>
          </cell>
          <cell r="D24">
            <v>20.399999999999999</v>
          </cell>
          <cell r="E24">
            <v>58</v>
          </cell>
          <cell r="F24">
            <v>91</v>
          </cell>
          <cell r="G24">
            <v>42</v>
          </cell>
          <cell r="H24">
            <v>0.36000000000000004</v>
          </cell>
          <cell r="I24" t="str">
            <v>NE</v>
          </cell>
          <cell r="J24">
            <v>17.28</v>
          </cell>
          <cell r="K24">
            <v>0</v>
          </cell>
        </row>
        <row r="25">
          <cell r="B25">
            <v>30.972727272727276</v>
          </cell>
          <cell r="C25">
            <v>35.6</v>
          </cell>
          <cell r="D25">
            <v>18.3</v>
          </cell>
          <cell r="E25">
            <v>50.363636363636367</v>
          </cell>
          <cell r="F25">
            <v>96</v>
          </cell>
          <cell r="G25">
            <v>31</v>
          </cell>
          <cell r="H25">
            <v>0.36000000000000004</v>
          </cell>
          <cell r="I25" t="str">
            <v>SE</v>
          </cell>
          <cell r="J25">
            <v>8.2799999999999994</v>
          </cell>
          <cell r="K25">
            <v>0</v>
          </cell>
        </row>
        <row r="26">
          <cell r="B26">
            <v>30.572727272727274</v>
          </cell>
          <cell r="C26">
            <v>35.299999999999997</v>
          </cell>
          <cell r="D26">
            <v>16.3</v>
          </cell>
          <cell r="E26">
            <v>46.363636363636367</v>
          </cell>
          <cell r="F26">
            <v>96</v>
          </cell>
          <cell r="G26">
            <v>22</v>
          </cell>
          <cell r="H26">
            <v>0.36000000000000004</v>
          </cell>
          <cell r="I26" t="str">
            <v>SE</v>
          </cell>
          <cell r="J26">
            <v>10.44</v>
          </cell>
          <cell r="K26">
            <v>0</v>
          </cell>
        </row>
        <row r="27">
          <cell r="B27">
            <v>30.155555555555559</v>
          </cell>
          <cell r="C27">
            <v>35.299999999999997</v>
          </cell>
          <cell r="D27">
            <v>16</v>
          </cell>
          <cell r="E27">
            <v>47.888888888888886</v>
          </cell>
          <cell r="F27">
            <v>95</v>
          </cell>
          <cell r="G27">
            <v>29</v>
          </cell>
          <cell r="H27">
            <v>1.08</v>
          </cell>
          <cell r="I27" t="str">
            <v>NE</v>
          </cell>
          <cell r="J27">
            <v>13.68</v>
          </cell>
          <cell r="K27">
            <v>0</v>
          </cell>
        </row>
        <row r="28">
          <cell r="B28">
            <v>30.677777777777781</v>
          </cell>
          <cell r="C28">
            <v>35.1</v>
          </cell>
          <cell r="D28">
            <v>21.1</v>
          </cell>
          <cell r="E28">
            <v>51.333333333333336</v>
          </cell>
          <cell r="F28">
            <v>86</v>
          </cell>
          <cell r="G28">
            <v>37</v>
          </cell>
          <cell r="H28">
            <v>1.08</v>
          </cell>
          <cell r="I28" t="str">
            <v>N</v>
          </cell>
          <cell r="J28">
            <v>19.440000000000001</v>
          </cell>
          <cell r="K28">
            <v>0</v>
          </cell>
        </row>
        <row r="29">
          <cell r="B29">
            <v>32.109090909090909</v>
          </cell>
          <cell r="C29">
            <v>35.4</v>
          </cell>
          <cell r="D29">
            <v>23.2</v>
          </cell>
          <cell r="E29">
            <v>53.545454545454547</v>
          </cell>
          <cell r="F29">
            <v>91</v>
          </cell>
          <cell r="G29">
            <v>32</v>
          </cell>
          <cell r="H29">
            <v>1.4400000000000002</v>
          </cell>
          <cell r="I29" t="str">
            <v>N</v>
          </cell>
          <cell r="J29">
            <v>20.52</v>
          </cell>
          <cell r="K29">
            <v>0</v>
          </cell>
        </row>
        <row r="30">
          <cell r="B30">
            <v>31.380000000000003</v>
          </cell>
          <cell r="C30">
            <v>35.299999999999997</v>
          </cell>
          <cell r="D30">
            <v>25</v>
          </cell>
          <cell r="E30">
            <v>60</v>
          </cell>
          <cell r="F30">
            <v>85</v>
          </cell>
          <cell r="G30">
            <v>47</v>
          </cell>
          <cell r="H30">
            <v>1.08</v>
          </cell>
          <cell r="I30" t="str">
            <v>N</v>
          </cell>
          <cell r="J30">
            <v>10.08</v>
          </cell>
          <cell r="K30">
            <v>0</v>
          </cell>
        </row>
        <row r="31">
          <cell r="B31">
            <v>30.590909090909086</v>
          </cell>
          <cell r="C31">
            <v>34.200000000000003</v>
          </cell>
          <cell r="D31">
            <v>19.100000000000001</v>
          </cell>
          <cell r="E31">
            <v>45.363636363636367</v>
          </cell>
          <cell r="F31">
            <v>96</v>
          </cell>
          <cell r="G31">
            <v>29</v>
          </cell>
          <cell r="H31">
            <v>1.08</v>
          </cell>
          <cell r="I31" t="str">
            <v>NE</v>
          </cell>
          <cell r="J31">
            <v>14.4</v>
          </cell>
          <cell r="K31">
            <v>0</v>
          </cell>
        </row>
        <row r="32">
          <cell r="B32">
            <v>31.32</v>
          </cell>
          <cell r="C32">
            <v>35.1</v>
          </cell>
          <cell r="D32">
            <v>21.9</v>
          </cell>
          <cell r="E32">
            <v>46.5</v>
          </cell>
          <cell r="F32">
            <v>84</v>
          </cell>
          <cell r="G32">
            <v>30</v>
          </cell>
          <cell r="H32">
            <v>1.08</v>
          </cell>
          <cell r="I32" t="str">
            <v>N</v>
          </cell>
          <cell r="J32">
            <v>32.4</v>
          </cell>
          <cell r="K32">
            <v>0</v>
          </cell>
        </row>
        <row r="33">
          <cell r="B33">
            <v>29.675000000000001</v>
          </cell>
          <cell r="C33">
            <v>34.4</v>
          </cell>
          <cell r="D33">
            <v>21.3</v>
          </cell>
          <cell r="E33">
            <v>57.25</v>
          </cell>
          <cell r="F33">
            <v>92</v>
          </cell>
          <cell r="G33">
            <v>35</v>
          </cell>
          <cell r="H33">
            <v>0</v>
          </cell>
          <cell r="I33" t="str">
            <v>L</v>
          </cell>
          <cell r="J33">
            <v>5.4</v>
          </cell>
          <cell r="K33">
            <v>0</v>
          </cell>
        </row>
        <row r="34">
          <cell r="B34">
            <v>31.439999999999998</v>
          </cell>
          <cell r="C34">
            <v>34.4</v>
          </cell>
          <cell r="D34">
            <v>24.1</v>
          </cell>
          <cell r="E34">
            <v>48.2</v>
          </cell>
          <cell r="F34">
            <v>84</v>
          </cell>
          <cell r="G34">
            <v>34</v>
          </cell>
          <cell r="H34">
            <v>0</v>
          </cell>
          <cell r="I34" t="str">
            <v>L</v>
          </cell>
          <cell r="J34">
            <v>14.04</v>
          </cell>
          <cell r="K34">
            <v>0</v>
          </cell>
        </row>
        <row r="35">
          <cell r="I35" t="str">
            <v>N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>
            <v>26.358333333333331</v>
          </cell>
          <cell r="C5">
            <v>33.6</v>
          </cell>
          <cell r="D5">
            <v>20.399999999999999</v>
          </cell>
          <cell r="E5">
            <v>70</v>
          </cell>
          <cell r="F5">
            <v>83</v>
          </cell>
          <cell r="G5">
            <v>51</v>
          </cell>
          <cell r="H5">
            <v>10.8</v>
          </cell>
          <cell r="I5" t="str">
            <v>NE</v>
          </cell>
          <cell r="J5">
            <v>25.92</v>
          </cell>
          <cell r="K5">
            <v>0</v>
          </cell>
        </row>
        <row r="6">
          <cell r="B6">
            <v>27.229166666666661</v>
          </cell>
          <cell r="C6">
            <v>35.200000000000003</v>
          </cell>
          <cell r="D6">
            <v>21.6</v>
          </cell>
          <cell r="E6">
            <v>67.958333333333329</v>
          </cell>
          <cell r="F6">
            <v>81</v>
          </cell>
          <cell r="G6">
            <v>51</v>
          </cell>
          <cell r="H6">
            <v>10.8</v>
          </cell>
          <cell r="I6" t="str">
            <v>NO</v>
          </cell>
          <cell r="J6">
            <v>40.32</v>
          </cell>
          <cell r="K6">
            <v>0.2</v>
          </cell>
        </row>
        <row r="7">
          <cell r="B7">
            <v>23.862500000000008</v>
          </cell>
          <cell r="C7">
            <v>27.2</v>
          </cell>
          <cell r="D7">
            <v>19.2</v>
          </cell>
          <cell r="E7">
            <v>70.875</v>
          </cell>
          <cell r="F7">
            <v>82</v>
          </cell>
          <cell r="G7">
            <v>51</v>
          </cell>
          <cell r="H7">
            <v>13.32</v>
          </cell>
          <cell r="I7" t="str">
            <v>SO</v>
          </cell>
          <cell r="J7">
            <v>32.04</v>
          </cell>
          <cell r="K7">
            <v>0.2</v>
          </cell>
        </row>
        <row r="8">
          <cell r="B8">
            <v>20.737500000000001</v>
          </cell>
          <cell r="C8">
            <v>31.1</v>
          </cell>
          <cell r="D8">
            <v>12.8</v>
          </cell>
          <cell r="E8">
            <v>66.208333333333329</v>
          </cell>
          <cell r="F8">
            <v>83</v>
          </cell>
          <cell r="G8">
            <v>47</v>
          </cell>
          <cell r="H8">
            <v>7.2</v>
          </cell>
          <cell r="I8" t="str">
            <v>NE</v>
          </cell>
          <cell r="J8">
            <v>20.52</v>
          </cell>
          <cell r="K8">
            <v>0</v>
          </cell>
        </row>
        <row r="9">
          <cell r="B9">
            <v>25.562500000000004</v>
          </cell>
          <cell r="C9">
            <v>34.299999999999997</v>
          </cell>
          <cell r="D9">
            <v>18.8</v>
          </cell>
          <cell r="E9">
            <v>63.208333333333336</v>
          </cell>
          <cell r="F9">
            <v>75</v>
          </cell>
          <cell r="G9">
            <v>47</v>
          </cell>
          <cell r="H9">
            <v>11.16</v>
          </cell>
          <cell r="I9" t="str">
            <v>NE</v>
          </cell>
          <cell r="J9">
            <v>29.880000000000003</v>
          </cell>
          <cell r="K9">
            <v>0</v>
          </cell>
        </row>
        <row r="10">
          <cell r="B10">
            <v>27.675000000000001</v>
          </cell>
          <cell r="C10">
            <v>36</v>
          </cell>
          <cell r="D10">
            <v>21.7</v>
          </cell>
          <cell r="E10">
            <v>64.5</v>
          </cell>
          <cell r="F10">
            <v>78</v>
          </cell>
          <cell r="G10">
            <v>46</v>
          </cell>
          <cell r="H10">
            <v>18.36</v>
          </cell>
          <cell r="I10" t="str">
            <v>NE</v>
          </cell>
          <cell r="J10">
            <v>60.12</v>
          </cell>
          <cell r="K10">
            <v>0</v>
          </cell>
        </row>
        <row r="11">
          <cell r="B11">
            <v>22.220833333333328</v>
          </cell>
          <cell r="C11">
            <v>27.6</v>
          </cell>
          <cell r="D11">
            <v>19.399999999999999</v>
          </cell>
          <cell r="E11">
            <v>78.375</v>
          </cell>
          <cell r="F11">
            <v>86</v>
          </cell>
          <cell r="G11">
            <v>63</v>
          </cell>
          <cell r="H11">
            <v>15.48</v>
          </cell>
          <cell r="I11" t="str">
            <v>S</v>
          </cell>
          <cell r="J11">
            <v>46.800000000000004</v>
          </cell>
          <cell r="K11">
            <v>33.4</v>
          </cell>
        </row>
        <row r="12">
          <cell r="B12">
            <v>21.291666666666668</v>
          </cell>
          <cell r="C12">
            <v>28.7</v>
          </cell>
          <cell r="D12">
            <v>14</v>
          </cell>
          <cell r="E12">
            <v>73.75</v>
          </cell>
          <cell r="F12">
            <v>85</v>
          </cell>
          <cell r="G12">
            <v>60</v>
          </cell>
          <cell r="H12">
            <v>9.3600000000000012</v>
          </cell>
          <cell r="I12" t="str">
            <v>S</v>
          </cell>
          <cell r="J12">
            <v>21.6</v>
          </cell>
          <cell r="K12">
            <v>0</v>
          </cell>
        </row>
        <row r="13">
          <cell r="B13">
            <v>20.912500000000005</v>
          </cell>
          <cell r="C13">
            <v>29.7</v>
          </cell>
          <cell r="D13">
            <v>13.9</v>
          </cell>
          <cell r="E13">
            <v>73.125</v>
          </cell>
          <cell r="F13">
            <v>86</v>
          </cell>
          <cell r="G13">
            <v>56</v>
          </cell>
          <cell r="H13">
            <v>9.3600000000000012</v>
          </cell>
          <cell r="I13" t="str">
            <v>SO</v>
          </cell>
          <cell r="J13">
            <v>19.079999999999998</v>
          </cell>
          <cell r="K13">
            <v>0</v>
          </cell>
        </row>
        <row r="14">
          <cell r="B14">
            <v>19.658333333333331</v>
          </cell>
          <cell r="C14">
            <v>28.6</v>
          </cell>
          <cell r="D14">
            <v>12.4</v>
          </cell>
          <cell r="E14">
            <v>69.916666666666671</v>
          </cell>
          <cell r="F14">
            <v>86</v>
          </cell>
          <cell r="G14">
            <v>45</v>
          </cell>
          <cell r="H14">
            <v>10.08</v>
          </cell>
          <cell r="I14" t="str">
            <v>S</v>
          </cell>
          <cell r="J14">
            <v>19.440000000000001</v>
          </cell>
          <cell r="K14">
            <v>0</v>
          </cell>
        </row>
        <row r="15">
          <cell r="B15">
            <v>19.837500000000002</v>
          </cell>
          <cell r="C15">
            <v>29.8</v>
          </cell>
          <cell r="D15">
            <v>12.2</v>
          </cell>
          <cell r="E15">
            <v>67</v>
          </cell>
          <cell r="F15">
            <v>83</v>
          </cell>
          <cell r="G15">
            <v>49</v>
          </cell>
          <cell r="H15">
            <v>9</v>
          </cell>
          <cell r="I15" t="str">
            <v>L</v>
          </cell>
          <cell r="J15">
            <v>16.920000000000002</v>
          </cell>
          <cell r="K15">
            <v>0</v>
          </cell>
        </row>
        <row r="16">
          <cell r="B16">
            <v>22.779166666666669</v>
          </cell>
          <cell r="C16">
            <v>32.200000000000003</v>
          </cell>
          <cell r="D16">
            <v>15.5</v>
          </cell>
          <cell r="E16">
            <v>65.25</v>
          </cell>
          <cell r="F16">
            <v>80</v>
          </cell>
          <cell r="G16">
            <v>49</v>
          </cell>
          <cell r="H16">
            <v>8.2799999999999994</v>
          </cell>
          <cell r="I16" t="str">
            <v>L</v>
          </cell>
          <cell r="J16">
            <v>23.759999999999998</v>
          </cell>
          <cell r="K16">
            <v>0</v>
          </cell>
        </row>
        <row r="17">
          <cell r="B17">
            <v>25.387500000000006</v>
          </cell>
          <cell r="C17">
            <v>33</v>
          </cell>
          <cell r="D17">
            <v>20.2</v>
          </cell>
          <cell r="E17">
            <v>66.833333333333329</v>
          </cell>
          <cell r="F17">
            <v>80</v>
          </cell>
          <cell r="G17">
            <v>53</v>
          </cell>
          <cell r="H17">
            <v>12.96</v>
          </cell>
          <cell r="I17" t="str">
            <v>NE</v>
          </cell>
          <cell r="J17">
            <v>31.319999999999997</v>
          </cell>
          <cell r="K17">
            <v>0</v>
          </cell>
        </row>
        <row r="18">
          <cell r="B18">
            <v>22.329166666666662</v>
          </cell>
          <cell r="C18">
            <v>27.5</v>
          </cell>
          <cell r="D18">
            <v>18.3</v>
          </cell>
          <cell r="E18">
            <v>75.916666666666671</v>
          </cell>
          <cell r="F18">
            <v>86</v>
          </cell>
          <cell r="G18">
            <v>59</v>
          </cell>
          <cell r="H18">
            <v>15.48</v>
          </cell>
          <cell r="I18" t="str">
            <v>S</v>
          </cell>
          <cell r="J18">
            <v>48.96</v>
          </cell>
          <cell r="K18">
            <v>33.400000000000006</v>
          </cell>
        </row>
        <row r="19">
          <cell r="B19">
            <v>16.783333333333335</v>
          </cell>
          <cell r="C19">
            <v>23.7</v>
          </cell>
          <cell r="D19">
            <v>10.1</v>
          </cell>
          <cell r="E19">
            <v>70.791666666666671</v>
          </cell>
          <cell r="F19">
            <v>84</v>
          </cell>
          <cell r="G19">
            <v>50</v>
          </cell>
          <cell r="H19">
            <v>15.120000000000001</v>
          </cell>
          <cell r="I19" t="str">
            <v>S</v>
          </cell>
          <cell r="J19">
            <v>31.319999999999997</v>
          </cell>
          <cell r="K19">
            <v>0</v>
          </cell>
        </row>
        <row r="20">
          <cell r="B20">
            <v>15.720833333333337</v>
          </cell>
          <cell r="C20">
            <v>24.9</v>
          </cell>
          <cell r="D20">
            <v>8.3000000000000007</v>
          </cell>
          <cell r="E20">
            <v>69.083333333333329</v>
          </cell>
          <cell r="F20">
            <v>85</v>
          </cell>
          <cell r="G20">
            <v>48</v>
          </cell>
          <cell r="H20">
            <v>10.8</v>
          </cell>
          <cell r="I20" t="str">
            <v>S</v>
          </cell>
          <cell r="J20">
            <v>25.2</v>
          </cell>
          <cell r="K20">
            <v>0.2</v>
          </cell>
        </row>
        <row r="21">
          <cell r="B21">
            <v>17.308333333333334</v>
          </cell>
          <cell r="C21">
            <v>28.8</v>
          </cell>
          <cell r="D21">
            <v>8.9</v>
          </cell>
          <cell r="E21">
            <v>67.125</v>
          </cell>
          <cell r="F21">
            <v>85</v>
          </cell>
          <cell r="G21">
            <v>46</v>
          </cell>
          <cell r="H21">
            <v>8.2799999999999994</v>
          </cell>
          <cell r="I21" t="str">
            <v>S</v>
          </cell>
          <cell r="J21">
            <v>19.8</v>
          </cell>
          <cell r="K21">
            <v>0</v>
          </cell>
        </row>
        <row r="22">
          <cell r="B22">
            <v>19.491666666666664</v>
          </cell>
          <cell r="C22">
            <v>29.3</v>
          </cell>
          <cell r="D22">
            <v>12</v>
          </cell>
          <cell r="E22">
            <v>69.375</v>
          </cell>
          <cell r="F22">
            <v>84</v>
          </cell>
          <cell r="G22">
            <v>52</v>
          </cell>
          <cell r="H22">
            <v>12.6</v>
          </cell>
          <cell r="I22" t="str">
            <v>L</v>
          </cell>
          <cell r="J22">
            <v>24.12</v>
          </cell>
          <cell r="K22">
            <v>0</v>
          </cell>
        </row>
        <row r="23">
          <cell r="B23">
            <v>22.641666666666669</v>
          </cell>
          <cell r="C23">
            <v>31.3</v>
          </cell>
          <cell r="D23">
            <v>14.8</v>
          </cell>
          <cell r="E23">
            <v>66.625</v>
          </cell>
          <cell r="F23">
            <v>79</v>
          </cell>
          <cell r="G23">
            <v>52</v>
          </cell>
          <cell r="H23">
            <v>19.440000000000001</v>
          </cell>
          <cell r="I23" t="str">
            <v>NE</v>
          </cell>
          <cell r="J23">
            <v>34.92</v>
          </cell>
          <cell r="K23">
            <v>0</v>
          </cell>
        </row>
        <row r="24">
          <cell r="B24">
            <v>23.533333333333331</v>
          </cell>
          <cell r="C24">
            <v>30.9</v>
          </cell>
          <cell r="D24">
            <v>16.7</v>
          </cell>
          <cell r="E24">
            <v>69.833333333333329</v>
          </cell>
          <cell r="F24">
            <v>83</v>
          </cell>
          <cell r="G24">
            <v>55</v>
          </cell>
          <cell r="H24">
            <v>11.520000000000001</v>
          </cell>
          <cell r="I24" t="str">
            <v>NE</v>
          </cell>
          <cell r="J24">
            <v>21.96</v>
          </cell>
          <cell r="K24">
            <v>0</v>
          </cell>
        </row>
        <row r="25">
          <cell r="B25">
            <v>23.516666666666669</v>
          </cell>
          <cell r="C25">
            <v>31.7</v>
          </cell>
          <cell r="D25">
            <v>16.3</v>
          </cell>
          <cell r="E25">
            <v>69.208333333333329</v>
          </cell>
          <cell r="F25">
            <v>84</v>
          </cell>
          <cell r="G25">
            <v>49</v>
          </cell>
          <cell r="H25">
            <v>9.3600000000000012</v>
          </cell>
          <cell r="I25" t="str">
            <v>NE</v>
          </cell>
          <cell r="J25">
            <v>20.88</v>
          </cell>
          <cell r="K25">
            <v>0</v>
          </cell>
        </row>
        <row r="26">
          <cell r="B26">
            <v>23.716666666666669</v>
          </cell>
          <cell r="C26">
            <v>32.200000000000003</v>
          </cell>
          <cell r="D26">
            <v>15.3</v>
          </cell>
          <cell r="E26">
            <v>62.666666666666664</v>
          </cell>
          <cell r="F26">
            <v>79</v>
          </cell>
          <cell r="G26">
            <v>44</v>
          </cell>
          <cell r="H26">
            <v>12.24</v>
          </cell>
          <cell r="I26" t="str">
            <v>NE</v>
          </cell>
          <cell r="J26">
            <v>23.759999999999998</v>
          </cell>
          <cell r="K26">
            <v>0</v>
          </cell>
        </row>
        <row r="27">
          <cell r="B27">
            <v>23.649999999999995</v>
          </cell>
          <cell r="C27">
            <v>31.8</v>
          </cell>
          <cell r="D27">
            <v>17.100000000000001</v>
          </cell>
          <cell r="E27">
            <v>59.458333333333336</v>
          </cell>
          <cell r="F27">
            <v>74</v>
          </cell>
          <cell r="G27">
            <v>41</v>
          </cell>
          <cell r="H27">
            <v>12.6</v>
          </cell>
          <cell r="I27" t="str">
            <v>L</v>
          </cell>
          <cell r="J27">
            <v>27.36</v>
          </cell>
          <cell r="K27">
            <v>0</v>
          </cell>
        </row>
        <row r="28">
          <cell r="B28">
            <v>23.608333333333338</v>
          </cell>
          <cell r="C28">
            <v>31.7</v>
          </cell>
          <cell r="D28">
            <v>16.899999999999999</v>
          </cell>
          <cell r="E28">
            <v>56.291666666666664</v>
          </cell>
          <cell r="F28">
            <v>68</v>
          </cell>
          <cell r="G28">
            <v>45</v>
          </cell>
          <cell r="H28">
            <v>15.48</v>
          </cell>
          <cell r="I28" t="str">
            <v>NE</v>
          </cell>
          <cell r="J28">
            <v>33.840000000000003</v>
          </cell>
          <cell r="K28">
            <v>0</v>
          </cell>
        </row>
        <row r="29">
          <cell r="B29">
            <v>26.587500000000002</v>
          </cell>
          <cell r="C29">
            <v>33.5</v>
          </cell>
          <cell r="D29">
            <v>22</v>
          </cell>
          <cell r="E29">
            <v>64.208333333333329</v>
          </cell>
          <cell r="F29">
            <v>74</v>
          </cell>
          <cell r="G29">
            <v>52</v>
          </cell>
          <cell r="H29">
            <v>16.559999999999999</v>
          </cell>
          <cell r="I29" t="str">
            <v>NE</v>
          </cell>
          <cell r="J29">
            <v>33.480000000000004</v>
          </cell>
          <cell r="K29">
            <v>0.6</v>
          </cell>
        </row>
        <row r="30">
          <cell r="B30">
            <v>26.754166666666666</v>
          </cell>
          <cell r="C30">
            <v>33.1</v>
          </cell>
          <cell r="D30">
            <v>22</v>
          </cell>
          <cell r="E30">
            <v>66.583333333333329</v>
          </cell>
          <cell r="F30">
            <v>81</v>
          </cell>
          <cell r="G30">
            <v>47</v>
          </cell>
          <cell r="H30">
            <v>14.76</v>
          </cell>
          <cell r="I30" t="str">
            <v>NE</v>
          </cell>
          <cell r="J30">
            <v>32.76</v>
          </cell>
          <cell r="K30">
            <v>0.2</v>
          </cell>
        </row>
        <row r="31">
          <cell r="B31">
            <v>24.204166666666666</v>
          </cell>
          <cell r="C31">
            <v>30.8</v>
          </cell>
          <cell r="D31">
            <v>17.2</v>
          </cell>
          <cell r="E31">
            <v>59</v>
          </cell>
          <cell r="F31">
            <v>75</v>
          </cell>
          <cell r="G31">
            <v>45</v>
          </cell>
          <cell r="H31">
            <v>16.559999999999999</v>
          </cell>
          <cell r="I31" t="str">
            <v>NE</v>
          </cell>
          <cell r="J31">
            <v>33.840000000000003</v>
          </cell>
          <cell r="K31">
            <v>0</v>
          </cell>
        </row>
        <row r="32">
          <cell r="B32">
            <v>23.325000000000003</v>
          </cell>
          <cell r="C32">
            <v>31.9</v>
          </cell>
          <cell r="D32">
            <v>15.5</v>
          </cell>
          <cell r="E32">
            <v>62.791666666666664</v>
          </cell>
          <cell r="F32">
            <v>81</v>
          </cell>
          <cell r="G32">
            <v>45</v>
          </cell>
          <cell r="H32">
            <v>15.120000000000001</v>
          </cell>
          <cell r="I32" t="str">
            <v>NE</v>
          </cell>
          <cell r="J32">
            <v>31.680000000000003</v>
          </cell>
          <cell r="K32">
            <v>0</v>
          </cell>
        </row>
        <row r="33">
          <cell r="B33">
            <v>25.145833333333332</v>
          </cell>
          <cell r="C33">
            <v>32.4</v>
          </cell>
          <cell r="D33">
            <v>19.7</v>
          </cell>
          <cell r="E33">
            <v>59.166666666666664</v>
          </cell>
          <cell r="F33">
            <v>71</v>
          </cell>
          <cell r="G33">
            <v>45</v>
          </cell>
          <cell r="H33">
            <v>15.840000000000002</v>
          </cell>
          <cell r="I33" t="str">
            <v>NE</v>
          </cell>
          <cell r="J33">
            <v>31.319999999999997</v>
          </cell>
          <cell r="K33">
            <v>0</v>
          </cell>
        </row>
        <row r="34">
          <cell r="B34">
            <v>24.779166666666665</v>
          </cell>
          <cell r="C34">
            <v>33</v>
          </cell>
          <cell r="D34">
            <v>18.399999999999999</v>
          </cell>
          <cell r="E34">
            <v>59.75</v>
          </cell>
          <cell r="F34">
            <v>74</v>
          </cell>
          <cell r="G34">
            <v>42</v>
          </cell>
          <cell r="H34">
            <v>11.520000000000001</v>
          </cell>
          <cell r="I34" t="str">
            <v>NE</v>
          </cell>
          <cell r="J34">
            <v>24.48</v>
          </cell>
          <cell r="K34">
            <v>0</v>
          </cell>
        </row>
        <row r="35">
          <cell r="I35" t="str">
            <v>NE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 t="str">
            <v>*</v>
          </cell>
          <cell r="C5" t="str">
            <v>*</v>
          </cell>
          <cell r="D5" t="str">
            <v>*</v>
          </cell>
          <cell r="E5" t="str">
            <v>*</v>
          </cell>
          <cell r="F5" t="str">
            <v>*</v>
          </cell>
          <cell r="G5" t="str">
            <v>*</v>
          </cell>
          <cell r="H5" t="str">
            <v>*</v>
          </cell>
          <cell r="I5" t="str">
            <v>*</v>
          </cell>
          <cell r="J5" t="str">
            <v>*</v>
          </cell>
          <cell r="K5" t="str">
            <v>*</v>
          </cell>
        </row>
        <row r="6">
          <cell r="B6" t="str">
            <v>*</v>
          </cell>
          <cell r="C6" t="str">
            <v>*</v>
          </cell>
          <cell r="D6" t="str">
            <v>*</v>
          </cell>
          <cell r="E6" t="str">
            <v>*</v>
          </cell>
          <cell r="F6" t="str">
            <v>*</v>
          </cell>
          <cell r="G6" t="str">
            <v>*</v>
          </cell>
          <cell r="H6" t="str">
            <v>*</v>
          </cell>
          <cell r="I6" t="str">
            <v>*</v>
          </cell>
          <cell r="J6" t="str">
            <v>*</v>
          </cell>
          <cell r="K6" t="str">
            <v>*</v>
          </cell>
        </row>
        <row r="7">
          <cell r="B7" t="str">
            <v>*</v>
          </cell>
          <cell r="C7" t="str">
            <v>*</v>
          </cell>
          <cell r="D7" t="str">
            <v>*</v>
          </cell>
          <cell r="E7" t="str">
            <v>*</v>
          </cell>
          <cell r="F7" t="str">
            <v>*</v>
          </cell>
          <cell r="G7" t="str">
            <v>*</v>
          </cell>
          <cell r="H7" t="str">
            <v>*</v>
          </cell>
          <cell r="I7" t="str">
            <v>*</v>
          </cell>
          <cell r="J7" t="str">
            <v>*</v>
          </cell>
          <cell r="K7" t="str">
            <v>*</v>
          </cell>
        </row>
        <row r="8">
          <cell r="B8" t="str">
            <v>*</v>
          </cell>
          <cell r="C8" t="str">
            <v>*</v>
          </cell>
          <cell r="D8" t="str">
            <v>*</v>
          </cell>
          <cell r="E8" t="str">
            <v>*</v>
          </cell>
          <cell r="F8" t="str">
            <v>*</v>
          </cell>
          <cell r="G8" t="str">
            <v>*</v>
          </cell>
          <cell r="H8" t="str">
            <v>*</v>
          </cell>
          <cell r="I8" t="str">
            <v>*</v>
          </cell>
          <cell r="J8" t="str">
            <v>*</v>
          </cell>
          <cell r="K8" t="str">
            <v>*</v>
          </cell>
        </row>
        <row r="9">
          <cell r="B9" t="str">
            <v>*</v>
          </cell>
          <cell r="C9" t="str">
            <v>*</v>
          </cell>
          <cell r="D9" t="str">
            <v>*</v>
          </cell>
          <cell r="E9" t="str">
            <v>*</v>
          </cell>
          <cell r="F9" t="str">
            <v>*</v>
          </cell>
          <cell r="G9" t="str">
            <v>*</v>
          </cell>
          <cell r="H9" t="str">
            <v>*</v>
          </cell>
          <cell r="I9" t="str">
            <v>*</v>
          </cell>
          <cell r="J9" t="str">
            <v>*</v>
          </cell>
          <cell r="K9" t="str">
            <v>*</v>
          </cell>
        </row>
        <row r="10">
          <cell r="B10" t="str">
            <v>*</v>
          </cell>
          <cell r="C10" t="str">
            <v>*</v>
          </cell>
          <cell r="D10" t="str">
            <v>*</v>
          </cell>
          <cell r="E10" t="str">
            <v>*</v>
          </cell>
          <cell r="F10" t="str">
            <v>*</v>
          </cell>
          <cell r="G10" t="str">
            <v>*</v>
          </cell>
          <cell r="H10" t="str">
            <v>*</v>
          </cell>
          <cell r="I10" t="str">
            <v>*</v>
          </cell>
          <cell r="J10" t="str">
            <v>*</v>
          </cell>
          <cell r="K10" t="str">
            <v>*</v>
          </cell>
        </row>
        <row r="11">
          <cell r="B11" t="str">
            <v>*</v>
          </cell>
          <cell r="C11" t="str">
            <v>*</v>
          </cell>
          <cell r="D11" t="str">
            <v>*</v>
          </cell>
          <cell r="E11" t="str">
            <v>*</v>
          </cell>
          <cell r="F11" t="str">
            <v>*</v>
          </cell>
          <cell r="G11" t="str">
            <v>*</v>
          </cell>
          <cell r="H11" t="str">
            <v>*</v>
          </cell>
          <cell r="I11" t="str">
            <v>*</v>
          </cell>
          <cell r="J11" t="str">
            <v>*</v>
          </cell>
          <cell r="K11" t="str">
            <v>*</v>
          </cell>
        </row>
        <row r="12">
          <cell r="B12" t="str">
            <v>*</v>
          </cell>
          <cell r="C12" t="str">
            <v>*</v>
          </cell>
          <cell r="D12" t="str">
            <v>*</v>
          </cell>
          <cell r="E12" t="str">
            <v>*</v>
          </cell>
          <cell r="F12" t="str">
            <v>*</v>
          </cell>
          <cell r="G12" t="str">
            <v>*</v>
          </cell>
          <cell r="H12" t="str">
            <v>*</v>
          </cell>
          <cell r="I12" t="str">
            <v>*</v>
          </cell>
          <cell r="J12" t="str">
            <v>*</v>
          </cell>
          <cell r="K12" t="str">
            <v>*</v>
          </cell>
        </row>
        <row r="13">
          <cell r="B13" t="str">
            <v>*</v>
          </cell>
          <cell r="C13" t="str">
            <v>*</v>
          </cell>
          <cell r="D13" t="str">
            <v>*</v>
          </cell>
          <cell r="E13" t="str">
            <v>*</v>
          </cell>
          <cell r="F13" t="str">
            <v>*</v>
          </cell>
          <cell r="G13" t="str">
            <v>*</v>
          </cell>
          <cell r="H13" t="str">
            <v>*</v>
          </cell>
          <cell r="I13" t="str">
            <v>*</v>
          </cell>
          <cell r="J13" t="str">
            <v>*</v>
          </cell>
          <cell r="K13" t="str">
            <v>*</v>
          </cell>
        </row>
        <row r="14">
          <cell r="B14" t="str">
            <v>*</v>
          </cell>
          <cell r="C14" t="str">
            <v>*</v>
          </cell>
          <cell r="D14" t="str">
            <v>*</v>
          </cell>
          <cell r="E14" t="str">
            <v>*</v>
          </cell>
          <cell r="F14" t="str">
            <v>*</v>
          </cell>
          <cell r="G14" t="str">
            <v>*</v>
          </cell>
          <cell r="H14" t="str">
            <v>*</v>
          </cell>
          <cell r="I14" t="str">
            <v>*</v>
          </cell>
          <cell r="J14" t="str">
            <v>*</v>
          </cell>
          <cell r="K14" t="str">
            <v>*</v>
          </cell>
        </row>
        <row r="15">
          <cell r="B15" t="str">
            <v>*</v>
          </cell>
          <cell r="C15" t="str">
            <v>*</v>
          </cell>
          <cell r="D15" t="str">
            <v>*</v>
          </cell>
          <cell r="E15" t="str">
            <v>*</v>
          </cell>
          <cell r="F15" t="str">
            <v>*</v>
          </cell>
          <cell r="G15" t="str">
            <v>*</v>
          </cell>
          <cell r="H15" t="str">
            <v>*</v>
          </cell>
          <cell r="I15" t="str">
            <v>*</v>
          </cell>
          <cell r="J15" t="str">
            <v>*</v>
          </cell>
          <cell r="K15" t="str">
            <v>*</v>
          </cell>
        </row>
        <row r="16">
          <cell r="B16" t="str">
            <v>*</v>
          </cell>
          <cell r="C16" t="str">
            <v>*</v>
          </cell>
          <cell r="D16" t="str">
            <v>*</v>
          </cell>
          <cell r="E16" t="str">
            <v>*</v>
          </cell>
          <cell r="F16" t="str">
            <v>*</v>
          </cell>
          <cell r="G16" t="str">
            <v>*</v>
          </cell>
          <cell r="H16" t="str">
            <v>*</v>
          </cell>
          <cell r="I16" t="str">
            <v>*</v>
          </cell>
          <cell r="J16" t="str">
            <v>*</v>
          </cell>
          <cell r="K16" t="str">
            <v>*</v>
          </cell>
        </row>
        <row r="17">
          <cell r="B17" t="str">
            <v>*</v>
          </cell>
          <cell r="C17" t="str">
            <v>*</v>
          </cell>
          <cell r="D17" t="str">
            <v>*</v>
          </cell>
          <cell r="E17" t="str">
            <v>*</v>
          </cell>
          <cell r="F17" t="str">
            <v>*</v>
          </cell>
          <cell r="G17" t="str">
            <v>*</v>
          </cell>
          <cell r="H17" t="str">
            <v>*</v>
          </cell>
          <cell r="I17" t="str">
            <v>*</v>
          </cell>
          <cell r="J17" t="str">
            <v>*</v>
          </cell>
          <cell r="K17" t="str">
            <v>*</v>
          </cell>
        </row>
        <row r="18">
          <cell r="B18" t="str">
            <v>*</v>
          </cell>
          <cell r="C18" t="str">
            <v>*</v>
          </cell>
          <cell r="D18" t="str">
            <v>*</v>
          </cell>
          <cell r="E18" t="str">
            <v>*</v>
          </cell>
          <cell r="F18" t="str">
            <v>*</v>
          </cell>
          <cell r="G18" t="str">
            <v>*</v>
          </cell>
          <cell r="H18" t="str">
            <v>*</v>
          </cell>
          <cell r="I18" t="str">
            <v>*</v>
          </cell>
          <cell r="J18" t="str">
            <v>*</v>
          </cell>
          <cell r="K18" t="str">
            <v>*</v>
          </cell>
        </row>
        <row r="19">
          <cell r="B19" t="str">
            <v>*</v>
          </cell>
          <cell r="C19" t="str">
            <v>*</v>
          </cell>
          <cell r="D19" t="str">
            <v>*</v>
          </cell>
          <cell r="E19" t="str">
            <v>*</v>
          </cell>
          <cell r="F19" t="str">
            <v>*</v>
          </cell>
          <cell r="G19" t="str">
            <v>*</v>
          </cell>
          <cell r="H19" t="str">
            <v>*</v>
          </cell>
          <cell r="I19" t="str">
            <v>*</v>
          </cell>
          <cell r="J19" t="str">
            <v>*</v>
          </cell>
          <cell r="K19" t="str">
            <v>*</v>
          </cell>
        </row>
        <row r="20">
          <cell r="B20" t="str">
            <v>*</v>
          </cell>
          <cell r="C20" t="str">
            <v>*</v>
          </cell>
          <cell r="D20" t="str">
            <v>*</v>
          </cell>
          <cell r="E20" t="str">
            <v>*</v>
          </cell>
          <cell r="F20" t="str">
            <v>*</v>
          </cell>
          <cell r="G20" t="str">
            <v>*</v>
          </cell>
          <cell r="H20" t="str">
            <v>*</v>
          </cell>
          <cell r="I20" t="str">
            <v>*</v>
          </cell>
          <cell r="J20" t="str">
            <v>*</v>
          </cell>
          <cell r="K20" t="str">
            <v>*</v>
          </cell>
        </row>
        <row r="21">
          <cell r="B21" t="str">
            <v>*</v>
          </cell>
          <cell r="C21" t="str">
            <v>*</v>
          </cell>
          <cell r="D21" t="str">
            <v>*</v>
          </cell>
          <cell r="E21" t="str">
            <v>*</v>
          </cell>
          <cell r="F21" t="str">
            <v>*</v>
          </cell>
          <cell r="G21" t="str">
            <v>*</v>
          </cell>
          <cell r="H21" t="str">
            <v>*</v>
          </cell>
          <cell r="I21" t="str">
            <v>*</v>
          </cell>
          <cell r="J21" t="str">
            <v>*</v>
          </cell>
          <cell r="K21" t="str">
            <v>*</v>
          </cell>
        </row>
        <row r="22">
          <cell r="B22" t="str">
            <v>*</v>
          </cell>
          <cell r="C22" t="str">
            <v>*</v>
          </cell>
          <cell r="D22" t="str">
            <v>*</v>
          </cell>
          <cell r="E22" t="str">
            <v>*</v>
          </cell>
          <cell r="F22" t="str">
            <v>*</v>
          </cell>
          <cell r="G22" t="str">
            <v>*</v>
          </cell>
          <cell r="H22" t="str">
            <v>*</v>
          </cell>
          <cell r="I22" t="str">
            <v>*</v>
          </cell>
          <cell r="J22" t="str">
            <v>*</v>
          </cell>
          <cell r="K22" t="str">
            <v>*</v>
          </cell>
        </row>
        <row r="23">
          <cell r="B23" t="str">
            <v>*</v>
          </cell>
          <cell r="C23" t="str">
            <v>*</v>
          </cell>
          <cell r="D23" t="str">
            <v>*</v>
          </cell>
          <cell r="E23" t="str">
            <v>*</v>
          </cell>
          <cell r="F23" t="str">
            <v>*</v>
          </cell>
          <cell r="G23" t="str">
            <v>*</v>
          </cell>
          <cell r="H23" t="str">
            <v>*</v>
          </cell>
          <cell r="I23" t="str">
            <v>*</v>
          </cell>
          <cell r="J23" t="str">
            <v>*</v>
          </cell>
          <cell r="K23" t="str">
            <v>*</v>
          </cell>
        </row>
        <row r="24">
          <cell r="B24" t="str">
            <v>*</v>
          </cell>
          <cell r="C24" t="str">
            <v>*</v>
          </cell>
          <cell r="D24" t="str">
            <v>*</v>
          </cell>
          <cell r="E24" t="str">
            <v>*</v>
          </cell>
          <cell r="F24" t="str">
            <v>*</v>
          </cell>
          <cell r="G24" t="str">
            <v>*</v>
          </cell>
          <cell r="H24" t="str">
            <v>*</v>
          </cell>
          <cell r="I24" t="str">
            <v>*</v>
          </cell>
          <cell r="J24" t="str">
            <v>*</v>
          </cell>
          <cell r="K24" t="str">
            <v>*</v>
          </cell>
        </row>
        <row r="25">
          <cell r="B25" t="str">
            <v>*</v>
          </cell>
          <cell r="C25" t="str">
            <v>*</v>
          </cell>
          <cell r="D25" t="str">
            <v>*</v>
          </cell>
          <cell r="E25" t="str">
            <v>*</v>
          </cell>
          <cell r="F25" t="str">
            <v>*</v>
          </cell>
          <cell r="G25" t="str">
            <v>*</v>
          </cell>
          <cell r="H25" t="str">
            <v>*</v>
          </cell>
          <cell r="I25" t="str">
            <v>*</v>
          </cell>
          <cell r="J25" t="str">
            <v>*</v>
          </cell>
          <cell r="K25" t="str">
            <v>*</v>
          </cell>
        </row>
        <row r="26">
          <cell r="B26" t="str">
            <v>*</v>
          </cell>
          <cell r="C26" t="str">
            <v>*</v>
          </cell>
          <cell r="D26" t="str">
            <v>*</v>
          </cell>
          <cell r="E26" t="str">
            <v>*</v>
          </cell>
          <cell r="F26" t="str">
            <v>*</v>
          </cell>
          <cell r="G26" t="str">
            <v>*</v>
          </cell>
          <cell r="H26" t="str">
            <v>*</v>
          </cell>
          <cell r="I26" t="str">
            <v>*</v>
          </cell>
          <cell r="J26" t="str">
            <v>*</v>
          </cell>
          <cell r="K26" t="str">
            <v>*</v>
          </cell>
        </row>
        <row r="27">
          <cell r="B27" t="str">
            <v>*</v>
          </cell>
          <cell r="C27" t="str">
            <v>*</v>
          </cell>
          <cell r="D27" t="str">
            <v>*</v>
          </cell>
          <cell r="E27" t="str">
            <v>*</v>
          </cell>
          <cell r="F27" t="str">
            <v>*</v>
          </cell>
          <cell r="G27" t="str">
            <v>*</v>
          </cell>
          <cell r="H27" t="str">
            <v>*</v>
          </cell>
          <cell r="I27" t="str">
            <v>*</v>
          </cell>
          <cell r="J27" t="str">
            <v>*</v>
          </cell>
          <cell r="K27" t="str">
            <v>*</v>
          </cell>
        </row>
        <row r="28">
          <cell r="B28" t="str">
            <v>*</v>
          </cell>
          <cell r="C28" t="str">
            <v>*</v>
          </cell>
          <cell r="D28" t="str">
            <v>*</v>
          </cell>
          <cell r="E28" t="str">
            <v>*</v>
          </cell>
          <cell r="F28" t="str">
            <v>*</v>
          </cell>
          <cell r="G28" t="str">
            <v>*</v>
          </cell>
          <cell r="H28" t="str">
            <v>*</v>
          </cell>
          <cell r="I28" t="str">
            <v>*</v>
          </cell>
          <cell r="J28" t="str">
            <v>*</v>
          </cell>
          <cell r="K28" t="str">
            <v>*</v>
          </cell>
        </row>
        <row r="29">
          <cell r="B29" t="str">
            <v>*</v>
          </cell>
          <cell r="C29" t="str">
            <v>*</v>
          </cell>
          <cell r="D29" t="str">
            <v>*</v>
          </cell>
          <cell r="E29" t="str">
            <v>*</v>
          </cell>
          <cell r="F29" t="str">
            <v>*</v>
          </cell>
          <cell r="G29" t="str">
            <v>*</v>
          </cell>
          <cell r="H29" t="str">
            <v>*</v>
          </cell>
          <cell r="I29" t="str">
            <v>*</v>
          </cell>
          <cell r="J29" t="str">
            <v>*</v>
          </cell>
          <cell r="K29" t="str">
            <v>*</v>
          </cell>
        </row>
        <row r="30">
          <cell r="B30" t="str">
            <v>*</v>
          </cell>
          <cell r="C30" t="str">
            <v>*</v>
          </cell>
          <cell r="D30" t="str">
            <v>*</v>
          </cell>
          <cell r="E30" t="str">
            <v>*</v>
          </cell>
          <cell r="F30" t="str">
            <v>*</v>
          </cell>
          <cell r="G30" t="str">
            <v>*</v>
          </cell>
          <cell r="H30" t="str">
            <v>*</v>
          </cell>
          <cell r="I30" t="str">
            <v>*</v>
          </cell>
          <cell r="J30" t="str">
            <v>*</v>
          </cell>
          <cell r="K30" t="str">
            <v>*</v>
          </cell>
        </row>
        <row r="31">
          <cell r="B31" t="str">
            <v>*</v>
          </cell>
          <cell r="C31" t="str">
            <v>*</v>
          </cell>
          <cell r="D31" t="str">
            <v>*</v>
          </cell>
          <cell r="E31" t="str">
            <v>*</v>
          </cell>
          <cell r="F31" t="str">
            <v>*</v>
          </cell>
          <cell r="G31" t="str">
            <v>*</v>
          </cell>
          <cell r="H31" t="str">
            <v>*</v>
          </cell>
          <cell r="I31" t="str">
            <v>*</v>
          </cell>
          <cell r="J31" t="str">
            <v>*</v>
          </cell>
          <cell r="K31" t="str">
            <v>*</v>
          </cell>
        </row>
        <row r="32">
          <cell r="B32" t="str">
            <v>*</v>
          </cell>
          <cell r="C32" t="str">
            <v>*</v>
          </cell>
          <cell r="D32" t="str">
            <v>*</v>
          </cell>
          <cell r="E32" t="str">
            <v>*</v>
          </cell>
          <cell r="F32" t="str">
            <v>*</v>
          </cell>
          <cell r="G32" t="str">
            <v>*</v>
          </cell>
          <cell r="H32" t="str">
            <v>*</v>
          </cell>
          <cell r="I32" t="str">
            <v>*</v>
          </cell>
          <cell r="J32" t="str">
            <v>*</v>
          </cell>
          <cell r="K32" t="str">
            <v>*</v>
          </cell>
        </row>
        <row r="33">
          <cell r="B33" t="str">
            <v>*</v>
          </cell>
          <cell r="C33" t="str">
            <v>*</v>
          </cell>
          <cell r="D33" t="str">
            <v>*</v>
          </cell>
          <cell r="E33" t="str">
            <v>*</v>
          </cell>
          <cell r="F33" t="str">
            <v>*</v>
          </cell>
          <cell r="G33" t="str">
            <v>*</v>
          </cell>
          <cell r="H33" t="str">
            <v>*</v>
          </cell>
          <cell r="I33" t="str">
            <v>*</v>
          </cell>
          <cell r="J33" t="str">
            <v>*</v>
          </cell>
          <cell r="K33" t="str">
            <v>*</v>
          </cell>
        </row>
        <row r="34">
          <cell r="B34" t="str">
            <v>*</v>
          </cell>
          <cell r="C34" t="str">
            <v>*</v>
          </cell>
          <cell r="D34" t="str">
            <v>*</v>
          </cell>
          <cell r="E34" t="str">
            <v>*</v>
          </cell>
          <cell r="F34" t="str">
            <v>*</v>
          </cell>
          <cell r="G34" t="str">
            <v>*</v>
          </cell>
          <cell r="H34" t="str">
            <v>*</v>
          </cell>
          <cell r="I34" t="str">
            <v>*</v>
          </cell>
          <cell r="J34" t="str">
            <v>*</v>
          </cell>
          <cell r="K34" t="str">
            <v>*</v>
          </cell>
        </row>
        <row r="35">
          <cell r="I35" t="str">
            <v>*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 t="str">
            <v>*</v>
          </cell>
          <cell r="C5" t="str">
            <v>*</v>
          </cell>
          <cell r="D5" t="str">
            <v>*</v>
          </cell>
          <cell r="E5" t="str">
            <v>*</v>
          </cell>
          <cell r="F5" t="str">
            <v>*</v>
          </cell>
          <cell r="G5" t="str">
            <v>*</v>
          </cell>
          <cell r="H5" t="str">
            <v>*</v>
          </cell>
          <cell r="I5" t="str">
            <v>*</v>
          </cell>
          <cell r="J5" t="str">
            <v>*</v>
          </cell>
          <cell r="K5" t="str">
            <v>*</v>
          </cell>
        </row>
        <row r="6">
          <cell r="B6" t="str">
            <v>*</v>
          </cell>
          <cell r="C6" t="str">
            <v>*</v>
          </cell>
          <cell r="D6" t="str">
            <v>*</v>
          </cell>
          <cell r="E6" t="str">
            <v>*</v>
          </cell>
          <cell r="F6" t="str">
            <v>*</v>
          </cell>
          <cell r="G6" t="str">
            <v>*</v>
          </cell>
          <cell r="H6" t="str">
            <v>*</v>
          </cell>
          <cell r="I6" t="str">
            <v>*</v>
          </cell>
          <cell r="J6" t="str">
            <v>*</v>
          </cell>
          <cell r="K6" t="str">
            <v>*</v>
          </cell>
        </row>
        <row r="7">
          <cell r="B7" t="str">
            <v>*</v>
          </cell>
          <cell r="C7" t="str">
            <v>*</v>
          </cell>
          <cell r="D7" t="str">
            <v>*</v>
          </cell>
          <cell r="E7" t="str">
            <v>*</v>
          </cell>
          <cell r="F7" t="str">
            <v>*</v>
          </cell>
          <cell r="G7" t="str">
            <v>*</v>
          </cell>
          <cell r="H7" t="str">
            <v>*</v>
          </cell>
          <cell r="I7" t="str">
            <v>*</v>
          </cell>
          <cell r="J7" t="str">
            <v>*</v>
          </cell>
          <cell r="K7" t="str">
            <v>*</v>
          </cell>
        </row>
        <row r="8">
          <cell r="B8" t="str">
            <v>*</v>
          </cell>
          <cell r="C8" t="str">
            <v>*</v>
          </cell>
          <cell r="D8" t="str">
            <v>*</v>
          </cell>
          <cell r="E8" t="str">
            <v>*</v>
          </cell>
          <cell r="F8" t="str">
            <v>*</v>
          </cell>
          <cell r="G8" t="str">
            <v>*</v>
          </cell>
          <cell r="H8" t="str">
            <v>*</v>
          </cell>
          <cell r="I8" t="str">
            <v>*</v>
          </cell>
          <cell r="J8" t="str">
            <v>*</v>
          </cell>
          <cell r="K8" t="str">
            <v>*</v>
          </cell>
        </row>
        <row r="9">
          <cell r="B9" t="str">
            <v>*</v>
          </cell>
          <cell r="C9" t="str">
            <v>*</v>
          </cell>
          <cell r="D9" t="str">
            <v>*</v>
          </cell>
          <cell r="E9" t="str">
            <v>*</v>
          </cell>
          <cell r="F9" t="str">
            <v>*</v>
          </cell>
          <cell r="G9" t="str">
            <v>*</v>
          </cell>
          <cell r="H9" t="str">
            <v>*</v>
          </cell>
          <cell r="I9" t="str">
            <v>*</v>
          </cell>
          <cell r="J9" t="str">
            <v>*</v>
          </cell>
          <cell r="K9" t="str">
            <v>*</v>
          </cell>
        </row>
        <row r="10">
          <cell r="B10" t="str">
            <v>*</v>
          </cell>
          <cell r="C10" t="str">
            <v>*</v>
          </cell>
          <cell r="D10" t="str">
            <v>*</v>
          </cell>
          <cell r="E10" t="str">
            <v>*</v>
          </cell>
          <cell r="F10" t="str">
            <v>*</v>
          </cell>
          <cell r="G10" t="str">
            <v>*</v>
          </cell>
          <cell r="H10" t="str">
            <v>*</v>
          </cell>
          <cell r="I10" t="str">
            <v>*</v>
          </cell>
          <cell r="J10" t="str">
            <v>*</v>
          </cell>
          <cell r="K10" t="str">
            <v>*</v>
          </cell>
        </row>
        <row r="11">
          <cell r="B11" t="str">
            <v>*</v>
          </cell>
          <cell r="C11" t="str">
            <v>*</v>
          </cell>
          <cell r="D11" t="str">
            <v>*</v>
          </cell>
          <cell r="E11" t="str">
            <v>*</v>
          </cell>
          <cell r="F11" t="str">
            <v>*</v>
          </cell>
          <cell r="G11" t="str">
            <v>*</v>
          </cell>
          <cell r="H11" t="str">
            <v>*</v>
          </cell>
          <cell r="I11" t="str">
            <v>*</v>
          </cell>
          <cell r="J11" t="str">
            <v>*</v>
          </cell>
          <cell r="K11" t="str">
            <v>*</v>
          </cell>
        </row>
        <row r="12">
          <cell r="B12" t="str">
            <v>*</v>
          </cell>
          <cell r="C12" t="str">
            <v>*</v>
          </cell>
          <cell r="D12" t="str">
            <v>*</v>
          </cell>
          <cell r="E12" t="str">
            <v>*</v>
          </cell>
          <cell r="F12" t="str">
            <v>*</v>
          </cell>
          <cell r="G12" t="str">
            <v>*</v>
          </cell>
          <cell r="H12" t="str">
            <v>*</v>
          </cell>
          <cell r="I12" t="str">
            <v>*</v>
          </cell>
          <cell r="J12" t="str">
            <v>*</v>
          </cell>
          <cell r="K12" t="str">
            <v>*</v>
          </cell>
        </row>
        <row r="13">
          <cell r="B13" t="str">
            <v>*</v>
          </cell>
          <cell r="C13" t="str">
            <v>*</v>
          </cell>
          <cell r="D13" t="str">
            <v>*</v>
          </cell>
          <cell r="E13" t="str">
            <v>*</v>
          </cell>
          <cell r="F13" t="str">
            <v>*</v>
          </cell>
          <cell r="G13" t="str">
            <v>*</v>
          </cell>
          <cell r="H13" t="str">
            <v>*</v>
          </cell>
          <cell r="I13" t="str">
            <v>*</v>
          </cell>
          <cell r="J13" t="str">
            <v>*</v>
          </cell>
          <cell r="K13" t="str">
            <v>*</v>
          </cell>
        </row>
        <row r="14">
          <cell r="B14" t="str">
            <v>*</v>
          </cell>
          <cell r="C14" t="str">
            <v>*</v>
          </cell>
          <cell r="D14" t="str">
            <v>*</v>
          </cell>
          <cell r="E14" t="str">
            <v>*</v>
          </cell>
          <cell r="F14" t="str">
            <v>*</v>
          </cell>
          <cell r="G14" t="str">
            <v>*</v>
          </cell>
          <cell r="H14" t="str">
            <v>*</v>
          </cell>
          <cell r="I14" t="str">
            <v>*</v>
          </cell>
          <cell r="J14" t="str">
            <v>*</v>
          </cell>
          <cell r="K14" t="str">
            <v>*</v>
          </cell>
        </row>
        <row r="15">
          <cell r="B15" t="str">
            <v>*</v>
          </cell>
          <cell r="C15" t="str">
            <v>*</v>
          </cell>
          <cell r="D15" t="str">
            <v>*</v>
          </cell>
          <cell r="E15" t="str">
            <v>*</v>
          </cell>
          <cell r="F15" t="str">
            <v>*</v>
          </cell>
          <cell r="G15" t="str">
            <v>*</v>
          </cell>
          <cell r="H15" t="str">
            <v>*</v>
          </cell>
          <cell r="I15" t="str">
            <v>*</v>
          </cell>
          <cell r="J15" t="str">
            <v>*</v>
          </cell>
          <cell r="K15" t="str">
            <v>*</v>
          </cell>
        </row>
        <row r="16">
          <cell r="B16" t="str">
            <v>*</v>
          </cell>
          <cell r="C16" t="str">
            <v>*</v>
          </cell>
          <cell r="D16" t="str">
            <v>*</v>
          </cell>
          <cell r="E16" t="str">
            <v>*</v>
          </cell>
          <cell r="F16" t="str">
            <v>*</v>
          </cell>
          <cell r="G16" t="str">
            <v>*</v>
          </cell>
          <cell r="H16" t="str">
            <v>*</v>
          </cell>
          <cell r="I16" t="str">
            <v>*</v>
          </cell>
          <cell r="J16" t="str">
            <v>*</v>
          </cell>
          <cell r="K16" t="str">
            <v>*</v>
          </cell>
        </row>
        <row r="17">
          <cell r="B17" t="str">
            <v>*</v>
          </cell>
          <cell r="C17" t="str">
            <v>*</v>
          </cell>
          <cell r="D17" t="str">
            <v>*</v>
          </cell>
          <cell r="E17" t="str">
            <v>*</v>
          </cell>
          <cell r="F17" t="str">
            <v>*</v>
          </cell>
          <cell r="G17" t="str">
            <v>*</v>
          </cell>
          <cell r="H17" t="str">
            <v>*</v>
          </cell>
          <cell r="I17" t="str">
            <v>*</v>
          </cell>
          <cell r="J17" t="str">
            <v>*</v>
          </cell>
          <cell r="K17" t="str">
            <v>*</v>
          </cell>
        </row>
        <row r="18">
          <cell r="B18" t="str">
            <v>*</v>
          </cell>
          <cell r="C18" t="str">
            <v>*</v>
          </cell>
          <cell r="D18" t="str">
            <v>*</v>
          </cell>
          <cell r="E18" t="str">
            <v>*</v>
          </cell>
          <cell r="F18" t="str">
            <v>*</v>
          </cell>
          <cell r="G18" t="str">
            <v>*</v>
          </cell>
          <cell r="H18" t="str">
            <v>*</v>
          </cell>
          <cell r="I18" t="str">
            <v>*</v>
          </cell>
          <cell r="J18" t="str">
            <v>*</v>
          </cell>
          <cell r="K18" t="str">
            <v>*</v>
          </cell>
        </row>
        <row r="19">
          <cell r="B19" t="str">
            <v>*</v>
          </cell>
          <cell r="C19" t="str">
            <v>*</v>
          </cell>
          <cell r="D19" t="str">
            <v>*</v>
          </cell>
          <cell r="E19" t="str">
            <v>*</v>
          </cell>
          <cell r="F19" t="str">
            <v>*</v>
          </cell>
          <cell r="G19" t="str">
            <v>*</v>
          </cell>
          <cell r="H19" t="str">
            <v>*</v>
          </cell>
          <cell r="I19" t="str">
            <v>*</v>
          </cell>
          <cell r="J19" t="str">
            <v>*</v>
          </cell>
          <cell r="K19" t="str">
            <v>*</v>
          </cell>
        </row>
        <row r="20">
          <cell r="B20" t="str">
            <v>*</v>
          </cell>
          <cell r="C20" t="str">
            <v>*</v>
          </cell>
          <cell r="D20" t="str">
            <v>*</v>
          </cell>
          <cell r="E20" t="str">
            <v>*</v>
          </cell>
          <cell r="F20" t="str">
            <v>*</v>
          </cell>
          <cell r="G20" t="str">
            <v>*</v>
          </cell>
          <cell r="H20" t="str">
            <v>*</v>
          </cell>
          <cell r="I20" t="str">
            <v>*</v>
          </cell>
          <cell r="J20" t="str">
            <v>*</v>
          </cell>
          <cell r="K20" t="str">
            <v>*</v>
          </cell>
        </row>
        <row r="21">
          <cell r="B21" t="str">
            <v>*</v>
          </cell>
          <cell r="C21" t="str">
            <v>*</v>
          </cell>
          <cell r="D21" t="str">
            <v>*</v>
          </cell>
          <cell r="E21" t="str">
            <v>*</v>
          </cell>
          <cell r="F21" t="str">
            <v>*</v>
          </cell>
          <cell r="G21" t="str">
            <v>*</v>
          </cell>
          <cell r="H21" t="str">
            <v>*</v>
          </cell>
          <cell r="I21" t="str">
            <v>*</v>
          </cell>
          <cell r="J21" t="str">
            <v>*</v>
          </cell>
          <cell r="K21" t="str">
            <v>*</v>
          </cell>
        </row>
        <row r="22">
          <cell r="B22" t="str">
            <v>*</v>
          </cell>
          <cell r="C22" t="str">
            <v>*</v>
          </cell>
          <cell r="D22" t="str">
            <v>*</v>
          </cell>
          <cell r="E22" t="str">
            <v>*</v>
          </cell>
          <cell r="F22" t="str">
            <v>*</v>
          </cell>
          <cell r="G22" t="str">
            <v>*</v>
          </cell>
          <cell r="H22" t="str">
            <v>*</v>
          </cell>
          <cell r="I22" t="str">
            <v>*</v>
          </cell>
          <cell r="J22" t="str">
            <v>*</v>
          </cell>
          <cell r="K22" t="str">
            <v>*</v>
          </cell>
        </row>
        <row r="23">
          <cell r="B23" t="str">
            <v>*</v>
          </cell>
          <cell r="C23" t="str">
            <v>*</v>
          </cell>
          <cell r="D23" t="str">
            <v>*</v>
          </cell>
          <cell r="E23" t="str">
            <v>*</v>
          </cell>
          <cell r="F23" t="str">
            <v>*</v>
          </cell>
          <cell r="G23" t="str">
            <v>*</v>
          </cell>
          <cell r="H23" t="str">
            <v>*</v>
          </cell>
          <cell r="I23" t="str">
            <v>*</v>
          </cell>
          <cell r="J23" t="str">
            <v>*</v>
          </cell>
          <cell r="K23" t="str">
            <v>*</v>
          </cell>
        </row>
        <row r="24">
          <cell r="B24" t="str">
            <v>*</v>
          </cell>
          <cell r="C24" t="str">
            <v>*</v>
          </cell>
          <cell r="D24" t="str">
            <v>*</v>
          </cell>
          <cell r="E24" t="str">
            <v>*</v>
          </cell>
          <cell r="F24" t="str">
            <v>*</v>
          </cell>
          <cell r="G24" t="str">
            <v>*</v>
          </cell>
          <cell r="H24" t="str">
            <v>*</v>
          </cell>
          <cell r="I24" t="str">
            <v>*</v>
          </cell>
          <cell r="J24" t="str">
            <v>*</v>
          </cell>
          <cell r="K24" t="str">
            <v>*</v>
          </cell>
        </row>
        <row r="25">
          <cell r="B25" t="str">
            <v>*</v>
          </cell>
          <cell r="C25" t="str">
            <v>*</v>
          </cell>
          <cell r="D25" t="str">
            <v>*</v>
          </cell>
          <cell r="E25" t="str">
            <v>*</v>
          </cell>
          <cell r="F25" t="str">
            <v>*</v>
          </cell>
          <cell r="G25" t="str">
            <v>*</v>
          </cell>
          <cell r="H25" t="str">
            <v>*</v>
          </cell>
          <cell r="I25" t="str">
            <v>*</v>
          </cell>
          <cell r="J25" t="str">
            <v>*</v>
          </cell>
          <cell r="K25" t="str">
            <v>*</v>
          </cell>
        </row>
        <row r="26">
          <cell r="B26" t="str">
            <v>*</v>
          </cell>
          <cell r="C26" t="str">
            <v>*</v>
          </cell>
          <cell r="D26" t="str">
            <v>*</v>
          </cell>
          <cell r="E26" t="str">
            <v>*</v>
          </cell>
          <cell r="F26" t="str">
            <v>*</v>
          </cell>
          <cell r="G26" t="str">
            <v>*</v>
          </cell>
          <cell r="H26" t="str">
            <v>*</v>
          </cell>
          <cell r="I26" t="str">
            <v>*</v>
          </cell>
          <cell r="J26" t="str">
            <v>*</v>
          </cell>
          <cell r="K26" t="str">
            <v>*</v>
          </cell>
        </row>
        <row r="27">
          <cell r="B27" t="str">
            <v>*</v>
          </cell>
          <cell r="C27" t="str">
            <v>*</v>
          </cell>
          <cell r="D27" t="str">
            <v>*</v>
          </cell>
          <cell r="E27" t="str">
            <v>*</v>
          </cell>
          <cell r="F27" t="str">
            <v>*</v>
          </cell>
          <cell r="G27" t="str">
            <v>*</v>
          </cell>
          <cell r="H27" t="str">
            <v>*</v>
          </cell>
          <cell r="I27" t="str">
            <v>*</v>
          </cell>
          <cell r="J27" t="str">
            <v>*</v>
          </cell>
          <cell r="K27" t="str">
            <v>*</v>
          </cell>
        </row>
        <row r="28">
          <cell r="B28" t="str">
            <v>*</v>
          </cell>
          <cell r="C28" t="str">
            <v>*</v>
          </cell>
          <cell r="D28" t="str">
            <v>*</v>
          </cell>
          <cell r="E28" t="str">
            <v>*</v>
          </cell>
          <cell r="F28" t="str">
            <v>*</v>
          </cell>
          <cell r="G28" t="str">
            <v>*</v>
          </cell>
          <cell r="H28" t="str">
            <v>*</v>
          </cell>
          <cell r="I28" t="str">
            <v>*</v>
          </cell>
          <cell r="J28" t="str">
            <v>*</v>
          </cell>
          <cell r="K28" t="str">
            <v>*</v>
          </cell>
        </row>
        <row r="29">
          <cell r="B29" t="str">
            <v>*</v>
          </cell>
          <cell r="C29" t="str">
            <v>*</v>
          </cell>
          <cell r="D29" t="str">
            <v>*</v>
          </cell>
          <cell r="E29" t="str">
            <v>*</v>
          </cell>
          <cell r="F29" t="str">
            <v>*</v>
          </cell>
          <cell r="G29" t="str">
            <v>*</v>
          </cell>
          <cell r="H29" t="str">
            <v>*</v>
          </cell>
          <cell r="I29" t="str">
            <v>*</v>
          </cell>
          <cell r="J29" t="str">
            <v>*</v>
          </cell>
          <cell r="K29" t="str">
            <v>*</v>
          </cell>
        </row>
        <row r="30">
          <cell r="B30" t="str">
            <v>*</v>
          </cell>
          <cell r="C30" t="str">
            <v>*</v>
          </cell>
          <cell r="D30" t="str">
            <v>*</v>
          </cell>
          <cell r="E30" t="str">
            <v>*</v>
          </cell>
          <cell r="F30" t="str">
            <v>*</v>
          </cell>
          <cell r="G30" t="str">
            <v>*</v>
          </cell>
          <cell r="H30" t="str">
            <v>*</v>
          </cell>
          <cell r="I30" t="str">
            <v>*</v>
          </cell>
          <cell r="J30" t="str">
            <v>*</v>
          </cell>
          <cell r="K30" t="str">
            <v>*</v>
          </cell>
        </row>
        <row r="31">
          <cell r="B31" t="str">
            <v>*</v>
          </cell>
          <cell r="C31" t="str">
            <v>*</v>
          </cell>
          <cell r="D31" t="str">
            <v>*</v>
          </cell>
          <cell r="E31" t="str">
            <v>*</v>
          </cell>
          <cell r="F31" t="str">
            <v>*</v>
          </cell>
          <cell r="G31" t="str">
            <v>*</v>
          </cell>
          <cell r="H31" t="str">
            <v>*</v>
          </cell>
          <cell r="I31" t="str">
            <v>*</v>
          </cell>
          <cell r="J31" t="str">
            <v>*</v>
          </cell>
          <cell r="K31" t="str">
            <v>*</v>
          </cell>
        </row>
        <row r="32">
          <cell r="B32" t="str">
            <v>*</v>
          </cell>
          <cell r="C32" t="str">
            <v>*</v>
          </cell>
          <cell r="D32" t="str">
            <v>*</v>
          </cell>
          <cell r="E32" t="str">
            <v>*</v>
          </cell>
          <cell r="F32" t="str">
            <v>*</v>
          </cell>
          <cell r="G32" t="str">
            <v>*</v>
          </cell>
          <cell r="H32" t="str">
            <v>*</v>
          </cell>
          <cell r="I32" t="str">
            <v>*</v>
          </cell>
          <cell r="J32" t="str">
            <v>*</v>
          </cell>
          <cell r="K32" t="str">
            <v>*</v>
          </cell>
        </row>
        <row r="33">
          <cell r="B33" t="str">
            <v>*</v>
          </cell>
          <cell r="C33" t="str">
            <v>*</v>
          </cell>
          <cell r="D33" t="str">
            <v>*</v>
          </cell>
          <cell r="E33" t="str">
            <v>*</v>
          </cell>
          <cell r="F33" t="str">
            <v>*</v>
          </cell>
          <cell r="G33" t="str">
            <v>*</v>
          </cell>
          <cell r="H33" t="str">
            <v>*</v>
          </cell>
          <cell r="I33" t="str">
            <v>*</v>
          </cell>
          <cell r="J33" t="str">
            <v>*</v>
          </cell>
          <cell r="K33" t="str">
            <v>*</v>
          </cell>
        </row>
        <row r="34">
          <cell r="B34" t="str">
            <v>*</v>
          </cell>
          <cell r="C34" t="str">
            <v>*</v>
          </cell>
          <cell r="D34" t="str">
            <v>*</v>
          </cell>
          <cell r="E34" t="str">
            <v>*</v>
          </cell>
          <cell r="F34" t="str">
            <v>*</v>
          </cell>
          <cell r="G34" t="str">
            <v>*</v>
          </cell>
          <cell r="H34" t="str">
            <v>*</v>
          </cell>
          <cell r="I34" t="str">
            <v>*</v>
          </cell>
          <cell r="J34" t="str">
            <v>*</v>
          </cell>
          <cell r="K34" t="str">
            <v>*</v>
          </cell>
        </row>
        <row r="35">
          <cell r="I35" t="str">
            <v>*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>
            <v>24.864705882352947</v>
          </cell>
          <cell r="C5">
            <v>29.5</v>
          </cell>
          <cell r="D5">
            <v>22.5</v>
          </cell>
          <cell r="E5">
            <v>85.705882352941174</v>
          </cell>
          <cell r="F5">
            <v>93</v>
          </cell>
          <cell r="G5">
            <v>70</v>
          </cell>
          <cell r="H5">
            <v>9.3600000000000012</v>
          </cell>
          <cell r="I5" t="str">
            <v>S</v>
          </cell>
          <cell r="J5">
            <v>30.6</v>
          </cell>
          <cell r="K5">
            <v>2.4</v>
          </cell>
        </row>
        <row r="6">
          <cell r="B6">
            <v>25.513333333333332</v>
          </cell>
          <cell r="C6">
            <v>29.4</v>
          </cell>
          <cell r="D6">
            <v>23.4</v>
          </cell>
          <cell r="E6">
            <v>85.533333333333331</v>
          </cell>
          <cell r="F6">
            <v>92</v>
          </cell>
          <cell r="G6">
            <v>72</v>
          </cell>
          <cell r="H6">
            <v>16.559999999999999</v>
          </cell>
          <cell r="I6" t="str">
            <v>S</v>
          </cell>
          <cell r="J6">
            <v>34.56</v>
          </cell>
          <cell r="K6">
            <v>0</v>
          </cell>
        </row>
        <row r="7">
          <cell r="B7">
            <v>25.206666666666667</v>
          </cell>
          <cell r="C7">
            <v>28.4</v>
          </cell>
          <cell r="D7">
            <v>23.2</v>
          </cell>
          <cell r="E7">
            <v>87.266666666666666</v>
          </cell>
          <cell r="F7">
            <v>92</v>
          </cell>
          <cell r="G7">
            <v>74</v>
          </cell>
          <cell r="H7">
            <v>6.84</v>
          </cell>
          <cell r="I7" t="str">
            <v>SE</v>
          </cell>
          <cell r="J7">
            <v>29.16</v>
          </cell>
          <cell r="K7">
            <v>0</v>
          </cell>
        </row>
        <row r="8">
          <cell r="B8">
            <v>25.239999999999995</v>
          </cell>
          <cell r="C8">
            <v>28.8</v>
          </cell>
          <cell r="D8">
            <v>23.6</v>
          </cell>
          <cell r="E8">
            <v>85.733333333333334</v>
          </cell>
          <cell r="F8">
            <v>92</v>
          </cell>
          <cell r="G8">
            <v>71</v>
          </cell>
          <cell r="H8">
            <v>5.4</v>
          </cell>
          <cell r="I8" t="str">
            <v>SE</v>
          </cell>
          <cell r="J8">
            <v>13.32</v>
          </cell>
          <cell r="K8">
            <v>0</v>
          </cell>
        </row>
        <row r="9">
          <cell r="B9">
            <v>24.306666666666668</v>
          </cell>
          <cell r="C9">
            <v>29.4</v>
          </cell>
          <cell r="D9">
            <v>21.7</v>
          </cell>
          <cell r="E9">
            <v>87.2</v>
          </cell>
          <cell r="F9">
            <v>93</v>
          </cell>
          <cell r="G9">
            <v>72</v>
          </cell>
          <cell r="H9">
            <v>5.4</v>
          </cell>
          <cell r="I9" t="str">
            <v>L</v>
          </cell>
          <cell r="J9">
            <v>12.96</v>
          </cell>
          <cell r="K9">
            <v>0</v>
          </cell>
        </row>
        <row r="10">
          <cell r="B10">
            <v>24.793333333333329</v>
          </cell>
          <cell r="C10">
            <v>29.9</v>
          </cell>
          <cell r="D10">
            <v>22.4</v>
          </cell>
          <cell r="E10">
            <v>87.642857142857139</v>
          </cell>
          <cell r="F10">
            <v>93</v>
          </cell>
          <cell r="G10">
            <v>72</v>
          </cell>
          <cell r="H10">
            <v>2.8800000000000003</v>
          </cell>
          <cell r="I10" t="str">
            <v>NE</v>
          </cell>
          <cell r="J10">
            <v>7.2</v>
          </cell>
          <cell r="K10">
            <v>0</v>
          </cell>
        </row>
        <row r="11">
          <cell r="B11">
            <v>24.8</v>
          </cell>
          <cell r="C11">
            <v>27.4</v>
          </cell>
          <cell r="D11">
            <v>21.8</v>
          </cell>
          <cell r="E11">
            <v>81.6875</v>
          </cell>
          <cell r="F11">
            <v>88</v>
          </cell>
          <cell r="G11">
            <v>66</v>
          </cell>
          <cell r="H11">
            <v>18</v>
          </cell>
          <cell r="I11" t="str">
            <v>SE</v>
          </cell>
          <cell r="J11">
            <v>35.28</v>
          </cell>
          <cell r="K11">
            <v>0</v>
          </cell>
        </row>
        <row r="12">
          <cell r="B12">
            <v>24.133333333333336</v>
          </cell>
          <cell r="C12">
            <v>28.4</v>
          </cell>
          <cell r="D12">
            <v>22.6</v>
          </cell>
          <cell r="E12">
            <v>81.333333333333329</v>
          </cell>
          <cell r="F12">
            <v>88</v>
          </cell>
          <cell r="G12">
            <v>62</v>
          </cell>
          <cell r="H12">
            <v>13.68</v>
          </cell>
          <cell r="I12" t="str">
            <v>S</v>
          </cell>
          <cell r="J12">
            <v>25.2</v>
          </cell>
          <cell r="K12">
            <v>0</v>
          </cell>
        </row>
        <row r="13">
          <cell r="B13">
            <v>24.035294117647055</v>
          </cell>
          <cell r="C13">
            <v>29.9</v>
          </cell>
          <cell r="D13">
            <v>20.9</v>
          </cell>
          <cell r="E13">
            <v>77.764705882352942</v>
          </cell>
          <cell r="F13">
            <v>87</v>
          </cell>
          <cell r="G13">
            <v>55</v>
          </cell>
          <cell r="H13">
            <v>10.44</v>
          </cell>
          <cell r="I13" t="str">
            <v>S</v>
          </cell>
          <cell r="J13">
            <v>20.88</v>
          </cell>
          <cell r="K13">
            <v>0</v>
          </cell>
        </row>
        <row r="14">
          <cell r="B14">
            <v>22.625</v>
          </cell>
          <cell r="C14">
            <v>30.6</v>
          </cell>
          <cell r="D14">
            <v>19.399999999999999</v>
          </cell>
          <cell r="E14">
            <v>83.25</v>
          </cell>
          <cell r="F14">
            <v>92</v>
          </cell>
          <cell r="G14">
            <v>56</v>
          </cell>
          <cell r="H14">
            <v>8.2799999999999994</v>
          </cell>
          <cell r="I14" t="str">
            <v>SE</v>
          </cell>
          <cell r="J14">
            <v>16.2</v>
          </cell>
          <cell r="K14">
            <v>0</v>
          </cell>
        </row>
        <row r="15">
          <cell r="B15">
            <v>23.081250000000001</v>
          </cell>
          <cell r="C15">
            <v>31.3</v>
          </cell>
          <cell r="D15">
            <v>19.8</v>
          </cell>
          <cell r="E15">
            <v>85.4</v>
          </cell>
          <cell r="F15">
            <v>92</v>
          </cell>
          <cell r="G15">
            <v>59</v>
          </cell>
          <cell r="H15">
            <v>7.2</v>
          </cell>
          <cell r="I15" t="str">
            <v>SE</v>
          </cell>
          <cell r="J15">
            <v>19.079999999999998</v>
          </cell>
          <cell r="K15">
            <v>0</v>
          </cell>
        </row>
        <row r="16">
          <cell r="B16">
            <v>23.175000000000001</v>
          </cell>
          <cell r="C16">
            <v>31.8</v>
          </cell>
          <cell r="D16">
            <v>19.600000000000001</v>
          </cell>
          <cell r="E16">
            <v>84.666666666666671</v>
          </cell>
          <cell r="F16">
            <v>92</v>
          </cell>
          <cell r="G16">
            <v>65</v>
          </cell>
          <cell r="H16">
            <v>8.2799999999999994</v>
          </cell>
          <cell r="I16" t="str">
            <v>SE</v>
          </cell>
          <cell r="J16">
            <v>15.840000000000002</v>
          </cell>
          <cell r="K16">
            <v>0</v>
          </cell>
        </row>
        <row r="17">
          <cell r="B17">
            <v>22.853333333333335</v>
          </cell>
          <cell r="C17">
            <v>28.9</v>
          </cell>
          <cell r="D17">
            <v>20</v>
          </cell>
          <cell r="E17">
            <v>84.533333333333331</v>
          </cell>
          <cell r="F17">
            <v>93</v>
          </cell>
          <cell r="G17">
            <v>63</v>
          </cell>
          <cell r="H17">
            <v>5.4</v>
          </cell>
          <cell r="I17" t="str">
            <v>SE</v>
          </cell>
          <cell r="J17">
            <v>31.680000000000003</v>
          </cell>
          <cell r="K17">
            <v>0</v>
          </cell>
        </row>
        <row r="18">
          <cell r="B18">
            <v>23.208695652173915</v>
          </cell>
          <cell r="C18">
            <v>27.8</v>
          </cell>
          <cell r="D18">
            <v>20.7</v>
          </cell>
          <cell r="E18">
            <v>84.217391304347828</v>
          </cell>
          <cell r="F18">
            <v>93</v>
          </cell>
          <cell r="G18">
            <v>68</v>
          </cell>
          <cell r="H18">
            <v>20.88</v>
          </cell>
          <cell r="I18" t="str">
            <v>SE</v>
          </cell>
          <cell r="J18">
            <v>47.519999999999996</v>
          </cell>
          <cell r="K18">
            <v>29.2</v>
          </cell>
        </row>
        <row r="19">
          <cell r="B19">
            <v>23.285714285714288</v>
          </cell>
          <cell r="C19">
            <v>28</v>
          </cell>
          <cell r="D19">
            <v>20.3</v>
          </cell>
          <cell r="E19">
            <v>81.142857142857139</v>
          </cell>
          <cell r="F19">
            <v>92</v>
          </cell>
          <cell r="G19">
            <v>58</v>
          </cell>
          <cell r="H19">
            <v>18.720000000000002</v>
          </cell>
          <cell r="I19" t="str">
            <v>S</v>
          </cell>
          <cell r="J19">
            <v>37.800000000000004</v>
          </cell>
          <cell r="K19">
            <v>0</v>
          </cell>
        </row>
        <row r="20">
          <cell r="B20">
            <v>20.48</v>
          </cell>
          <cell r="C20">
            <v>29.3</v>
          </cell>
          <cell r="D20">
            <v>15.1</v>
          </cell>
          <cell r="E20">
            <v>75.7</v>
          </cell>
          <cell r="F20">
            <v>87</v>
          </cell>
          <cell r="G20">
            <v>47</v>
          </cell>
          <cell r="H20">
            <v>12.6</v>
          </cell>
          <cell r="I20" t="str">
            <v>S</v>
          </cell>
          <cell r="J20">
            <v>23.759999999999998</v>
          </cell>
          <cell r="K20">
            <v>0</v>
          </cell>
        </row>
        <row r="21">
          <cell r="B21">
            <v>19.261111111111109</v>
          </cell>
          <cell r="C21">
            <v>28.4</v>
          </cell>
          <cell r="D21">
            <v>14.6</v>
          </cell>
          <cell r="E21">
            <v>74.666666666666671</v>
          </cell>
          <cell r="F21">
            <v>84</v>
          </cell>
          <cell r="G21">
            <v>53</v>
          </cell>
          <cell r="H21">
            <v>10.8</v>
          </cell>
          <cell r="I21" t="str">
            <v>S</v>
          </cell>
          <cell r="J21">
            <v>20.52</v>
          </cell>
          <cell r="K21">
            <v>0</v>
          </cell>
        </row>
        <row r="22">
          <cell r="B22">
            <v>22.476470588235294</v>
          </cell>
          <cell r="C22">
            <v>29</v>
          </cell>
          <cell r="D22">
            <v>19.399999999999999</v>
          </cell>
          <cell r="E22">
            <v>78.764705882352942</v>
          </cell>
          <cell r="F22">
            <v>87</v>
          </cell>
          <cell r="G22">
            <v>59</v>
          </cell>
          <cell r="H22">
            <v>14.76</v>
          </cell>
          <cell r="I22" t="str">
            <v>S</v>
          </cell>
          <cell r="J22">
            <v>28.44</v>
          </cell>
          <cell r="K22">
            <v>0</v>
          </cell>
        </row>
        <row r="23">
          <cell r="B23">
            <v>23.837499999999999</v>
          </cell>
          <cell r="C23">
            <v>28.4</v>
          </cell>
          <cell r="D23">
            <v>21.3</v>
          </cell>
          <cell r="E23">
            <v>82.9375</v>
          </cell>
          <cell r="F23">
            <v>91</v>
          </cell>
          <cell r="G23">
            <v>59</v>
          </cell>
          <cell r="H23">
            <v>7.5600000000000005</v>
          </cell>
          <cell r="I23" t="str">
            <v>S</v>
          </cell>
          <cell r="J23">
            <v>23.040000000000003</v>
          </cell>
          <cell r="K23">
            <v>0</v>
          </cell>
        </row>
        <row r="24">
          <cell r="B24">
            <v>23.176470588235293</v>
          </cell>
          <cell r="C24">
            <v>32.299999999999997</v>
          </cell>
          <cell r="D24">
            <v>20.100000000000001</v>
          </cell>
          <cell r="E24">
            <v>83.647058823529406</v>
          </cell>
          <cell r="F24">
            <v>92</v>
          </cell>
          <cell r="G24">
            <v>58</v>
          </cell>
          <cell r="H24">
            <v>5.7600000000000007</v>
          </cell>
          <cell r="I24" t="str">
            <v>N</v>
          </cell>
          <cell r="J24">
            <v>16.559999999999999</v>
          </cell>
          <cell r="K24">
            <v>0</v>
          </cell>
        </row>
        <row r="25">
          <cell r="B25">
            <v>22.426666666666662</v>
          </cell>
          <cell r="C25">
            <v>27.2</v>
          </cell>
          <cell r="D25">
            <v>19.899999999999999</v>
          </cell>
          <cell r="E25">
            <v>86.86666666666666</v>
          </cell>
          <cell r="F25">
            <v>93</v>
          </cell>
          <cell r="G25">
            <v>69</v>
          </cell>
          <cell r="H25">
            <v>6.48</v>
          </cell>
          <cell r="I25" t="str">
            <v>S</v>
          </cell>
          <cell r="J25">
            <v>12.96</v>
          </cell>
          <cell r="K25">
            <v>0</v>
          </cell>
        </row>
        <row r="26">
          <cell r="B26">
            <v>21.006666666666668</v>
          </cell>
          <cell r="C26">
            <v>26.2</v>
          </cell>
          <cell r="D26">
            <v>18.100000000000001</v>
          </cell>
          <cell r="E26">
            <v>85.571428571428569</v>
          </cell>
          <cell r="F26">
            <v>92</v>
          </cell>
          <cell r="G26">
            <v>60</v>
          </cell>
          <cell r="H26">
            <v>6.84</v>
          </cell>
          <cell r="I26" t="str">
            <v>S</v>
          </cell>
          <cell r="J26">
            <v>12.96</v>
          </cell>
          <cell r="K26">
            <v>0</v>
          </cell>
        </row>
        <row r="27">
          <cell r="B27">
            <v>21.65625</v>
          </cell>
          <cell r="C27">
            <v>30.7</v>
          </cell>
          <cell r="D27">
            <v>18.5</v>
          </cell>
          <cell r="E27">
            <v>82.6</v>
          </cell>
          <cell r="F27">
            <v>90</v>
          </cell>
          <cell r="G27">
            <v>49</v>
          </cell>
          <cell r="H27">
            <v>10.08</v>
          </cell>
          <cell r="I27" t="str">
            <v>L</v>
          </cell>
          <cell r="J27">
            <v>29.16</v>
          </cell>
          <cell r="K27">
            <v>0</v>
          </cell>
        </row>
        <row r="28">
          <cell r="B28">
            <v>22.500000000000004</v>
          </cell>
          <cell r="C28">
            <v>27.8</v>
          </cell>
          <cell r="D28">
            <v>20.7</v>
          </cell>
          <cell r="E28">
            <v>83.13333333333334</v>
          </cell>
          <cell r="F28">
            <v>89</v>
          </cell>
          <cell r="G28">
            <v>67</v>
          </cell>
          <cell r="H28">
            <v>6.12</v>
          </cell>
          <cell r="I28" t="str">
            <v>SE</v>
          </cell>
          <cell r="J28">
            <v>11.879999999999999</v>
          </cell>
          <cell r="K28">
            <v>0</v>
          </cell>
        </row>
        <row r="29">
          <cell r="B29">
            <v>23.193333333333335</v>
          </cell>
          <cell r="C29">
            <v>28.4</v>
          </cell>
          <cell r="D29">
            <v>20.5</v>
          </cell>
          <cell r="E29">
            <v>86.933333333333337</v>
          </cell>
          <cell r="F29">
            <v>94</v>
          </cell>
          <cell r="G29">
            <v>72</v>
          </cell>
          <cell r="H29">
            <v>6.84</v>
          </cell>
          <cell r="I29" t="str">
            <v>SE</v>
          </cell>
          <cell r="J29">
            <v>17.64</v>
          </cell>
          <cell r="K29">
            <v>0</v>
          </cell>
        </row>
        <row r="30">
          <cell r="B30">
            <v>24.635714285714283</v>
          </cell>
          <cell r="C30">
            <v>27.3</v>
          </cell>
          <cell r="D30">
            <v>23.7</v>
          </cell>
          <cell r="E30">
            <v>87.642857142857139</v>
          </cell>
          <cell r="F30">
            <v>92</v>
          </cell>
          <cell r="G30">
            <v>72</v>
          </cell>
          <cell r="H30">
            <v>6.48</v>
          </cell>
          <cell r="I30" t="str">
            <v>S</v>
          </cell>
          <cell r="J30">
            <v>19.079999999999998</v>
          </cell>
          <cell r="K30">
            <v>9.2000000000000011</v>
          </cell>
        </row>
        <row r="31">
          <cell r="B31">
            <v>21.993749999999999</v>
          </cell>
          <cell r="C31">
            <v>30.8</v>
          </cell>
          <cell r="D31">
            <v>18</v>
          </cell>
          <cell r="E31">
            <v>83</v>
          </cell>
          <cell r="F31">
            <v>92</v>
          </cell>
          <cell r="G31">
            <v>52</v>
          </cell>
          <cell r="H31">
            <v>10.44</v>
          </cell>
          <cell r="I31" t="str">
            <v>NO</v>
          </cell>
          <cell r="J31">
            <v>25.56</v>
          </cell>
          <cell r="K31">
            <v>0</v>
          </cell>
        </row>
        <row r="32">
          <cell r="B32">
            <v>22.160000000000004</v>
          </cell>
          <cell r="C32">
            <v>27.3</v>
          </cell>
          <cell r="D32">
            <v>19</v>
          </cell>
          <cell r="E32">
            <v>85.733333333333334</v>
          </cell>
          <cell r="F32">
            <v>93</v>
          </cell>
          <cell r="G32">
            <v>70</v>
          </cell>
          <cell r="H32">
            <v>6.12</v>
          </cell>
          <cell r="I32" t="str">
            <v>SE</v>
          </cell>
          <cell r="J32">
            <v>11.879999999999999</v>
          </cell>
          <cell r="K32">
            <v>0</v>
          </cell>
        </row>
        <row r="33">
          <cell r="B33">
            <v>21.874999999999996</v>
          </cell>
          <cell r="C33">
            <v>30.2</v>
          </cell>
          <cell r="D33">
            <v>18.5</v>
          </cell>
          <cell r="E33">
            <v>84.375</v>
          </cell>
          <cell r="F33">
            <v>93</v>
          </cell>
          <cell r="G33">
            <v>54</v>
          </cell>
          <cell r="H33">
            <v>4.6800000000000006</v>
          </cell>
          <cell r="I33" t="str">
            <v>SE</v>
          </cell>
          <cell r="J33">
            <v>10.8</v>
          </cell>
          <cell r="K33">
            <v>0</v>
          </cell>
        </row>
        <row r="34">
          <cell r="B34">
            <v>21.387499999999996</v>
          </cell>
          <cell r="C34">
            <v>28.3</v>
          </cell>
          <cell r="D34">
            <v>17.8</v>
          </cell>
          <cell r="E34">
            <v>82.6875</v>
          </cell>
          <cell r="F34">
            <v>92</v>
          </cell>
          <cell r="G34">
            <v>59</v>
          </cell>
          <cell r="H34">
            <v>6.12</v>
          </cell>
          <cell r="I34" t="str">
            <v>S</v>
          </cell>
          <cell r="J34">
            <v>15.840000000000002</v>
          </cell>
          <cell r="K34">
            <v>0</v>
          </cell>
        </row>
        <row r="35">
          <cell r="I35" t="str">
            <v>S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>
            <v>26.174999999999997</v>
          </cell>
          <cell r="C5">
            <v>32.5</v>
          </cell>
          <cell r="D5">
            <v>21.2</v>
          </cell>
          <cell r="E5">
            <v>61.541666666666664</v>
          </cell>
          <cell r="F5">
            <v>82</v>
          </cell>
          <cell r="G5">
            <v>36</v>
          </cell>
          <cell r="H5" t="str">
            <v>*</v>
          </cell>
          <cell r="I5" t="str">
            <v>SO</v>
          </cell>
          <cell r="J5" t="str">
            <v>*</v>
          </cell>
          <cell r="K5">
            <v>0</v>
          </cell>
        </row>
        <row r="6">
          <cell r="B6">
            <v>26.708333333333332</v>
          </cell>
          <cell r="C6">
            <v>32.5</v>
          </cell>
          <cell r="D6">
            <v>21.7</v>
          </cell>
          <cell r="E6">
            <v>58.125</v>
          </cell>
          <cell r="F6">
            <v>73</v>
          </cell>
          <cell r="G6">
            <v>35</v>
          </cell>
          <cell r="H6" t="str">
            <v>*</v>
          </cell>
          <cell r="I6" t="str">
            <v>SO</v>
          </cell>
          <cell r="J6" t="str">
            <v>*</v>
          </cell>
          <cell r="K6">
            <v>0</v>
          </cell>
        </row>
        <row r="7">
          <cell r="B7">
            <v>20.629166666666666</v>
          </cell>
          <cell r="C7">
            <v>25.2</v>
          </cell>
          <cell r="D7">
            <v>16</v>
          </cell>
          <cell r="E7">
            <v>68.375</v>
          </cell>
          <cell r="F7">
            <v>95</v>
          </cell>
          <cell r="G7">
            <v>34</v>
          </cell>
          <cell r="H7" t="str">
            <v>*</v>
          </cell>
          <cell r="I7" t="str">
            <v>SO</v>
          </cell>
          <cell r="J7" t="str">
            <v>*</v>
          </cell>
          <cell r="K7">
            <v>0.8</v>
          </cell>
        </row>
        <row r="8">
          <cell r="B8">
            <v>20.358333333333334</v>
          </cell>
          <cell r="C8">
            <v>28.9</v>
          </cell>
          <cell r="D8">
            <v>14.2</v>
          </cell>
          <cell r="E8">
            <v>49.25</v>
          </cell>
          <cell r="F8">
            <v>81</v>
          </cell>
          <cell r="G8">
            <v>20</v>
          </cell>
          <cell r="H8" t="str">
            <v>*</v>
          </cell>
          <cell r="I8" t="str">
            <v>SO</v>
          </cell>
          <cell r="J8" t="str">
            <v>*</v>
          </cell>
          <cell r="K8">
            <v>0</v>
          </cell>
        </row>
        <row r="9">
          <cell r="B9">
            <v>24.583333333333332</v>
          </cell>
          <cell r="C9">
            <v>32.200000000000003</v>
          </cell>
          <cell r="D9">
            <v>19</v>
          </cell>
          <cell r="E9">
            <v>57.416666666666664</v>
          </cell>
          <cell r="F9">
            <v>73</v>
          </cell>
          <cell r="G9">
            <v>42</v>
          </cell>
          <cell r="H9" t="str">
            <v>*</v>
          </cell>
          <cell r="I9" t="str">
            <v>SO</v>
          </cell>
          <cell r="J9" t="str">
            <v>*</v>
          </cell>
          <cell r="K9">
            <v>0</v>
          </cell>
        </row>
        <row r="10">
          <cell r="B10">
            <v>26.187500000000011</v>
          </cell>
          <cell r="C10">
            <v>32.5</v>
          </cell>
          <cell r="D10">
            <v>19.600000000000001</v>
          </cell>
          <cell r="E10">
            <v>66.166666666666671</v>
          </cell>
          <cell r="F10">
            <v>94</v>
          </cell>
          <cell r="G10">
            <v>44</v>
          </cell>
          <cell r="H10" t="str">
            <v>*</v>
          </cell>
          <cell r="I10" t="str">
            <v>SO</v>
          </cell>
          <cell r="J10" t="str">
            <v>*</v>
          </cell>
          <cell r="K10">
            <v>10</v>
          </cell>
        </row>
        <row r="11">
          <cell r="B11">
            <v>20.037499999999998</v>
          </cell>
          <cell r="C11">
            <v>24.1</v>
          </cell>
          <cell r="D11">
            <v>18.100000000000001</v>
          </cell>
          <cell r="E11">
            <v>85.916666666666671</v>
          </cell>
          <cell r="F11">
            <v>96</v>
          </cell>
          <cell r="G11">
            <v>63</v>
          </cell>
          <cell r="H11" t="str">
            <v>*</v>
          </cell>
          <cell r="I11" t="str">
            <v>SO</v>
          </cell>
          <cell r="J11" t="str">
            <v>*</v>
          </cell>
          <cell r="K11">
            <v>55.6</v>
          </cell>
        </row>
        <row r="12">
          <cell r="B12">
            <v>18.583333333333332</v>
          </cell>
          <cell r="C12">
            <v>24.9</v>
          </cell>
          <cell r="D12">
            <v>13.5</v>
          </cell>
          <cell r="E12">
            <v>64.875</v>
          </cell>
          <cell r="F12">
            <v>84</v>
          </cell>
          <cell r="G12">
            <v>38</v>
          </cell>
          <cell r="H12" t="str">
            <v>*</v>
          </cell>
          <cell r="I12" t="str">
            <v>SO</v>
          </cell>
          <cell r="J12" t="str">
            <v>*</v>
          </cell>
          <cell r="K12">
            <v>0</v>
          </cell>
        </row>
        <row r="13">
          <cell r="B13">
            <v>18.954166666666666</v>
          </cell>
          <cell r="C13">
            <v>26.5</v>
          </cell>
          <cell r="D13">
            <v>11.9</v>
          </cell>
          <cell r="E13">
            <v>52.166666666666664</v>
          </cell>
          <cell r="F13">
            <v>79</v>
          </cell>
          <cell r="G13">
            <v>25</v>
          </cell>
          <cell r="H13" t="str">
            <v>*</v>
          </cell>
          <cell r="I13" t="str">
            <v>SO</v>
          </cell>
          <cell r="J13" t="str">
            <v>*</v>
          </cell>
          <cell r="K13">
            <v>0</v>
          </cell>
        </row>
        <row r="14">
          <cell r="B14">
            <v>19.516666666666669</v>
          </cell>
          <cell r="C14">
            <v>26</v>
          </cell>
          <cell r="D14">
            <v>13.5</v>
          </cell>
          <cell r="E14">
            <v>49.166666666666664</v>
          </cell>
          <cell r="F14">
            <v>72</v>
          </cell>
          <cell r="G14">
            <v>22</v>
          </cell>
          <cell r="H14" t="str">
            <v>*</v>
          </cell>
          <cell r="I14" t="str">
            <v>SO</v>
          </cell>
          <cell r="J14" t="str">
            <v>*</v>
          </cell>
          <cell r="K14">
            <v>0</v>
          </cell>
        </row>
        <row r="15">
          <cell r="B15">
            <v>20.137499999999996</v>
          </cell>
          <cell r="C15">
            <v>26.4</v>
          </cell>
          <cell r="D15">
            <v>14.6</v>
          </cell>
          <cell r="E15">
            <v>49.291666666666664</v>
          </cell>
          <cell r="F15">
            <v>72</v>
          </cell>
          <cell r="G15">
            <v>24</v>
          </cell>
          <cell r="H15" t="str">
            <v>*</v>
          </cell>
          <cell r="I15" t="str">
            <v>SO</v>
          </cell>
          <cell r="J15" t="str">
            <v>*</v>
          </cell>
          <cell r="K15">
            <v>0</v>
          </cell>
        </row>
        <row r="16">
          <cell r="B16">
            <v>21.891666666666666</v>
          </cell>
          <cell r="C16">
            <v>29.7</v>
          </cell>
          <cell r="D16">
            <v>15.3</v>
          </cell>
          <cell r="E16">
            <v>48.791666666666664</v>
          </cell>
          <cell r="F16">
            <v>65</v>
          </cell>
          <cell r="G16">
            <v>32</v>
          </cell>
          <cell r="H16" t="str">
            <v>*</v>
          </cell>
          <cell r="I16" t="str">
            <v>SO</v>
          </cell>
          <cell r="J16" t="str">
            <v>*</v>
          </cell>
          <cell r="K16">
            <v>0</v>
          </cell>
        </row>
        <row r="17">
          <cell r="B17">
            <v>22.45</v>
          </cell>
          <cell r="C17">
            <v>29.7</v>
          </cell>
          <cell r="D17">
            <v>17.7</v>
          </cell>
          <cell r="E17">
            <v>70.916666666666671</v>
          </cell>
          <cell r="F17">
            <v>88</v>
          </cell>
          <cell r="G17">
            <v>49</v>
          </cell>
          <cell r="H17" t="str">
            <v>*</v>
          </cell>
          <cell r="I17" t="str">
            <v>SO</v>
          </cell>
          <cell r="J17" t="str">
            <v>*</v>
          </cell>
          <cell r="K17">
            <v>0</v>
          </cell>
        </row>
        <row r="18">
          <cell r="B18">
            <v>18.258333333333333</v>
          </cell>
          <cell r="C18">
            <v>25.7</v>
          </cell>
          <cell r="D18">
            <v>15</v>
          </cell>
          <cell r="E18">
            <v>83.541666666666671</v>
          </cell>
          <cell r="F18">
            <v>97</v>
          </cell>
          <cell r="G18">
            <v>51</v>
          </cell>
          <cell r="H18" t="str">
            <v>*</v>
          </cell>
          <cell r="I18" t="str">
            <v>SO</v>
          </cell>
          <cell r="J18" t="str">
            <v>*</v>
          </cell>
          <cell r="K18">
            <v>32.6</v>
          </cell>
        </row>
        <row r="19">
          <cell r="B19">
            <v>15.274999999999999</v>
          </cell>
          <cell r="C19">
            <v>21.3</v>
          </cell>
          <cell r="D19">
            <v>10.3</v>
          </cell>
          <cell r="E19">
            <v>56.291666666666664</v>
          </cell>
          <cell r="F19">
            <v>82</v>
          </cell>
          <cell r="G19">
            <v>32</v>
          </cell>
          <cell r="H19" t="str">
            <v>*</v>
          </cell>
          <cell r="I19" t="str">
            <v>SO</v>
          </cell>
          <cell r="J19" t="str">
            <v>*</v>
          </cell>
          <cell r="K19">
            <v>0</v>
          </cell>
        </row>
        <row r="20">
          <cell r="B20">
            <v>16.824999999999999</v>
          </cell>
          <cell r="C20">
            <v>23</v>
          </cell>
          <cell r="D20">
            <v>12.5</v>
          </cell>
          <cell r="E20">
            <v>53.75</v>
          </cell>
          <cell r="F20">
            <v>68</v>
          </cell>
          <cell r="G20">
            <v>33</v>
          </cell>
          <cell r="H20" t="str">
            <v>*</v>
          </cell>
          <cell r="I20" t="str">
            <v>SO</v>
          </cell>
          <cell r="J20" t="str">
            <v>*</v>
          </cell>
          <cell r="K20">
            <v>0</v>
          </cell>
        </row>
        <row r="21">
          <cell r="B21">
            <v>18.695833333333336</v>
          </cell>
          <cell r="C21">
            <v>26.7</v>
          </cell>
          <cell r="D21">
            <v>12.5</v>
          </cell>
          <cell r="E21">
            <v>50.166666666666664</v>
          </cell>
          <cell r="F21">
            <v>73</v>
          </cell>
          <cell r="G21">
            <v>19</v>
          </cell>
          <cell r="H21" t="str">
            <v>*</v>
          </cell>
          <cell r="I21" t="str">
            <v>SO</v>
          </cell>
          <cell r="J21" t="str">
            <v>*</v>
          </cell>
          <cell r="K21">
            <v>0</v>
          </cell>
        </row>
        <row r="22">
          <cell r="B22">
            <v>20.216666666666665</v>
          </cell>
          <cell r="C22">
            <v>27</v>
          </cell>
          <cell r="D22">
            <v>14.5</v>
          </cell>
          <cell r="E22">
            <v>54.666666666666664</v>
          </cell>
          <cell r="F22">
            <v>74</v>
          </cell>
          <cell r="G22">
            <v>33</v>
          </cell>
          <cell r="H22" t="str">
            <v>*</v>
          </cell>
          <cell r="I22" t="str">
            <v>SO</v>
          </cell>
          <cell r="J22" t="str">
            <v>*</v>
          </cell>
          <cell r="K22">
            <v>0</v>
          </cell>
        </row>
        <row r="23">
          <cell r="B23">
            <v>20.100000000000001</v>
          </cell>
          <cell r="C23">
            <v>27.6</v>
          </cell>
          <cell r="D23">
            <v>14.6</v>
          </cell>
          <cell r="E23">
            <v>69.958333333333329</v>
          </cell>
          <cell r="F23">
            <v>88</v>
          </cell>
          <cell r="G23">
            <v>44</v>
          </cell>
          <cell r="H23" t="str">
            <v>*</v>
          </cell>
          <cell r="I23" t="str">
            <v>SO</v>
          </cell>
          <cell r="J23" t="str">
            <v>*</v>
          </cell>
          <cell r="K23">
            <v>0</v>
          </cell>
        </row>
        <row r="24">
          <cell r="B24">
            <v>21.412499999999998</v>
          </cell>
          <cell r="C24">
            <v>28.6</v>
          </cell>
          <cell r="D24">
            <v>16.2</v>
          </cell>
          <cell r="E24">
            <v>71.958333333333329</v>
          </cell>
          <cell r="F24">
            <v>91</v>
          </cell>
          <cell r="G24">
            <v>46</v>
          </cell>
          <cell r="H24" t="str">
            <v>*</v>
          </cell>
          <cell r="I24" t="str">
            <v>SO</v>
          </cell>
          <cell r="J24" t="str">
            <v>*</v>
          </cell>
          <cell r="K24">
            <v>0</v>
          </cell>
        </row>
        <row r="25">
          <cell r="B25">
            <v>22.4375</v>
          </cell>
          <cell r="C25">
            <v>29.4</v>
          </cell>
          <cell r="D25">
            <v>17.399999999999999</v>
          </cell>
          <cell r="E25">
            <v>64.583333333333329</v>
          </cell>
          <cell r="F25">
            <v>86</v>
          </cell>
          <cell r="G25">
            <v>30</v>
          </cell>
          <cell r="H25" t="str">
            <v>*</v>
          </cell>
          <cell r="I25" t="str">
            <v>SO</v>
          </cell>
          <cell r="J25" t="str">
            <v>*</v>
          </cell>
          <cell r="K25">
            <v>0</v>
          </cell>
        </row>
        <row r="26">
          <cell r="B26">
            <v>22.362500000000001</v>
          </cell>
          <cell r="C26">
            <v>29.9</v>
          </cell>
          <cell r="D26">
            <v>16.3</v>
          </cell>
          <cell r="E26">
            <v>63.458333333333336</v>
          </cell>
          <cell r="F26">
            <v>86</v>
          </cell>
          <cell r="G26">
            <v>30</v>
          </cell>
          <cell r="H26" t="str">
            <v>*</v>
          </cell>
          <cell r="I26" t="str">
            <v>SO</v>
          </cell>
          <cell r="J26" t="str">
            <v>*</v>
          </cell>
          <cell r="K26">
            <v>0</v>
          </cell>
        </row>
        <row r="27">
          <cell r="B27">
            <v>21.370833333333334</v>
          </cell>
          <cell r="C27">
            <v>28.7</v>
          </cell>
          <cell r="D27">
            <v>15</v>
          </cell>
          <cell r="E27">
            <v>63.833333333333336</v>
          </cell>
          <cell r="F27">
            <v>87</v>
          </cell>
          <cell r="G27">
            <v>37</v>
          </cell>
          <cell r="H27" t="str">
            <v>*</v>
          </cell>
          <cell r="I27" t="str">
            <v>SO</v>
          </cell>
          <cell r="J27" t="str">
            <v>*</v>
          </cell>
          <cell r="K27">
            <v>0</v>
          </cell>
        </row>
        <row r="28">
          <cell r="B28">
            <v>20.770833333333336</v>
          </cell>
          <cell r="C28">
            <v>28.6</v>
          </cell>
          <cell r="D28">
            <v>14.3</v>
          </cell>
          <cell r="E28">
            <v>64.916666666666671</v>
          </cell>
          <cell r="F28">
            <v>82</v>
          </cell>
          <cell r="G28">
            <v>42</v>
          </cell>
          <cell r="H28" t="str">
            <v>*</v>
          </cell>
          <cell r="I28" t="str">
            <v>SO</v>
          </cell>
          <cell r="J28" t="str">
            <v>*</v>
          </cell>
          <cell r="K28">
            <v>0</v>
          </cell>
        </row>
        <row r="29">
          <cell r="B29">
            <v>23.429166666666664</v>
          </cell>
          <cell r="C29">
            <v>30.9</v>
          </cell>
          <cell r="D29">
            <v>18.600000000000001</v>
          </cell>
          <cell r="E29">
            <v>71.291666666666671</v>
          </cell>
          <cell r="F29">
            <v>83</v>
          </cell>
          <cell r="G29">
            <v>46</v>
          </cell>
          <cell r="H29" t="str">
            <v>*</v>
          </cell>
          <cell r="I29" t="str">
            <v>SO</v>
          </cell>
          <cell r="J29" t="str">
            <v>*</v>
          </cell>
          <cell r="K29">
            <v>0</v>
          </cell>
        </row>
        <row r="30">
          <cell r="B30">
            <v>24.754166666666663</v>
          </cell>
          <cell r="C30">
            <v>30.7</v>
          </cell>
          <cell r="D30">
            <v>20</v>
          </cell>
          <cell r="E30">
            <v>73.25</v>
          </cell>
          <cell r="F30">
            <v>93</v>
          </cell>
          <cell r="G30">
            <v>49</v>
          </cell>
          <cell r="H30" t="str">
            <v>*</v>
          </cell>
          <cell r="I30" t="str">
            <v>SO</v>
          </cell>
          <cell r="J30" t="str">
            <v>*</v>
          </cell>
          <cell r="K30">
            <v>0</v>
          </cell>
        </row>
        <row r="31">
          <cell r="B31">
            <v>22.766666666666662</v>
          </cell>
          <cell r="C31">
            <v>28.7</v>
          </cell>
          <cell r="D31">
            <v>17.399999999999999</v>
          </cell>
          <cell r="E31">
            <v>63.875</v>
          </cell>
          <cell r="F31">
            <v>84</v>
          </cell>
          <cell r="G31">
            <v>37</v>
          </cell>
          <cell r="H31" t="str">
            <v>*</v>
          </cell>
          <cell r="I31" t="str">
            <v>SO</v>
          </cell>
          <cell r="J31" t="str">
            <v>*</v>
          </cell>
          <cell r="K31">
            <v>0</v>
          </cell>
        </row>
        <row r="32">
          <cell r="B32">
            <v>21.408333333333335</v>
          </cell>
          <cell r="C32">
            <v>29</v>
          </cell>
          <cell r="D32">
            <v>15</v>
          </cell>
          <cell r="E32">
            <v>69.375</v>
          </cell>
          <cell r="F32">
            <v>90</v>
          </cell>
          <cell r="G32">
            <v>49</v>
          </cell>
          <cell r="H32" t="str">
            <v>*</v>
          </cell>
          <cell r="I32" t="str">
            <v>SO</v>
          </cell>
          <cell r="J32" t="str">
            <v>*</v>
          </cell>
          <cell r="K32">
            <v>0</v>
          </cell>
        </row>
        <row r="33">
          <cell r="B33">
            <v>23.175000000000001</v>
          </cell>
          <cell r="C33">
            <v>30.7</v>
          </cell>
          <cell r="D33">
            <v>17.600000000000001</v>
          </cell>
          <cell r="E33">
            <v>65.875</v>
          </cell>
          <cell r="F33">
            <v>85</v>
          </cell>
          <cell r="G33">
            <v>34</v>
          </cell>
          <cell r="H33" t="str">
            <v>*</v>
          </cell>
          <cell r="I33" t="str">
            <v>SO</v>
          </cell>
          <cell r="J33" t="str">
            <v>*</v>
          </cell>
          <cell r="K33">
            <v>0</v>
          </cell>
        </row>
        <row r="34">
          <cell r="B34">
            <v>23.887499999999992</v>
          </cell>
          <cell r="C34">
            <v>30.1</v>
          </cell>
          <cell r="D34">
            <v>19.8</v>
          </cell>
          <cell r="E34">
            <v>58.958333333333336</v>
          </cell>
          <cell r="F34">
            <v>74</v>
          </cell>
          <cell r="G34">
            <v>36</v>
          </cell>
          <cell r="H34" t="str">
            <v>*</v>
          </cell>
          <cell r="I34" t="str">
            <v>SO</v>
          </cell>
          <cell r="J34" t="str">
            <v>*</v>
          </cell>
          <cell r="K34">
            <v>0</v>
          </cell>
        </row>
        <row r="35">
          <cell r="I35" t="str">
            <v>SO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>
            <v>27.116666666666671</v>
          </cell>
          <cell r="C5">
            <v>29.9</v>
          </cell>
          <cell r="D5">
            <v>24.8</v>
          </cell>
          <cell r="E5">
            <v>70.833333333333329</v>
          </cell>
          <cell r="F5">
            <v>81</v>
          </cell>
          <cell r="G5">
            <v>57</v>
          </cell>
          <cell r="H5">
            <v>3.9600000000000004</v>
          </cell>
          <cell r="I5" t="str">
            <v>L</v>
          </cell>
          <cell r="J5">
            <v>11.16</v>
          </cell>
          <cell r="K5" t="str">
            <v>*</v>
          </cell>
        </row>
        <row r="6">
          <cell r="B6" t="str">
            <v>*</v>
          </cell>
          <cell r="C6" t="str">
            <v>*</v>
          </cell>
          <cell r="D6" t="str">
            <v>*</v>
          </cell>
          <cell r="E6" t="str">
            <v>*</v>
          </cell>
          <cell r="F6" t="str">
            <v>*</v>
          </cell>
          <cell r="G6" t="str">
            <v>*</v>
          </cell>
          <cell r="H6" t="str">
            <v>*</v>
          </cell>
          <cell r="I6" t="str">
            <v>*</v>
          </cell>
          <cell r="J6" t="str">
            <v>*</v>
          </cell>
          <cell r="K6" t="str">
            <v>*</v>
          </cell>
        </row>
        <row r="7">
          <cell r="B7" t="str">
            <v>*</v>
          </cell>
          <cell r="C7" t="str">
            <v>*</v>
          </cell>
          <cell r="D7" t="str">
            <v>*</v>
          </cell>
          <cell r="E7" t="str">
            <v>*</v>
          </cell>
          <cell r="F7" t="str">
            <v>*</v>
          </cell>
          <cell r="G7" t="str">
            <v>*</v>
          </cell>
          <cell r="H7" t="str">
            <v>*</v>
          </cell>
          <cell r="I7" t="str">
            <v>*</v>
          </cell>
          <cell r="J7" t="str">
            <v>*</v>
          </cell>
          <cell r="K7" t="str">
            <v>*</v>
          </cell>
        </row>
        <row r="8">
          <cell r="B8" t="str">
            <v>*</v>
          </cell>
          <cell r="C8" t="str">
            <v>*</v>
          </cell>
          <cell r="D8" t="str">
            <v>*</v>
          </cell>
          <cell r="E8" t="str">
            <v>*</v>
          </cell>
          <cell r="F8" t="str">
            <v>*</v>
          </cell>
          <cell r="G8" t="str">
            <v>*</v>
          </cell>
          <cell r="H8" t="str">
            <v>*</v>
          </cell>
          <cell r="I8" t="str">
            <v>*</v>
          </cell>
          <cell r="J8" t="str">
            <v>*</v>
          </cell>
          <cell r="K8" t="str">
            <v>*</v>
          </cell>
        </row>
        <row r="9">
          <cell r="B9" t="str">
            <v>*</v>
          </cell>
          <cell r="C9" t="str">
            <v>*</v>
          </cell>
          <cell r="D9" t="str">
            <v>*</v>
          </cell>
          <cell r="E9" t="str">
            <v>*</v>
          </cell>
          <cell r="F9" t="str">
            <v>*</v>
          </cell>
          <cell r="G9" t="str">
            <v>*</v>
          </cell>
          <cell r="H9" t="str">
            <v>*</v>
          </cell>
          <cell r="I9" t="str">
            <v>*</v>
          </cell>
          <cell r="J9" t="str">
            <v>*</v>
          </cell>
          <cell r="K9" t="str">
            <v>*</v>
          </cell>
        </row>
        <row r="10">
          <cell r="B10" t="str">
            <v>*</v>
          </cell>
          <cell r="C10" t="str">
            <v>*</v>
          </cell>
          <cell r="D10" t="str">
            <v>*</v>
          </cell>
          <cell r="E10" t="str">
            <v>*</v>
          </cell>
          <cell r="F10" t="str">
            <v>*</v>
          </cell>
          <cell r="G10" t="str">
            <v>*</v>
          </cell>
          <cell r="H10" t="str">
            <v>*</v>
          </cell>
          <cell r="I10" t="str">
            <v>*</v>
          </cell>
          <cell r="J10" t="str">
            <v>*</v>
          </cell>
          <cell r="K10" t="str">
            <v>*</v>
          </cell>
        </row>
        <row r="11">
          <cell r="B11" t="str">
            <v>*</v>
          </cell>
          <cell r="C11" t="str">
            <v>*</v>
          </cell>
          <cell r="D11" t="str">
            <v>*</v>
          </cell>
          <cell r="E11" t="str">
            <v>*</v>
          </cell>
          <cell r="F11" t="str">
            <v>*</v>
          </cell>
          <cell r="G11" t="str">
            <v>*</v>
          </cell>
          <cell r="H11" t="str">
            <v>*</v>
          </cell>
          <cell r="I11" t="str">
            <v>*</v>
          </cell>
          <cell r="J11" t="str">
            <v>*</v>
          </cell>
          <cell r="K11" t="str">
            <v>*</v>
          </cell>
        </row>
        <row r="12">
          <cell r="B12">
            <v>24.074999999999999</v>
          </cell>
          <cell r="C12">
            <v>27.6</v>
          </cell>
          <cell r="D12">
            <v>17.399999999999999</v>
          </cell>
          <cell r="E12">
            <v>48.166666666666664</v>
          </cell>
          <cell r="F12">
            <v>71</v>
          </cell>
          <cell r="G12">
            <v>32</v>
          </cell>
          <cell r="H12">
            <v>14.04</v>
          </cell>
          <cell r="I12" t="str">
            <v>S</v>
          </cell>
          <cell r="J12">
            <v>30.240000000000002</v>
          </cell>
          <cell r="K12" t="str">
            <v>*</v>
          </cell>
        </row>
        <row r="13">
          <cell r="B13">
            <v>20.241666666666667</v>
          </cell>
          <cell r="C13">
            <v>28.7</v>
          </cell>
          <cell r="D13">
            <v>12.9</v>
          </cell>
          <cell r="E13">
            <v>55.208333333333336</v>
          </cell>
          <cell r="F13">
            <v>82</v>
          </cell>
          <cell r="G13">
            <v>21</v>
          </cell>
          <cell r="H13">
            <v>11.16</v>
          </cell>
          <cell r="I13" t="str">
            <v>S</v>
          </cell>
          <cell r="J13">
            <v>24.48</v>
          </cell>
          <cell r="K13" t="str">
            <v>*</v>
          </cell>
        </row>
        <row r="14">
          <cell r="B14">
            <v>20.695833333333333</v>
          </cell>
          <cell r="C14">
            <v>29.1</v>
          </cell>
          <cell r="D14">
            <v>13.5</v>
          </cell>
          <cell r="E14">
            <v>55.75</v>
          </cell>
          <cell r="F14">
            <v>82</v>
          </cell>
          <cell r="G14">
            <v>25</v>
          </cell>
          <cell r="H14">
            <v>8.2799999999999994</v>
          </cell>
          <cell r="I14" t="str">
            <v>S</v>
          </cell>
          <cell r="J14">
            <v>24.48</v>
          </cell>
          <cell r="K14" t="str">
            <v>*</v>
          </cell>
        </row>
        <row r="15">
          <cell r="B15">
            <v>19.5</v>
          </cell>
          <cell r="C15">
            <v>21.8</v>
          </cell>
          <cell r="D15">
            <v>18.3</v>
          </cell>
          <cell r="E15">
            <v>62</v>
          </cell>
          <cell r="F15">
            <v>66</v>
          </cell>
          <cell r="G15">
            <v>55</v>
          </cell>
          <cell r="H15">
            <v>3.9600000000000004</v>
          </cell>
          <cell r="I15" t="str">
            <v>S</v>
          </cell>
          <cell r="J15">
            <v>12.6</v>
          </cell>
          <cell r="K15" t="str">
            <v>*</v>
          </cell>
        </row>
        <row r="16">
          <cell r="B16" t="str">
            <v>*</v>
          </cell>
          <cell r="C16" t="str">
            <v>*</v>
          </cell>
          <cell r="D16" t="str">
            <v>*</v>
          </cell>
          <cell r="E16" t="str">
            <v>*</v>
          </cell>
          <cell r="F16" t="str">
            <v>*</v>
          </cell>
          <cell r="G16" t="str">
            <v>*</v>
          </cell>
          <cell r="H16" t="str">
            <v>*</v>
          </cell>
          <cell r="I16" t="str">
            <v>*</v>
          </cell>
          <cell r="J16" t="str">
            <v>*</v>
          </cell>
          <cell r="K16" t="str">
            <v>*</v>
          </cell>
        </row>
        <row r="17">
          <cell r="B17" t="str">
            <v>*</v>
          </cell>
          <cell r="C17" t="str">
            <v>*</v>
          </cell>
          <cell r="D17" t="str">
            <v>*</v>
          </cell>
          <cell r="E17" t="str">
            <v>*</v>
          </cell>
          <cell r="F17" t="str">
            <v>*</v>
          </cell>
          <cell r="G17" t="str">
            <v>*</v>
          </cell>
          <cell r="H17" t="str">
            <v>*</v>
          </cell>
          <cell r="I17" t="str">
            <v>*</v>
          </cell>
          <cell r="J17" t="str">
            <v>*</v>
          </cell>
          <cell r="K17" t="str">
            <v>*</v>
          </cell>
        </row>
        <row r="18">
          <cell r="B18" t="str">
            <v>*</v>
          </cell>
          <cell r="C18" t="str">
            <v>*</v>
          </cell>
          <cell r="D18" t="str">
            <v>*</v>
          </cell>
          <cell r="E18" t="str">
            <v>*</v>
          </cell>
          <cell r="F18" t="str">
            <v>*</v>
          </cell>
          <cell r="G18" t="str">
            <v>*</v>
          </cell>
          <cell r="H18" t="str">
            <v>*</v>
          </cell>
          <cell r="I18" t="str">
            <v>*</v>
          </cell>
          <cell r="J18" t="str">
            <v>*</v>
          </cell>
          <cell r="K18" t="str">
            <v>*</v>
          </cell>
        </row>
        <row r="19">
          <cell r="B19" t="str">
            <v>*</v>
          </cell>
          <cell r="C19" t="str">
            <v>*</v>
          </cell>
          <cell r="D19" t="str">
            <v>*</v>
          </cell>
          <cell r="E19" t="str">
            <v>*</v>
          </cell>
          <cell r="F19" t="str">
            <v>*</v>
          </cell>
          <cell r="G19" t="str">
            <v>*</v>
          </cell>
          <cell r="H19" t="str">
            <v>*</v>
          </cell>
          <cell r="I19" t="str">
            <v>*</v>
          </cell>
          <cell r="J19" t="str">
            <v>*</v>
          </cell>
          <cell r="K19" t="str">
            <v>*</v>
          </cell>
        </row>
        <row r="20">
          <cell r="B20">
            <v>23.400000000000002</v>
          </cell>
          <cell r="C20">
            <v>27.2</v>
          </cell>
          <cell r="D20">
            <v>15.5</v>
          </cell>
          <cell r="E20">
            <v>43.416666666666664</v>
          </cell>
          <cell r="F20">
            <v>78</v>
          </cell>
          <cell r="G20">
            <v>29</v>
          </cell>
          <cell r="H20">
            <v>16.559999999999999</v>
          </cell>
          <cell r="I20" t="str">
            <v>SE</v>
          </cell>
          <cell r="J20">
            <v>35.28</v>
          </cell>
          <cell r="K20" t="str">
            <v>*</v>
          </cell>
        </row>
        <row r="21">
          <cell r="B21">
            <v>18.683333333333337</v>
          </cell>
          <cell r="C21">
            <v>28</v>
          </cell>
          <cell r="D21">
            <v>11.2</v>
          </cell>
          <cell r="E21">
            <v>61.583333333333336</v>
          </cell>
          <cell r="F21">
            <v>89</v>
          </cell>
          <cell r="G21">
            <v>26</v>
          </cell>
          <cell r="H21">
            <v>8.2799999999999994</v>
          </cell>
          <cell r="I21" t="str">
            <v>SE</v>
          </cell>
          <cell r="J21">
            <v>21.96</v>
          </cell>
          <cell r="K21" t="str">
            <v>*</v>
          </cell>
        </row>
        <row r="22">
          <cell r="B22">
            <v>16.928571428571427</v>
          </cell>
          <cell r="C22">
            <v>20.6</v>
          </cell>
          <cell r="D22">
            <v>14.4</v>
          </cell>
          <cell r="E22">
            <v>69.285714285714292</v>
          </cell>
          <cell r="F22">
            <v>81</v>
          </cell>
          <cell r="G22">
            <v>51</v>
          </cell>
          <cell r="H22">
            <v>13.32</v>
          </cell>
          <cell r="I22" t="str">
            <v>S</v>
          </cell>
          <cell r="J22">
            <v>23.400000000000002</v>
          </cell>
          <cell r="K22" t="str">
            <v>*</v>
          </cell>
        </row>
        <row r="23">
          <cell r="B23" t="str">
            <v>*</v>
          </cell>
          <cell r="C23" t="str">
            <v>*</v>
          </cell>
          <cell r="D23" t="str">
            <v>*</v>
          </cell>
          <cell r="E23" t="str">
            <v>*</v>
          </cell>
          <cell r="F23" t="str">
            <v>*</v>
          </cell>
          <cell r="G23" t="str">
            <v>*</v>
          </cell>
          <cell r="H23" t="str">
            <v>*</v>
          </cell>
          <cell r="I23" t="str">
            <v>*</v>
          </cell>
          <cell r="J23" t="str">
            <v>*</v>
          </cell>
          <cell r="K23" t="str">
            <v>*</v>
          </cell>
        </row>
        <row r="24">
          <cell r="B24" t="str">
            <v>*</v>
          </cell>
          <cell r="C24" t="str">
            <v>*</v>
          </cell>
          <cell r="D24" t="str">
            <v>*</v>
          </cell>
          <cell r="E24" t="str">
            <v>*</v>
          </cell>
          <cell r="F24" t="str">
            <v>*</v>
          </cell>
          <cell r="G24" t="str">
            <v>*</v>
          </cell>
          <cell r="H24" t="str">
            <v>*</v>
          </cell>
          <cell r="I24" t="str">
            <v>*</v>
          </cell>
          <cell r="J24" t="str">
            <v>*</v>
          </cell>
          <cell r="K24" t="str">
            <v>*</v>
          </cell>
        </row>
        <row r="25">
          <cell r="B25" t="str">
            <v>*</v>
          </cell>
          <cell r="C25" t="str">
            <v>*</v>
          </cell>
          <cell r="D25" t="str">
            <v>*</v>
          </cell>
          <cell r="E25" t="str">
            <v>*</v>
          </cell>
          <cell r="F25" t="str">
            <v>*</v>
          </cell>
          <cell r="G25" t="str">
            <v>*</v>
          </cell>
          <cell r="H25" t="str">
            <v>*</v>
          </cell>
          <cell r="I25" t="str">
            <v>*</v>
          </cell>
          <cell r="J25" t="str">
            <v>*</v>
          </cell>
          <cell r="K25" t="str">
            <v>*</v>
          </cell>
        </row>
        <row r="26">
          <cell r="B26" t="str">
            <v>*</v>
          </cell>
          <cell r="C26" t="str">
            <v>*</v>
          </cell>
          <cell r="D26" t="str">
            <v>*</v>
          </cell>
          <cell r="E26" t="str">
            <v>*</v>
          </cell>
          <cell r="F26" t="str">
            <v>*</v>
          </cell>
          <cell r="G26" t="str">
            <v>*</v>
          </cell>
          <cell r="H26" t="str">
            <v>*</v>
          </cell>
          <cell r="I26" t="str">
            <v>*</v>
          </cell>
          <cell r="J26" t="str">
            <v>*</v>
          </cell>
          <cell r="K26" t="str">
            <v>*</v>
          </cell>
        </row>
        <row r="27">
          <cell r="B27" t="str">
            <v>*</v>
          </cell>
          <cell r="C27" t="str">
            <v>*</v>
          </cell>
          <cell r="D27" t="str">
            <v>*</v>
          </cell>
          <cell r="E27" t="str">
            <v>*</v>
          </cell>
          <cell r="F27" t="str">
            <v>*</v>
          </cell>
          <cell r="G27" t="str">
            <v>*</v>
          </cell>
          <cell r="H27" t="str">
            <v>*</v>
          </cell>
          <cell r="I27" t="str">
            <v>*</v>
          </cell>
          <cell r="J27" t="str">
            <v>*</v>
          </cell>
          <cell r="K27" t="str">
            <v>*</v>
          </cell>
        </row>
        <row r="28">
          <cell r="B28" t="str">
            <v>*</v>
          </cell>
          <cell r="C28" t="str">
            <v>*</v>
          </cell>
          <cell r="D28" t="str">
            <v>*</v>
          </cell>
          <cell r="E28" t="str">
            <v>*</v>
          </cell>
          <cell r="F28" t="str">
            <v>*</v>
          </cell>
          <cell r="G28" t="str">
            <v>*</v>
          </cell>
          <cell r="H28" t="str">
            <v>*</v>
          </cell>
          <cell r="I28" t="str">
            <v>*</v>
          </cell>
          <cell r="J28" t="str">
            <v>*</v>
          </cell>
          <cell r="K28" t="str">
            <v>*</v>
          </cell>
        </row>
        <row r="29">
          <cell r="B29" t="str">
            <v>*</v>
          </cell>
          <cell r="C29" t="str">
            <v>*</v>
          </cell>
          <cell r="D29" t="str">
            <v>*</v>
          </cell>
          <cell r="E29" t="str">
            <v>*</v>
          </cell>
          <cell r="F29" t="str">
            <v>*</v>
          </cell>
          <cell r="G29" t="str">
            <v>*</v>
          </cell>
          <cell r="H29" t="str">
            <v>*</v>
          </cell>
          <cell r="I29" t="str">
            <v>*</v>
          </cell>
          <cell r="J29" t="str">
            <v>*</v>
          </cell>
          <cell r="K29" t="str">
            <v>*</v>
          </cell>
        </row>
        <row r="30">
          <cell r="B30" t="str">
            <v>*</v>
          </cell>
          <cell r="C30" t="str">
            <v>*</v>
          </cell>
          <cell r="D30" t="str">
            <v>*</v>
          </cell>
          <cell r="E30" t="str">
            <v>*</v>
          </cell>
          <cell r="F30" t="str">
            <v>*</v>
          </cell>
          <cell r="G30" t="str">
            <v>*</v>
          </cell>
          <cell r="H30" t="str">
            <v>*</v>
          </cell>
          <cell r="I30" t="str">
            <v>*</v>
          </cell>
          <cell r="J30" t="str">
            <v>*</v>
          </cell>
          <cell r="K30" t="str">
            <v>*</v>
          </cell>
        </row>
        <row r="31">
          <cell r="B31" t="str">
            <v>*</v>
          </cell>
          <cell r="C31" t="str">
            <v>*</v>
          </cell>
          <cell r="D31" t="str">
            <v>*</v>
          </cell>
          <cell r="E31" t="str">
            <v>*</v>
          </cell>
          <cell r="F31" t="str">
            <v>*</v>
          </cell>
          <cell r="G31" t="str">
            <v>*</v>
          </cell>
          <cell r="H31" t="str">
            <v>*</v>
          </cell>
          <cell r="I31" t="str">
            <v>*</v>
          </cell>
          <cell r="J31" t="str">
            <v>*</v>
          </cell>
          <cell r="K31" t="str">
            <v>*</v>
          </cell>
        </row>
        <row r="32">
          <cell r="B32" t="str">
            <v>*</v>
          </cell>
          <cell r="C32" t="str">
            <v>*</v>
          </cell>
          <cell r="D32" t="str">
            <v>*</v>
          </cell>
          <cell r="E32" t="str">
            <v>*</v>
          </cell>
          <cell r="F32" t="str">
            <v>*</v>
          </cell>
          <cell r="G32" t="str">
            <v>*</v>
          </cell>
          <cell r="H32" t="str">
            <v>*</v>
          </cell>
          <cell r="I32" t="str">
            <v>*</v>
          </cell>
          <cell r="J32" t="str">
            <v>*</v>
          </cell>
          <cell r="K32" t="str">
            <v>*</v>
          </cell>
        </row>
        <row r="33">
          <cell r="B33" t="str">
            <v>*</v>
          </cell>
          <cell r="C33" t="str">
            <v>*</v>
          </cell>
          <cell r="D33" t="str">
            <v>*</v>
          </cell>
          <cell r="E33" t="str">
            <v>*</v>
          </cell>
          <cell r="F33" t="str">
            <v>*</v>
          </cell>
          <cell r="G33" t="str">
            <v>*</v>
          </cell>
          <cell r="H33" t="str">
            <v>*</v>
          </cell>
          <cell r="I33" t="str">
            <v>*</v>
          </cell>
          <cell r="J33" t="str">
            <v>*</v>
          </cell>
          <cell r="K33" t="str">
            <v>*</v>
          </cell>
        </row>
        <row r="34">
          <cell r="B34">
            <v>31.241666666666671</v>
          </cell>
          <cell r="C34">
            <v>35.5</v>
          </cell>
          <cell r="D34">
            <v>22.8</v>
          </cell>
          <cell r="E34">
            <v>45.916666666666664</v>
          </cell>
          <cell r="F34">
            <v>83</v>
          </cell>
          <cell r="G34">
            <v>27</v>
          </cell>
          <cell r="H34">
            <v>4.32</v>
          </cell>
          <cell r="I34" t="str">
            <v>NO</v>
          </cell>
          <cell r="J34">
            <v>13.68</v>
          </cell>
          <cell r="K34" t="str">
            <v>*</v>
          </cell>
        </row>
        <row r="35">
          <cell r="I35" t="str">
            <v>S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>
            <v>26.720833333333335</v>
          </cell>
          <cell r="C5">
            <v>34.799999999999997</v>
          </cell>
          <cell r="D5">
            <v>19.600000000000001</v>
          </cell>
          <cell r="E5">
            <v>67.958333333333329</v>
          </cell>
          <cell r="F5">
            <v>97</v>
          </cell>
          <cell r="G5">
            <v>39</v>
          </cell>
          <cell r="H5">
            <v>9.7200000000000006</v>
          </cell>
          <cell r="I5" t="str">
            <v>SE</v>
          </cell>
          <cell r="J5">
            <v>22.68</v>
          </cell>
          <cell r="K5">
            <v>0</v>
          </cell>
        </row>
        <row r="6">
          <cell r="B6">
            <v>27.383333333333336</v>
          </cell>
          <cell r="C6">
            <v>36.9</v>
          </cell>
          <cell r="D6">
            <v>20.7</v>
          </cell>
          <cell r="E6">
            <v>70.125</v>
          </cell>
          <cell r="F6">
            <v>95</v>
          </cell>
          <cell r="G6">
            <v>35</v>
          </cell>
          <cell r="H6">
            <v>17.28</v>
          </cell>
          <cell r="I6" t="str">
            <v>NO</v>
          </cell>
          <cell r="J6">
            <v>29.52</v>
          </cell>
          <cell r="K6">
            <v>0</v>
          </cell>
        </row>
        <row r="7">
          <cell r="B7">
            <v>25.287499999999994</v>
          </cell>
          <cell r="C7">
            <v>30.3</v>
          </cell>
          <cell r="D7">
            <v>22.1</v>
          </cell>
          <cell r="E7">
            <v>73.958333333333329</v>
          </cell>
          <cell r="F7">
            <v>89</v>
          </cell>
          <cell r="G7">
            <v>56</v>
          </cell>
          <cell r="H7">
            <v>17.64</v>
          </cell>
          <cell r="I7" t="str">
            <v>S</v>
          </cell>
          <cell r="J7">
            <v>28.44</v>
          </cell>
          <cell r="K7">
            <v>0</v>
          </cell>
        </row>
        <row r="8">
          <cell r="B8">
            <v>23.033333333333331</v>
          </cell>
          <cell r="C8">
            <v>32.1</v>
          </cell>
          <cell r="D8">
            <v>14.7</v>
          </cell>
          <cell r="E8">
            <v>53.083333333333336</v>
          </cell>
          <cell r="F8">
            <v>73</v>
          </cell>
          <cell r="G8">
            <v>32</v>
          </cell>
          <cell r="H8">
            <v>12.6</v>
          </cell>
          <cell r="I8" t="str">
            <v>S</v>
          </cell>
          <cell r="J8">
            <v>24.840000000000003</v>
          </cell>
          <cell r="K8">
            <v>0</v>
          </cell>
        </row>
        <row r="9">
          <cell r="B9">
            <v>26.479166666666668</v>
          </cell>
          <cell r="C9">
            <v>35.700000000000003</v>
          </cell>
          <cell r="D9">
            <v>19.399999999999999</v>
          </cell>
          <cell r="E9">
            <v>67.791666666666671</v>
          </cell>
          <cell r="F9">
            <v>95</v>
          </cell>
          <cell r="G9">
            <v>36</v>
          </cell>
          <cell r="H9">
            <v>12.24</v>
          </cell>
          <cell r="I9" t="str">
            <v>NO</v>
          </cell>
          <cell r="J9">
            <v>25.92</v>
          </cell>
          <cell r="K9">
            <v>0</v>
          </cell>
        </row>
        <row r="10">
          <cell r="B10">
            <v>28.587500000000002</v>
          </cell>
          <cell r="C10">
            <v>37</v>
          </cell>
          <cell r="D10">
            <v>21.3</v>
          </cell>
          <cell r="E10">
            <v>63.208333333333336</v>
          </cell>
          <cell r="F10">
            <v>93</v>
          </cell>
          <cell r="G10">
            <v>31</v>
          </cell>
          <cell r="H10">
            <v>15.840000000000002</v>
          </cell>
          <cell r="I10" t="str">
            <v>NO</v>
          </cell>
          <cell r="J10">
            <v>36</v>
          </cell>
          <cell r="K10">
            <v>0</v>
          </cell>
        </row>
        <row r="11">
          <cell r="B11">
            <v>22.741666666666674</v>
          </cell>
          <cell r="C11">
            <v>29.4</v>
          </cell>
          <cell r="D11">
            <v>19</v>
          </cell>
          <cell r="E11">
            <v>80.375</v>
          </cell>
          <cell r="F11">
            <v>98</v>
          </cell>
          <cell r="G11">
            <v>59</v>
          </cell>
          <cell r="H11">
            <v>39.24</v>
          </cell>
          <cell r="I11" t="str">
            <v>S</v>
          </cell>
          <cell r="J11">
            <v>68.400000000000006</v>
          </cell>
          <cell r="K11">
            <v>22.599999999999994</v>
          </cell>
        </row>
        <row r="12">
          <cell r="B12">
            <v>23.349999999999998</v>
          </cell>
          <cell r="C12">
            <v>30.7</v>
          </cell>
          <cell r="D12">
            <v>17.5</v>
          </cell>
          <cell r="E12">
            <v>72.666666666666671</v>
          </cell>
          <cell r="F12">
            <v>93</v>
          </cell>
          <cell r="G12">
            <v>44</v>
          </cell>
          <cell r="H12">
            <v>15.120000000000001</v>
          </cell>
          <cell r="I12" t="str">
            <v>S</v>
          </cell>
          <cell r="J12">
            <v>25.2</v>
          </cell>
          <cell r="K12">
            <v>0</v>
          </cell>
        </row>
        <row r="13">
          <cell r="B13">
            <v>23.274999999999995</v>
          </cell>
          <cell r="C13">
            <v>30.7</v>
          </cell>
          <cell r="D13">
            <v>17.3</v>
          </cell>
          <cell r="E13">
            <v>69.666666666666671</v>
          </cell>
          <cell r="F13">
            <v>91</v>
          </cell>
          <cell r="G13">
            <v>41</v>
          </cell>
          <cell r="H13">
            <v>12.6</v>
          </cell>
          <cell r="I13" t="str">
            <v>S</v>
          </cell>
          <cell r="J13">
            <v>22.32</v>
          </cell>
          <cell r="K13">
            <v>0</v>
          </cell>
        </row>
        <row r="14">
          <cell r="B14">
            <v>22.6875</v>
          </cell>
          <cell r="C14">
            <v>31.1</v>
          </cell>
          <cell r="D14">
            <v>16</v>
          </cell>
          <cell r="E14">
            <v>66.5</v>
          </cell>
          <cell r="F14">
            <v>92</v>
          </cell>
          <cell r="G14">
            <v>40</v>
          </cell>
          <cell r="H14">
            <v>12.96</v>
          </cell>
          <cell r="I14" t="str">
            <v>S</v>
          </cell>
          <cell r="J14">
            <v>29.52</v>
          </cell>
          <cell r="K14">
            <v>0</v>
          </cell>
        </row>
        <row r="15">
          <cell r="B15">
            <v>23.1875</v>
          </cell>
          <cell r="C15">
            <v>31.8</v>
          </cell>
          <cell r="D15">
            <v>16.7</v>
          </cell>
          <cell r="E15">
            <v>58.25</v>
          </cell>
          <cell r="F15">
            <v>85</v>
          </cell>
          <cell r="G15">
            <v>38</v>
          </cell>
          <cell r="H15">
            <v>10.8</v>
          </cell>
          <cell r="I15" t="str">
            <v>S</v>
          </cell>
          <cell r="J15">
            <v>20.16</v>
          </cell>
          <cell r="K15">
            <v>0</v>
          </cell>
        </row>
        <row r="16">
          <cell r="B16">
            <v>24.212500000000002</v>
          </cell>
          <cell r="C16">
            <v>33.200000000000003</v>
          </cell>
          <cell r="D16">
            <v>17.399999999999999</v>
          </cell>
          <cell r="E16">
            <v>66.916666666666671</v>
          </cell>
          <cell r="F16">
            <v>94</v>
          </cell>
          <cell r="G16">
            <v>39</v>
          </cell>
          <cell r="H16">
            <v>12.6</v>
          </cell>
          <cell r="I16" t="str">
            <v>S</v>
          </cell>
          <cell r="J16">
            <v>21.240000000000002</v>
          </cell>
          <cell r="K16">
            <v>0</v>
          </cell>
        </row>
        <row r="17">
          <cell r="B17">
            <v>25.874999999999996</v>
          </cell>
          <cell r="C17">
            <v>34.4</v>
          </cell>
          <cell r="D17">
            <v>19.2</v>
          </cell>
          <cell r="E17">
            <v>68.875</v>
          </cell>
          <cell r="F17">
            <v>95</v>
          </cell>
          <cell r="G17">
            <v>39</v>
          </cell>
          <cell r="H17">
            <v>11.520000000000001</v>
          </cell>
          <cell r="I17" t="str">
            <v>L</v>
          </cell>
          <cell r="J17">
            <v>24.48</v>
          </cell>
          <cell r="K17">
            <v>0</v>
          </cell>
        </row>
        <row r="18">
          <cell r="B18">
            <v>23.095833333333328</v>
          </cell>
          <cell r="C18">
            <v>28.1</v>
          </cell>
          <cell r="D18">
            <v>19.100000000000001</v>
          </cell>
          <cell r="E18">
            <v>80.5</v>
          </cell>
          <cell r="F18">
            <v>98</v>
          </cell>
          <cell r="G18">
            <v>58</v>
          </cell>
          <cell r="H18">
            <v>31.319999999999997</v>
          </cell>
          <cell r="I18" t="str">
            <v>S</v>
          </cell>
          <cell r="J18">
            <v>58.680000000000007</v>
          </cell>
          <cell r="K18">
            <v>38.200000000000003</v>
          </cell>
        </row>
        <row r="19">
          <cell r="B19">
            <v>18.958333333333336</v>
          </cell>
          <cell r="C19">
            <v>25.1</v>
          </cell>
          <cell r="D19">
            <v>13.5</v>
          </cell>
          <cell r="E19">
            <v>66.166666666666671</v>
          </cell>
          <cell r="F19">
            <v>92</v>
          </cell>
          <cell r="H19">
            <v>19.440000000000001</v>
          </cell>
          <cell r="I19" t="str">
            <v>S</v>
          </cell>
          <cell r="J19">
            <v>32.4</v>
          </cell>
          <cell r="K19">
            <v>0</v>
          </cell>
        </row>
        <row r="20">
          <cell r="B20">
            <v>17.179166666666667</v>
          </cell>
          <cell r="C20">
            <v>26.5</v>
          </cell>
          <cell r="D20">
            <v>9.1</v>
          </cell>
          <cell r="E20">
            <v>63.958333333333336</v>
          </cell>
          <cell r="F20">
            <v>97</v>
          </cell>
          <cell r="G20">
            <v>28</v>
          </cell>
          <cell r="H20">
            <v>15.48</v>
          </cell>
          <cell r="I20" t="str">
            <v>S</v>
          </cell>
          <cell r="J20">
            <v>30.240000000000002</v>
          </cell>
          <cell r="K20">
            <v>0</v>
          </cell>
        </row>
        <row r="21">
          <cell r="B21">
            <v>18.666666666666668</v>
          </cell>
          <cell r="C21">
            <v>29.2</v>
          </cell>
          <cell r="D21">
            <v>9.6999999999999993</v>
          </cell>
          <cell r="E21">
            <v>64.5</v>
          </cell>
          <cell r="F21">
            <v>96</v>
          </cell>
          <cell r="G21">
            <v>34</v>
          </cell>
          <cell r="H21">
            <v>11.16</v>
          </cell>
          <cell r="I21" t="str">
            <v>S</v>
          </cell>
          <cell r="J21">
            <v>20.52</v>
          </cell>
          <cell r="K21">
            <v>0</v>
          </cell>
        </row>
        <row r="22">
          <cell r="B22">
            <v>21</v>
          </cell>
          <cell r="C22">
            <v>30.8</v>
          </cell>
          <cell r="D22">
            <v>12.4</v>
          </cell>
          <cell r="E22">
            <v>69.458333333333329</v>
          </cell>
          <cell r="F22">
            <v>97</v>
          </cell>
          <cell r="G22">
            <v>44</v>
          </cell>
          <cell r="H22">
            <v>10.08</v>
          </cell>
          <cell r="I22" t="str">
            <v>S</v>
          </cell>
          <cell r="J22">
            <v>25.2</v>
          </cell>
          <cell r="K22">
            <v>0</v>
          </cell>
        </row>
        <row r="23">
          <cell r="B23">
            <v>22.595833333333331</v>
          </cell>
          <cell r="C23">
            <v>31.4</v>
          </cell>
          <cell r="D23">
            <v>15.3</v>
          </cell>
          <cell r="E23">
            <v>74.583333333333329</v>
          </cell>
          <cell r="F23">
            <v>95</v>
          </cell>
          <cell r="G23">
            <v>47</v>
          </cell>
          <cell r="H23">
            <v>11.520000000000001</v>
          </cell>
          <cell r="I23" t="str">
            <v>S</v>
          </cell>
          <cell r="J23">
            <v>20.88</v>
          </cell>
          <cell r="K23">
            <v>0</v>
          </cell>
        </row>
        <row r="24">
          <cell r="B24">
            <v>24.175000000000001</v>
          </cell>
          <cell r="C24">
            <v>32.6</v>
          </cell>
          <cell r="D24">
            <v>18.399999999999999</v>
          </cell>
          <cell r="E24">
            <v>73.541666666666671</v>
          </cell>
          <cell r="F24">
            <v>95</v>
          </cell>
          <cell r="G24">
            <v>35</v>
          </cell>
          <cell r="H24">
            <v>9.7200000000000006</v>
          </cell>
          <cell r="I24" t="str">
            <v>S</v>
          </cell>
          <cell r="J24">
            <v>19.079999999999998</v>
          </cell>
          <cell r="K24">
            <v>0</v>
          </cell>
        </row>
        <row r="25">
          <cell r="B25">
            <v>24.0625</v>
          </cell>
          <cell r="C25">
            <v>32.200000000000003</v>
          </cell>
          <cell r="D25">
            <v>17.5</v>
          </cell>
          <cell r="E25">
            <v>70.541666666666671</v>
          </cell>
          <cell r="F25">
            <v>98</v>
          </cell>
          <cell r="G25">
            <v>36</v>
          </cell>
          <cell r="H25">
            <v>9.7200000000000006</v>
          </cell>
          <cell r="I25" t="str">
            <v>S</v>
          </cell>
          <cell r="J25">
            <v>21.96</v>
          </cell>
          <cell r="K25">
            <v>0</v>
          </cell>
        </row>
        <row r="26">
          <cell r="B26">
            <v>23.045833333333334</v>
          </cell>
          <cell r="C26">
            <v>32.299999999999997</v>
          </cell>
          <cell r="D26">
            <v>15.4</v>
          </cell>
          <cell r="E26">
            <v>67.125</v>
          </cell>
          <cell r="F26">
            <v>97</v>
          </cell>
          <cell r="G26">
            <v>32</v>
          </cell>
          <cell r="H26">
            <v>11.16</v>
          </cell>
          <cell r="I26" t="str">
            <v>S</v>
          </cell>
          <cell r="J26">
            <v>22.32</v>
          </cell>
          <cell r="K26">
            <v>0</v>
          </cell>
        </row>
        <row r="27">
          <cell r="B27">
            <v>23.337500000000006</v>
          </cell>
          <cell r="C27">
            <v>31.8</v>
          </cell>
          <cell r="D27">
            <v>15.2</v>
          </cell>
          <cell r="E27">
            <v>61.708333333333336</v>
          </cell>
          <cell r="F27">
            <v>93</v>
          </cell>
          <cell r="G27">
            <v>30</v>
          </cell>
          <cell r="H27">
            <v>13.68</v>
          </cell>
          <cell r="I27" t="str">
            <v>SE</v>
          </cell>
          <cell r="J27">
            <v>23.400000000000002</v>
          </cell>
          <cell r="K27">
            <v>0</v>
          </cell>
        </row>
        <row r="28">
          <cell r="B28">
            <v>23.195833333333336</v>
          </cell>
          <cell r="C28">
            <v>32.9</v>
          </cell>
          <cell r="D28">
            <v>14.7</v>
          </cell>
          <cell r="E28">
            <v>64.875</v>
          </cell>
          <cell r="F28">
            <v>93</v>
          </cell>
          <cell r="G28">
            <v>39</v>
          </cell>
          <cell r="H28">
            <v>15.840000000000002</v>
          </cell>
          <cell r="I28" t="str">
            <v>SE</v>
          </cell>
          <cell r="J28">
            <v>28.8</v>
          </cell>
          <cell r="K28">
            <v>0</v>
          </cell>
        </row>
        <row r="29">
          <cell r="B29">
            <v>27.025000000000002</v>
          </cell>
          <cell r="C29">
            <v>34.799999999999997</v>
          </cell>
          <cell r="D29">
            <v>20.6</v>
          </cell>
          <cell r="E29">
            <v>67.375</v>
          </cell>
          <cell r="F29">
            <v>92</v>
          </cell>
          <cell r="G29">
            <v>41</v>
          </cell>
          <cell r="H29">
            <v>15.48</v>
          </cell>
          <cell r="I29" t="str">
            <v>NE</v>
          </cell>
          <cell r="J29">
            <v>29.880000000000003</v>
          </cell>
          <cell r="K29">
            <v>0</v>
          </cell>
        </row>
        <row r="30">
          <cell r="B30">
            <v>26.437499999999996</v>
          </cell>
          <cell r="C30">
            <v>33.299999999999997</v>
          </cell>
          <cell r="D30">
            <v>20.9</v>
          </cell>
          <cell r="E30">
            <v>65.875</v>
          </cell>
          <cell r="F30">
            <v>94</v>
          </cell>
          <cell r="G30">
            <v>35</v>
          </cell>
          <cell r="H30">
            <v>16.559999999999999</v>
          </cell>
          <cell r="I30" t="str">
            <v>SE</v>
          </cell>
          <cell r="J30">
            <v>34.56</v>
          </cell>
          <cell r="K30">
            <v>0</v>
          </cell>
        </row>
        <row r="31">
          <cell r="B31">
            <v>23.720833333333331</v>
          </cell>
          <cell r="C31">
            <v>32.1</v>
          </cell>
          <cell r="D31">
            <v>15.6</v>
          </cell>
          <cell r="E31">
            <v>64</v>
          </cell>
          <cell r="F31">
            <v>96</v>
          </cell>
          <cell r="G31">
            <v>36</v>
          </cell>
          <cell r="H31">
            <v>18.720000000000002</v>
          </cell>
          <cell r="I31" t="str">
            <v>SE</v>
          </cell>
          <cell r="J31">
            <v>33.480000000000004</v>
          </cell>
          <cell r="K31">
            <v>0</v>
          </cell>
        </row>
        <row r="32">
          <cell r="B32">
            <v>25.279166666666669</v>
          </cell>
          <cell r="C32">
            <v>33.5</v>
          </cell>
          <cell r="D32">
            <v>17.899999999999999</v>
          </cell>
          <cell r="E32">
            <v>58.041666666666664</v>
          </cell>
          <cell r="F32">
            <v>83</v>
          </cell>
          <cell r="G32">
            <v>34</v>
          </cell>
          <cell r="H32">
            <v>15.840000000000002</v>
          </cell>
          <cell r="I32" t="str">
            <v>L</v>
          </cell>
          <cell r="J32">
            <v>34.200000000000003</v>
          </cell>
          <cell r="K32">
            <v>0</v>
          </cell>
        </row>
        <row r="33">
          <cell r="B33">
            <v>24.445833333333336</v>
          </cell>
          <cell r="C33">
            <v>33.4</v>
          </cell>
          <cell r="D33">
            <v>16.5</v>
          </cell>
          <cell r="E33">
            <v>63.666666666666664</v>
          </cell>
          <cell r="F33">
            <v>96</v>
          </cell>
          <cell r="G33">
            <v>35</v>
          </cell>
          <cell r="H33">
            <v>10.44</v>
          </cell>
          <cell r="I33" t="str">
            <v>SE</v>
          </cell>
          <cell r="J33">
            <v>24.12</v>
          </cell>
          <cell r="K33">
            <v>0</v>
          </cell>
        </row>
        <row r="34">
          <cell r="B34">
            <v>23.837500000000002</v>
          </cell>
          <cell r="C34">
            <v>32.299999999999997</v>
          </cell>
          <cell r="D34">
            <v>16</v>
          </cell>
          <cell r="E34">
            <v>63.541666666666664</v>
          </cell>
          <cell r="F34">
            <v>96</v>
          </cell>
          <cell r="G34">
            <v>34</v>
          </cell>
          <cell r="H34">
            <v>12.96</v>
          </cell>
          <cell r="I34" t="str">
            <v>SE</v>
          </cell>
          <cell r="J34">
            <v>32.04</v>
          </cell>
          <cell r="K34">
            <v>0</v>
          </cell>
        </row>
        <row r="35">
          <cell r="I35" t="str">
            <v>S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>
            <v>25.920833333333338</v>
          </cell>
          <cell r="C5">
            <v>34.200000000000003</v>
          </cell>
          <cell r="D5">
            <v>19.600000000000001</v>
          </cell>
          <cell r="E5">
            <v>73.25</v>
          </cell>
          <cell r="F5">
            <v>98</v>
          </cell>
          <cell r="G5">
            <v>37</v>
          </cell>
          <cell r="H5">
            <v>11.16</v>
          </cell>
          <cell r="I5" t="str">
            <v>NE</v>
          </cell>
          <cell r="J5">
            <v>24.840000000000003</v>
          </cell>
          <cell r="K5">
            <v>0</v>
          </cell>
        </row>
        <row r="6">
          <cell r="B6">
            <v>25.854166666666668</v>
          </cell>
          <cell r="C6">
            <v>35.1</v>
          </cell>
          <cell r="D6">
            <v>19.600000000000001</v>
          </cell>
          <cell r="E6">
            <v>75.625</v>
          </cell>
          <cell r="F6">
            <v>98</v>
          </cell>
          <cell r="G6">
            <v>36</v>
          </cell>
          <cell r="H6">
            <v>24.48</v>
          </cell>
          <cell r="I6" t="str">
            <v>O</v>
          </cell>
          <cell r="J6">
            <v>43.92</v>
          </cell>
          <cell r="K6">
            <v>0.60000000000000009</v>
          </cell>
        </row>
        <row r="7">
          <cell r="B7">
            <v>24.233333333333334</v>
          </cell>
          <cell r="C7">
            <v>28.3</v>
          </cell>
          <cell r="D7">
            <v>21.3</v>
          </cell>
          <cell r="E7">
            <v>64.958333333333329</v>
          </cell>
          <cell r="F7">
            <v>93</v>
          </cell>
          <cell r="G7">
            <v>29</v>
          </cell>
          <cell r="H7">
            <v>14.04</v>
          </cell>
          <cell r="I7" t="str">
            <v>SE</v>
          </cell>
          <cell r="J7">
            <v>27.36</v>
          </cell>
          <cell r="K7">
            <v>0</v>
          </cell>
        </row>
        <row r="8">
          <cell r="B8">
            <v>21.025000000000002</v>
          </cell>
          <cell r="C8">
            <v>30.5</v>
          </cell>
          <cell r="D8">
            <v>11.7</v>
          </cell>
          <cell r="E8">
            <v>59.5</v>
          </cell>
          <cell r="F8">
            <v>95</v>
          </cell>
          <cell r="G8">
            <v>34</v>
          </cell>
          <cell r="H8">
            <v>7.2</v>
          </cell>
          <cell r="I8" t="str">
            <v>SO</v>
          </cell>
          <cell r="J8">
            <v>19.440000000000001</v>
          </cell>
          <cell r="K8">
            <v>0</v>
          </cell>
        </row>
        <row r="9">
          <cell r="B9">
            <v>25.075000000000003</v>
          </cell>
          <cell r="C9">
            <v>34.299999999999997</v>
          </cell>
          <cell r="D9">
            <v>16.899999999999999</v>
          </cell>
          <cell r="E9">
            <v>66.416666666666671</v>
          </cell>
          <cell r="F9">
            <v>96</v>
          </cell>
          <cell r="G9">
            <v>37</v>
          </cell>
          <cell r="H9">
            <v>10.08</v>
          </cell>
          <cell r="I9" t="str">
            <v>NO</v>
          </cell>
          <cell r="J9">
            <v>23.400000000000002</v>
          </cell>
          <cell r="K9">
            <v>0</v>
          </cell>
        </row>
        <row r="10">
          <cell r="B10">
            <v>26.391666666666666</v>
          </cell>
          <cell r="C10">
            <v>35.5</v>
          </cell>
          <cell r="D10">
            <v>19.5</v>
          </cell>
          <cell r="E10">
            <v>73.416666666666671</v>
          </cell>
          <cell r="F10">
            <v>97</v>
          </cell>
          <cell r="G10">
            <v>40</v>
          </cell>
          <cell r="H10">
            <v>19.8</v>
          </cell>
          <cell r="I10" t="str">
            <v>O</v>
          </cell>
          <cell r="J10">
            <v>52.2</v>
          </cell>
          <cell r="K10">
            <v>1</v>
          </cell>
        </row>
        <row r="11">
          <cell r="B11">
            <v>22.383333333333336</v>
          </cell>
          <cell r="C11">
            <v>28.2</v>
          </cell>
          <cell r="D11">
            <v>19.2</v>
          </cell>
          <cell r="E11">
            <v>83.416666666666671</v>
          </cell>
          <cell r="F11">
            <v>99</v>
          </cell>
          <cell r="G11">
            <v>56</v>
          </cell>
          <cell r="H11">
            <v>15.120000000000001</v>
          </cell>
          <cell r="I11" t="str">
            <v>SE</v>
          </cell>
          <cell r="J11">
            <v>52.92</v>
          </cell>
          <cell r="K11">
            <v>19</v>
          </cell>
        </row>
        <row r="12">
          <cell r="B12">
            <v>21.329166666666666</v>
          </cell>
          <cell r="C12">
            <v>28.7</v>
          </cell>
          <cell r="D12">
            <v>13.2</v>
          </cell>
          <cell r="E12">
            <v>70.125</v>
          </cell>
          <cell r="F12">
            <v>99</v>
          </cell>
          <cell r="G12">
            <v>49</v>
          </cell>
          <cell r="H12">
            <v>10.08</v>
          </cell>
          <cell r="I12" t="str">
            <v>SE</v>
          </cell>
          <cell r="J12">
            <v>22.68</v>
          </cell>
          <cell r="K12">
            <v>0</v>
          </cell>
        </row>
        <row r="13">
          <cell r="B13">
            <v>21.058333333333334</v>
          </cell>
          <cell r="C13">
            <v>29</v>
          </cell>
          <cell r="D13">
            <v>12.3</v>
          </cell>
          <cell r="E13">
            <v>68.083333333333329</v>
          </cell>
          <cell r="F13">
            <v>97</v>
          </cell>
          <cell r="G13">
            <v>41</v>
          </cell>
          <cell r="H13">
            <v>8.2799999999999994</v>
          </cell>
          <cell r="I13" t="str">
            <v>SE</v>
          </cell>
          <cell r="J13">
            <v>30.240000000000002</v>
          </cell>
          <cell r="K13">
            <v>0</v>
          </cell>
        </row>
        <row r="14">
          <cell r="B14">
            <v>19.833333333333332</v>
          </cell>
          <cell r="C14">
            <v>29</v>
          </cell>
          <cell r="D14">
            <v>10.7</v>
          </cell>
          <cell r="E14">
            <v>64.666666666666671</v>
          </cell>
          <cell r="F14">
            <v>98</v>
          </cell>
          <cell r="G14">
            <v>28</v>
          </cell>
          <cell r="H14">
            <v>7.9200000000000008</v>
          </cell>
          <cell r="I14" t="str">
            <v>S</v>
          </cell>
          <cell r="J14">
            <v>21.240000000000002</v>
          </cell>
          <cell r="K14">
            <v>0</v>
          </cell>
        </row>
        <row r="15">
          <cell r="B15">
            <v>19.633333333333329</v>
          </cell>
          <cell r="C15">
            <v>29.8</v>
          </cell>
          <cell r="D15">
            <v>10.199999999999999</v>
          </cell>
          <cell r="E15">
            <v>68.125</v>
          </cell>
          <cell r="F15">
            <v>98</v>
          </cell>
          <cell r="G15">
            <v>33</v>
          </cell>
          <cell r="H15">
            <v>5.4</v>
          </cell>
          <cell r="I15" t="str">
            <v>SE</v>
          </cell>
          <cell r="J15">
            <v>17.64</v>
          </cell>
          <cell r="K15">
            <v>0</v>
          </cell>
        </row>
        <row r="16">
          <cell r="B16">
            <v>20.991666666666664</v>
          </cell>
          <cell r="C16">
            <v>31.1</v>
          </cell>
          <cell r="D16">
            <v>13.9</v>
          </cell>
          <cell r="E16">
            <v>74.333333333333329</v>
          </cell>
          <cell r="F16">
            <v>99</v>
          </cell>
          <cell r="G16">
            <v>40</v>
          </cell>
          <cell r="H16">
            <v>6.48</v>
          </cell>
          <cell r="I16" t="str">
            <v>L</v>
          </cell>
          <cell r="J16">
            <v>14.04</v>
          </cell>
          <cell r="K16">
            <v>0</v>
          </cell>
        </row>
        <row r="17">
          <cell r="B17">
            <v>24.641666666666666</v>
          </cell>
          <cell r="C17">
            <v>33.1</v>
          </cell>
          <cell r="D17">
            <v>18.100000000000001</v>
          </cell>
          <cell r="E17">
            <v>71.041666666666671</v>
          </cell>
          <cell r="F17">
            <v>97</v>
          </cell>
          <cell r="G17">
            <v>42</v>
          </cell>
          <cell r="H17">
            <v>13.32</v>
          </cell>
          <cell r="I17" t="str">
            <v>N</v>
          </cell>
          <cell r="J17">
            <v>30.6</v>
          </cell>
          <cell r="K17">
            <v>0</v>
          </cell>
        </row>
        <row r="18">
          <cell r="B18">
            <v>21.720833333333331</v>
          </cell>
          <cell r="C18">
            <v>26.2</v>
          </cell>
          <cell r="D18">
            <v>19.100000000000001</v>
          </cell>
          <cell r="E18">
            <v>83.458333333333329</v>
          </cell>
          <cell r="F18">
            <v>100</v>
          </cell>
          <cell r="G18">
            <v>61</v>
          </cell>
          <cell r="H18">
            <v>20.88</v>
          </cell>
          <cell r="I18" t="str">
            <v>SE</v>
          </cell>
          <cell r="J18">
            <v>52.92</v>
          </cell>
          <cell r="K18">
            <v>27.2</v>
          </cell>
        </row>
        <row r="19">
          <cell r="B19">
            <v>17.266666666666666</v>
          </cell>
          <cell r="C19">
            <v>23.1</v>
          </cell>
          <cell r="D19">
            <v>11.8</v>
          </cell>
          <cell r="E19">
            <v>65.083333333333329</v>
          </cell>
          <cell r="F19">
            <v>93</v>
          </cell>
          <cell r="G19">
            <v>34</v>
          </cell>
          <cell r="H19">
            <v>14.04</v>
          </cell>
          <cell r="I19" t="str">
            <v>SE</v>
          </cell>
          <cell r="J19">
            <v>31.680000000000003</v>
          </cell>
          <cell r="K19">
            <v>0</v>
          </cell>
        </row>
        <row r="20">
          <cell r="B20">
            <v>15.466666666666663</v>
          </cell>
          <cell r="C20">
            <v>25.1</v>
          </cell>
          <cell r="D20">
            <v>6.6</v>
          </cell>
          <cell r="E20">
            <v>71.041666666666671</v>
          </cell>
          <cell r="F20">
            <v>100</v>
          </cell>
          <cell r="G20">
            <v>31</v>
          </cell>
          <cell r="H20">
            <v>9</v>
          </cell>
          <cell r="I20" t="str">
            <v>L</v>
          </cell>
          <cell r="J20">
            <v>20.52</v>
          </cell>
          <cell r="K20">
            <v>0</v>
          </cell>
        </row>
        <row r="21">
          <cell r="B21">
            <v>16.487500000000001</v>
          </cell>
          <cell r="C21">
            <v>27.8</v>
          </cell>
          <cell r="D21">
            <v>6.9</v>
          </cell>
          <cell r="E21">
            <v>73.083333333333329</v>
          </cell>
          <cell r="F21">
            <v>100</v>
          </cell>
          <cell r="G21">
            <v>29</v>
          </cell>
          <cell r="H21">
            <v>7.2</v>
          </cell>
          <cell r="I21" t="str">
            <v>SE</v>
          </cell>
          <cell r="J21">
            <v>16.559999999999999</v>
          </cell>
          <cell r="K21">
            <v>0</v>
          </cell>
        </row>
        <row r="22">
          <cell r="B22">
            <v>18.366666666666671</v>
          </cell>
          <cell r="C22">
            <v>28.7</v>
          </cell>
          <cell r="D22">
            <v>9.8000000000000007</v>
          </cell>
          <cell r="E22">
            <v>76.833333333333329</v>
          </cell>
          <cell r="F22">
            <v>99</v>
          </cell>
          <cell r="G22">
            <v>38</v>
          </cell>
          <cell r="H22">
            <v>9</v>
          </cell>
          <cell r="I22" t="str">
            <v>O</v>
          </cell>
          <cell r="J22">
            <v>29.52</v>
          </cell>
          <cell r="K22">
            <v>0</v>
          </cell>
        </row>
        <row r="23">
          <cell r="B23">
            <v>20.633333333333333</v>
          </cell>
          <cell r="C23">
            <v>31</v>
          </cell>
          <cell r="D23">
            <v>11.7</v>
          </cell>
          <cell r="E23">
            <v>77.5</v>
          </cell>
          <cell r="F23">
            <v>100</v>
          </cell>
          <cell r="G23">
            <v>38</v>
          </cell>
          <cell r="H23">
            <v>7.9200000000000008</v>
          </cell>
          <cell r="I23" t="str">
            <v>L</v>
          </cell>
          <cell r="J23">
            <v>27.36</v>
          </cell>
          <cell r="K23">
            <v>0</v>
          </cell>
        </row>
        <row r="24">
          <cell r="B24">
            <v>21.887499999999999</v>
          </cell>
          <cell r="C24">
            <v>31.5</v>
          </cell>
          <cell r="D24">
            <v>13.7</v>
          </cell>
          <cell r="E24">
            <v>76.666666666666671</v>
          </cell>
          <cell r="F24">
            <v>100</v>
          </cell>
          <cell r="G24">
            <v>38</v>
          </cell>
          <cell r="H24">
            <v>9.7200000000000006</v>
          </cell>
          <cell r="I24" t="str">
            <v>L</v>
          </cell>
          <cell r="J24">
            <v>31.319999999999997</v>
          </cell>
          <cell r="K24">
            <v>0</v>
          </cell>
        </row>
        <row r="25">
          <cell r="B25">
            <v>21.825000000000003</v>
          </cell>
          <cell r="C25">
            <v>30.8</v>
          </cell>
          <cell r="D25">
            <v>13.6</v>
          </cell>
          <cell r="E25">
            <v>76.583333333333329</v>
          </cell>
          <cell r="F25">
            <v>100</v>
          </cell>
          <cell r="G25">
            <v>40</v>
          </cell>
          <cell r="H25">
            <v>7.5600000000000005</v>
          </cell>
          <cell r="I25" t="str">
            <v>SE</v>
          </cell>
          <cell r="J25">
            <v>30.240000000000002</v>
          </cell>
          <cell r="K25">
            <v>0</v>
          </cell>
        </row>
        <row r="26">
          <cell r="B26">
            <v>21.854166666666668</v>
          </cell>
          <cell r="C26">
            <v>31.3</v>
          </cell>
          <cell r="D26">
            <v>12.7</v>
          </cell>
          <cell r="E26">
            <v>72.333333333333329</v>
          </cell>
          <cell r="F26">
            <v>100</v>
          </cell>
          <cell r="G26">
            <v>31</v>
          </cell>
          <cell r="H26">
            <v>6.84</v>
          </cell>
          <cell r="I26" t="str">
            <v>L</v>
          </cell>
          <cell r="J26">
            <v>19.079999999999998</v>
          </cell>
          <cell r="K26">
            <v>0</v>
          </cell>
        </row>
        <row r="27">
          <cell r="B27">
            <v>21.191666666666666</v>
          </cell>
          <cell r="C27">
            <v>30.8</v>
          </cell>
          <cell r="D27">
            <v>12.6</v>
          </cell>
          <cell r="E27">
            <v>72.375</v>
          </cell>
          <cell r="F27">
            <v>99</v>
          </cell>
          <cell r="G27">
            <v>32</v>
          </cell>
          <cell r="H27">
            <v>9</v>
          </cell>
          <cell r="I27" t="str">
            <v>L</v>
          </cell>
          <cell r="J27">
            <v>21.240000000000002</v>
          </cell>
          <cell r="K27">
            <v>0</v>
          </cell>
        </row>
        <row r="28">
          <cell r="B28">
            <v>22.891666666666666</v>
          </cell>
          <cell r="C28">
            <v>31.5</v>
          </cell>
          <cell r="D28">
            <v>15.9</v>
          </cell>
          <cell r="E28">
            <v>60.875</v>
          </cell>
          <cell r="F28">
            <v>82</v>
          </cell>
          <cell r="G28">
            <v>38</v>
          </cell>
          <cell r="H28">
            <v>12.6</v>
          </cell>
          <cell r="I28" t="str">
            <v>N</v>
          </cell>
          <cell r="J28">
            <v>28.44</v>
          </cell>
          <cell r="K28">
            <v>0</v>
          </cell>
        </row>
        <row r="29">
          <cell r="B29">
            <v>26.408333333333331</v>
          </cell>
          <cell r="C29">
            <v>33.299999999999997</v>
          </cell>
          <cell r="D29">
            <v>21.9</v>
          </cell>
          <cell r="E29">
            <v>67</v>
          </cell>
          <cell r="F29">
            <v>83</v>
          </cell>
          <cell r="G29">
            <v>46</v>
          </cell>
          <cell r="H29">
            <v>11.879999999999999</v>
          </cell>
          <cell r="I29" t="str">
            <v>N</v>
          </cell>
          <cell r="J29">
            <v>28.44</v>
          </cell>
          <cell r="K29">
            <v>0.2</v>
          </cell>
        </row>
        <row r="30">
          <cell r="B30">
            <v>26.691666666666663</v>
          </cell>
          <cell r="C30">
            <v>33.200000000000003</v>
          </cell>
          <cell r="D30">
            <v>21.4</v>
          </cell>
          <cell r="E30">
            <v>68</v>
          </cell>
          <cell r="F30">
            <v>93</v>
          </cell>
          <cell r="G30">
            <v>39</v>
          </cell>
          <cell r="H30">
            <v>17.28</v>
          </cell>
          <cell r="I30" t="str">
            <v>N</v>
          </cell>
          <cell r="J30">
            <v>34.56</v>
          </cell>
          <cell r="K30">
            <v>0</v>
          </cell>
        </row>
        <row r="31">
          <cell r="B31">
            <v>23.091666666666665</v>
          </cell>
          <cell r="C31">
            <v>30.9</v>
          </cell>
          <cell r="D31">
            <v>15.1</v>
          </cell>
          <cell r="E31">
            <v>66.166666666666671</v>
          </cell>
          <cell r="F31">
            <v>99</v>
          </cell>
          <cell r="G31">
            <v>36</v>
          </cell>
          <cell r="H31">
            <v>12.96</v>
          </cell>
          <cell r="I31" t="str">
            <v>NE</v>
          </cell>
          <cell r="J31">
            <v>33.480000000000004</v>
          </cell>
          <cell r="K31">
            <v>0</v>
          </cell>
        </row>
        <row r="32">
          <cell r="B32">
            <v>23.787499999999998</v>
          </cell>
          <cell r="C32">
            <v>32.299999999999997</v>
          </cell>
          <cell r="D32">
            <v>16.399999999999999</v>
          </cell>
          <cell r="E32">
            <v>63.708333333333336</v>
          </cell>
          <cell r="F32">
            <v>92</v>
          </cell>
          <cell r="G32">
            <v>37</v>
          </cell>
          <cell r="H32">
            <v>16.2</v>
          </cell>
          <cell r="I32" t="str">
            <v>N</v>
          </cell>
          <cell r="J32">
            <v>35.28</v>
          </cell>
          <cell r="K32">
            <v>0</v>
          </cell>
        </row>
        <row r="33">
          <cell r="B33">
            <v>24.445833333333329</v>
          </cell>
          <cell r="C33">
            <v>32.4</v>
          </cell>
          <cell r="D33">
            <v>16.899999999999999</v>
          </cell>
          <cell r="E33">
            <v>64</v>
          </cell>
          <cell r="F33">
            <v>94</v>
          </cell>
          <cell r="G33">
            <v>35</v>
          </cell>
          <cell r="H33">
            <v>10.8</v>
          </cell>
          <cell r="I33" t="str">
            <v>N</v>
          </cell>
          <cell r="J33">
            <v>23.400000000000002</v>
          </cell>
          <cell r="K33">
            <v>0</v>
          </cell>
        </row>
        <row r="34">
          <cell r="B34">
            <v>23.004166666666663</v>
          </cell>
          <cell r="C34">
            <v>32.4</v>
          </cell>
          <cell r="D34">
            <v>15.2</v>
          </cell>
          <cell r="E34">
            <v>71.166666666666671</v>
          </cell>
          <cell r="F34">
            <v>99</v>
          </cell>
          <cell r="G34">
            <v>33</v>
          </cell>
          <cell r="H34">
            <v>12.24</v>
          </cell>
          <cell r="I34" t="str">
            <v>L</v>
          </cell>
          <cell r="J34">
            <v>23.400000000000002</v>
          </cell>
          <cell r="K34">
            <v>0</v>
          </cell>
        </row>
        <row r="35">
          <cell r="I35" t="str">
            <v>SE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>
            <v>25.929166666666664</v>
          </cell>
          <cell r="C5">
            <v>36.200000000000003</v>
          </cell>
          <cell r="D5">
            <v>17.2</v>
          </cell>
          <cell r="E5">
            <v>69.166666666666671</v>
          </cell>
          <cell r="F5">
            <v>100</v>
          </cell>
          <cell r="G5">
            <v>32</v>
          </cell>
          <cell r="H5">
            <v>18.720000000000002</v>
          </cell>
          <cell r="I5" t="str">
            <v>L</v>
          </cell>
          <cell r="J5">
            <v>32.4</v>
          </cell>
          <cell r="K5">
            <v>0</v>
          </cell>
        </row>
        <row r="6">
          <cell r="B6">
            <v>27.5</v>
          </cell>
          <cell r="C6">
            <v>38.5</v>
          </cell>
          <cell r="D6">
            <v>18.5</v>
          </cell>
          <cell r="E6">
            <v>66.416666666666671</v>
          </cell>
          <cell r="F6">
            <v>100</v>
          </cell>
          <cell r="G6">
            <v>31</v>
          </cell>
          <cell r="H6">
            <v>16.559999999999999</v>
          </cell>
          <cell r="I6" t="str">
            <v>O</v>
          </cell>
          <cell r="J6">
            <v>35.28</v>
          </cell>
          <cell r="K6">
            <v>0</v>
          </cell>
        </row>
        <row r="7">
          <cell r="B7">
            <v>24.816666666666666</v>
          </cell>
          <cell r="C7">
            <v>31.7</v>
          </cell>
          <cell r="D7">
            <v>20.7</v>
          </cell>
          <cell r="E7">
            <v>74.5</v>
          </cell>
          <cell r="F7">
            <v>100</v>
          </cell>
          <cell r="G7">
            <v>38</v>
          </cell>
          <cell r="H7">
            <v>22.32</v>
          </cell>
          <cell r="I7" t="str">
            <v>SO</v>
          </cell>
          <cell r="J7">
            <v>37.440000000000005</v>
          </cell>
          <cell r="K7">
            <v>0</v>
          </cell>
        </row>
        <row r="8">
          <cell r="B8">
            <v>21.933333333333334</v>
          </cell>
          <cell r="C8">
            <v>33.700000000000003</v>
          </cell>
          <cell r="D8">
            <v>10.3</v>
          </cell>
          <cell r="E8">
            <v>54.5</v>
          </cell>
          <cell r="F8">
            <v>99</v>
          </cell>
          <cell r="G8">
            <v>24</v>
          </cell>
          <cell r="H8">
            <v>15.840000000000002</v>
          </cell>
          <cell r="I8" t="str">
            <v>SO</v>
          </cell>
          <cell r="J8">
            <v>26.28</v>
          </cell>
          <cell r="K8">
            <v>0</v>
          </cell>
        </row>
        <row r="9">
          <cell r="B9">
            <v>25.683333333333337</v>
          </cell>
          <cell r="C9">
            <v>36.6</v>
          </cell>
          <cell r="D9">
            <v>15.9</v>
          </cell>
          <cell r="E9">
            <v>64.083333333333329</v>
          </cell>
          <cell r="F9">
            <v>98</v>
          </cell>
          <cell r="G9">
            <v>34</v>
          </cell>
          <cell r="H9">
            <v>14.04</v>
          </cell>
          <cell r="I9" t="str">
            <v>SE</v>
          </cell>
          <cell r="J9">
            <v>27</v>
          </cell>
          <cell r="K9">
            <v>0</v>
          </cell>
        </row>
        <row r="10">
          <cell r="B10">
            <v>28.741666666666671</v>
          </cell>
          <cell r="C10">
            <v>39.4</v>
          </cell>
          <cell r="D10">
            <v>21.3</v>
          </cell>
          <cell r="E10">
            <v>62.25</v>
          </cell>
          <cell r="F10">
            <v>91</v>
          </cell>
          <cell r="G10">
            <v>29</v>
          </cell>
          <cell r="H10">
            <v>40.680000000000007</v>
          </cell>
          <cell r="I10" t="str">
            <v>NE</v>
          </cell>
          <cell r="J10">
            <v>66.960000000000008</v>
          </cell>
          <cell r="K10">
            <v>0</v>
          </cell>
        </row>
        <row r="11">
          <cell r="B11">
            <v>22.595833333333335</v>
          </cell>
          <cell r="C11">
            <v>29</v>
          </cell>
          <cell r="D11">
            <v>19.2</v>
          </cell>
          <cell r="E11">
            <v>86.25</v>
          </cell>
          <cell r="F11">
            <v>100</v>
          </cell>
          <cell r="G11">
            <v>55</v>
          </cell>
          <cell r="H11">
            <v>26.28</v>
          </cell>
          <cell r="I11" t="str">
            <v>S</v>
          </cell>
          <cell r="J11">
            <v>68.039999999999992</v>
          </cell>
          <cell r="K11">
            <v>23.600000000000005</v>
          </cell>
        </row>
        <row r="12">
          <cell r="B12">
            <v>23.087500000000002</v>
          </cell>
          <cell r="C12">
            <v>31.7</v>
          </cell>
          <cell r="D12">
            <v>16.8</v>
          </cell>
          <cell r="E12">
            <v>81.541666666666671</v>
          </cell>
          <cell r="F12">
            <v>100</v>
          </cell>
          <cell r="G12">
            <v>50</v>
          </cell>
          <cell r="H12">
            <v>13.32</v>
          </cell>
          <cell r="I12" t="str">
            <v>SO</v>
          </cell>
          <cell r="J12">
            <v>24.840000000000003</v>
          </cell>
          <cell r="K12">
            <v>0</v>
          </cell>
        </row>
        <row r="13">
          <cell r="B13">
            <v>23.112500000000001</v>
          </cell>
          <cell r="C13">
            <v>31</v>
          </cell>
          <cell r="D13">
            <v>15.9</v>
          </cell>
          <cell r="E13">
            <v>75.125</v>
          </cell>
          <cell r="F13">
            <v>100</v>
          </cell>
          <cell r="G13">
            <v>39</v>
          </cell>
          <cell r="H13">
            <v>13.32</v>
          </cell>
          <cell r="I13" t="str">
            <v>S</v>
          </cell>
          <cell r="J13">
            <v>21.96</v>
          </cell>
          <cell r="K13">
            <v>0</v>
          </cell>
        </row>
        <row r="14">
          <cell r="B14">
            <v>22.008333333333329</v>
          </cell>
          <cell r="C14">
            <v>31.7</v>
          </cell>
          <cell r="D14">
            <v>13.9</v>
          </cell>
          <cell r="E14">
            <v>73.083333333333329</v>
          </cell>
          <cell r="F14">
            <v>100</v>
          </cell>
          <cell r="G14">
            <v>28</v>
          </cell>
          <cell r="H14">
            <v>13.68</v>
          </cell>
          <cell r="I14" t="str">
            <v>O</v>
          </cell>
          <cell r="J14">
            <v>22.68</v>
          </cell>
          <cell r="K14">
            <v>0</v>
          </cell>
        </row>
        <row r="15">
          <cell r="B15">
            <v>21.079166666666662</v>
          </cell>
          <cell r="C15">
            <v>32.5</v>
          </cell>
          <cell r="D15">
            <v>11.9</v>
          </cell>
          <cell r="E15">
            <v>71.541666666666671</v>
          </cell>
          <cell r="F15">
            <v>100</v>
          </cell>
          <cell r="G15">
            <v>34</v>
          </cell>
          <cell r="H15">
            <v>13.32</v>
          </cell>
          <cell r="I15" t="str">
            <v>SE</v>
          </cell>
          <cell r="J15">
            <v>26.28</v>
          </cell>
          <cell r="K15">
            <v>0</v>
          </cell>
        </row>
        <row r="16">
          <cell r="B16">
            <v>23.545833333333334</v>
          </cell>
          <cell r="C16">
            <v>31.4</v>
          </cell>
          <cell r="D16">
            <v>17.399999999999999</v>
          </cell>
          <cell r="E16">
            <v>67.041666666666671</v>
          </cell>
          <cell r="F16">
            <v>93</v>
          </cell>
          <cell r="G16">
            <v>43</v>
          </cell>
          <cell r="H16">
            <v>18.36</v>
          </cell>
          <cell r="I16" t="str">
            <v>L</v>
          </cell>
          <cell r="J16">
            <v>29.880000000000003</v>
          </cell>
          <cell r="K16">
            <v>0</v>
          </cell>
        </row>
        <row r="17">
          <cell r="B17">
            <v>25.233333333333334</v>
          </cell>
          <cell r="C17">
            <v>33.200000000000003</v>
          </cell>
          <cell r="D17">
            <v>20.100000000000001</v>
          </cell>
          <cell r="E17">
            <v>68.083333333333329</v>
          </cell>
          <cell r="F17">
            <v>90</v>
          </cell>
          <cell r="G17">
            <v>43</v>
          </cell>
          <cell r="H17">
            <v>21.240000000000002</v>
          </cell>
          <cell r="I17" t="str">
            <v>L</v>
          </cell>
          <cell r="J17">
            <v>34.56</v>
          </cell>
          <cell r="K17">
            <v>0</v>
          </cell>
        </row>
        <row r="18">
          <cell r="B18">
            <v>22.637499999999999</v>
          </cell>
          <cell r="C18">
            <v>26.6</v>
          </cell>
          <cell r="D18">
            <v>19</v>
          </cell>
          <cell r="E18">
            <v>84.416666666666671</v>
          </cell>
          <cell r="F18">
            <v>100</v>
          </cell>
          <cell r="G18">
            <v>62</v>
          </cell>
          <cell r="H18">
            <v>23.400000000000002</v>
          </cell>
          <cell r="I18" t="str">
            <v>SO</v>
          </cell>
          <cell r="J18">
            <v>70.92</v>
          </cell>
          <cell r="K18">
            <v>37.800000000000004</v>
          </cell>
        </row>
        <row r="19">
          <cell r="B19">
            <v>18.612500000000004</v>
          </cell>
          <cell r="C19">
            <v>25.6</v>
          </cell>
          <cell r="D19">
            <v>12.1</v>
          </cell>
          <cell r="E19">
            <v>67.083333333333329</v>
          </cell>
          <cell r="F19">
            <v>94</v>
          </cell>
          <cell r="G19">
            <v>32</v>
          </cell>
          <cell r="H19">
            <v>16.2</v>
          </cell>
          <cell r="I19" t="str">
            <v>S</v>
          </cell>
          <cell r="J19">
            <v>28.44</v>
          </cell>
          <cell r="K19">
            <v>0</v>
          </cell>
        </row>
        <row r="20">
          <cell r="B20">
            <v>16.249999999999996</v>
          </cell>
          <cell r="C20">
            <v>27.2</v>
          </cell>
          <cell r="D20">
            <v>7.5</v>
          </cell>
          <cell r="E20">
            <v>72.833333333333329</v>
          </cell>
          <cell r="F20">
            <v>100</v>
          </cell>
          <cell r="G20">
            <v>27</v>
          </cell>
          <cell r="H20">
            <v>9</v>
          </cell>
          <cell r="I20" t="str">
            <v>S</v>
          </cell>
          <cell r="J20">
            <v>25.56</v>
          </cell>
          <cell r="K20">
            <v>0</v>
          </cell>
        </row>
        <row r="21">
          <cell r="B21">
            <v>18.083333333333329</v>
          </cell>
          <cell r="C21">
            <v>30.4</v>
          </cell>
          <cell r="D21">
            <v>7.5</v>
          </cell>
          <cell r="E21">
            <v>69.416666666666671</v>
          </cell>
          <cell r="F21">
            <v>100</v>
          </cell>
          <cell r="G21">
            <v>24</v>
          </cell>
          <cell r="H21">
            <v>9.3600000000000012</v>
          </cell>
          <cell r="I21" t="str">
            <v>SE</v>
          </cell>
          <cell r="J21">
            <v>19.8</v>
          </cell>
          <cell r="K21">
            <v>0</v>
          </cell>
        </row>
        <row r="22">
          <cell r="B22">
            <v>19.316666666666666</v>
          </cell>
          <cell r="C22">
            <v>29</v>
          </cell>
          <cell r="D22">
            <v>12.1</v>
          </cell>
          <cell r="E22">
            <v>77.458333333333329</v>
          </cell>
          <cell r="F22">
            <v>100</v>
          </cell>
          <cell r="G22">
            <v>44</v>
          </cell>
          <cell r="H22">
            <v>23.040000000000003</v>
          </cell>
          <cell r="I22" t="str">
            <v>SE</v>
          </cell>
          <cell r="J22">
            <v>35.64</v>
          </cell>
          <cell r="K22">
            <v>0</v>
          </cell>
        </row>
        <row r="23">
          <cell r="B23">
            <v>21.304166666666664</v>
          </cell>
          <cell r="C23">
            <v>30.3</v>
          </cell>
          <cell r="D23">
            <v>14.1</v>
          </cell>
          <cell r="E23">
            <v>79.875</v>
          </cell>
          <cell r="F23">
            <v>100</v>
          </cell>
          <cell r="G23">
            <v>50</v>
          </cell>
          <cell r="H23">
            <v>29.16</v>
          </cell>
          <cell r="I23" t="str">
            <v>SE</v>
          </cell>
          <cell r="J23">
            <v>40.32</v>
          </cell>
          <cell r="K23">
            <v>0</v>
          </cell>
        </row>
        <row r="24">
          <cell r="B24">
            <v>23.3125</v>
          </cell>
          <cell r="C24">
            <v>32</v>
          </cell>
          <cell r="D24">
            <v>17</v>
          </cell>
          <cell r="E24">
            <v>77.916666666666671</v>
          </cell>
          <cell r="F24">
            <v>98</v>
          </cell>
          <cell r="G24">
            <v>46</v>
          </cell>
          <cell r="H24">
            <v>17.28</v>
          </cell>
          <cell r="I24" t="str">
            <v>SE</v>
          </cell>
          <cell r="J24">
            <v>28.08</v>
          </cell>
          <cell r="K24">
            <v>0</v>
          </cell>
        </row>
        <row r="25">
          <cell r="B25">
            <v>23.470833333333331</v>
          </cell>
          <cell r="C25">
            <v>32.1</v>
          </cell>
          <cell r="D25">
            <v>16.899999999999999</v>
          </cell>
          <cell r="E25">
            <v>75.875</v>
          </cell>
          <cell r="F25">
            <v>100</v>
          </cell>
          <cell r="G25">
            <v>37</v>
          </cell>
          <cell r="H25">
            <v>17.28</v>
          </cell>
          <cell r="I25" t="str">
            <v>SE</v>
          </cell>
          <cell r="J25">
            <v>27.720000000000002</v>
          </cell>
          <cell r="K25">
            <v>0</v>
          </cell>
        </row>
        <row r="26">
          <cell r="B26">
            <v>22.650000000000002</v>
          </cell>
          <cell r="C26">
            <v>32.200000000000003</v>
          </cell>
          <cell r="D26">
            <v>14.1</v>
          </cell>
          <cell r="E26">
            <v>70.291666666666671</v>
          </cell>
          <cell r="F26">
            <v>100</v>
          </cell>
          <cell r="G26">
            <v>34</v>
          </cell>
          <cell r="H26">
            <v>16.2</v>
          </cell>
          <cell r="I26" t="str">
            <v>SE</v>
          </cell>
          <cell r="J26">
            <v>24.12</v>
          </cell>
          <cell r="K26">
            <v>0</v>
          </cell>
        </row>
        <row r="27">
          <cell r="B27">
            <v>21.587500000000002</v>
          </cell>
          <cell r="C27">
            <v>31.2</v>
          </cell>
          <cell r="D27">
            <v>12.8</v>
          </cell>
          <cell r="E27">
            <v>68.666666666666671</v>
          </cell>
          <cell r="F27">
            <v>100</v>
          </cell>
          <cell r="G27">
            <v>32</v>
          </cell>
          <cell r="H27">
            <v>19.8</v>
          </cell>
          <cell r="I27" t="str">
            <v>SE</v>
          </cell>
          <cell r="J27">
            <v>32.76</v>
          </cell>
          <cell r="K27">
            <v>0</v>
          </cell>
        </row>
        <row r="28">
          <cell r="B28">
            <v>21.779166666666669</v>
          </cell>
          <cell r="C28">
            <v>31.7</v>
          </cell>
          <cell r="D28">
            <v>13.8</v>
          </cell>
          <cell r="E28">
            <v>69.541666666666671</v>
          </cell>
          <cell r="F28">
            <v>94</v>
          </cell>
          <cell r="G28">
            <v>39</v>
          </cell>
          <cell r="H28">
            <v>20.88</v>
          </cell>
          <cell r="I28" t="str">
            <v>L</v>
          </cell>
          <cell r="J28">
            <v>33.119999999999997</v>
          </cell>
          <cell r="K28">
            <v>0</v>
          </cell>
        </row>
        <row r="29">
          <cell r="B29">
            <v>26.283333333333328</v>
          </cell>
          <cell r="C29">
            <v>34.299999999999997</v>
          </cell>
          <cell r="D29">
            <v>20.5</v>
          </cell>
          <cell r="E29">
            <v>70.166666666666671</v>
          </cell>
          <cell r="F29">
            <v>88</v>
          </cell>
          <cell r="G29">
            <v>44</v>
          </cell>
          <cell r="H29">
            <v>20.16</v>
          </cell>
          <cell r="I29" t="str">
            <v>L</v>
          </cell>
          <cell r="J29">
            <v>33.480000000000004</v>
          </cell>
          <cell r="K29">
            <v>0</v>
          </cell>
        </row>
        <row r="30">
          <cell r="B30">
            <v>25.970833333333328</v>
          </cell>
          <cell r="C30">
            <v>33</v>
          </cell>
          <cell r="D30">
            <v>18.600000000000001</v>
          </cell>
          <cell r="E30">
            <v>64.166666666666671</v>
          </cell>
          <cell r="F30">
            <v>96</v>
          </cell>
          <cell r="G30">
            <v>33</v>
          </cell>
          <cell r="H30">
            <v>19.079999999999998</v>
          </cell>
          <cell r="I30" t="str">
            <v>L</v>
          </cell>
          <cell r="J30">
            <v>30.96</v>
          </cell>
          <cell r="K30">
            <v>0</v>
          </cell>
        </row>
        <row r="31">
          <cell r="B31">
            <v>22.258333333333336</v>
          </cell>
          <cell r="C31">
            <v>31.1</v>
          </cell>
          <cell r="D31">
            <v>14.1</v>
          </cell>
          <cell r="E31">
            <v>70.666666666666671</v>
          </cell>
          <cell r="F31">
            <v>100</v>
          </cell>
          <cell r="G31">
            <v>38</v>
          </cell>
          <cell r="H31">
            <v>23.400000000000002</v>
          </cell>
          <cell r="I31" t="str">
            <v>L</v>
          </cell>
          <cell r="J31">
            <v>36</v>
          </cell>
          <cell r="K31">
            <v>0</v>
          </cell>
        </row>
        <row r="32">
          <cell r="B32">
            <v>23.470833333333335</v>
          </cell>
          <cell r="C32">
            <v>32.4</v>
          </cell>
          <cell r="D32">
            <v>17.5</v>
          </cell>
          <cell r="E32">
            <v>66.125</v>
          </cell>
          <cell r="F32">
            <v>88</v>
          </cell>
          <cell r="G32">
            <v>37</v>
          </cell>
          <cell r="H32">
            <v>25.56</v>
          </cell>
          <cell r="I32" t="str">
            <v>L</v>
          </cell>
          <cell r="J32">
            <v>39.96</v>
          </cell>
          <cell r="K32">
            <v>0</v>
          </cell>
        </row>
        <row r="33">
          <cell r="B33">
            <v>24.383333333333329</v>
          </cell>
          <cell r="C33">
            <v>33.1</v>
          </cell>
          <cell r="D33">
            <v>17.5</v>
          </cell>
          <cell r="E33">
            <v>59.75</v>
          </cell>
          <cell r="F33">
            <v>83</v>
          </cell>
          <cell r="G33">
            <v>34</v>
          </cell>
          <cell r="H33">
            <v>16.2</v>
          </cell>
          <cell r="I33" t="str">
            <v>L</v>
          </cell>
          <cell r="J33">
            <v>25.2</v>
          </cell>
          <cell r="K33">
            <v>0</v>
          </cell>
        </row>
        <row r="34">
          <cell r="B34">
            <v>23.333333333333332</v>
          </cell>
          <cell r="C34">
            <v>32.6</v>
          </cell>
          <cell r="D34">
            <v>14.5</v>
          </cell>
          <cell r="E34">
            <v>64.25</v>
          </cell>
          <cell r="F34">
            <v>100</v>
          </cell>
          <cell r="G34">
            <v>31</v>
          </cell>
          <cell r="H34">
            <v>11.879999999999999</v>
          </cell>
          <cell r="I34" t="str">
            <v>SE</v>
          </cell>
          <cell r="J34">
            <v>25.56</v>
          </cell>
          <cell r="K34">
            <v>0</v>
          </cell>
        </row>
        <row r="35">
          <cell r="I35" t="str">
            <v>SE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 t="str">
            <v xml:space="preserve"> </v>
          </cell>
          <cell r="C5" t="str">
            <v>*</v>
          </cell>
          <cell r="D5" t="str">
            <v>*</v>
          </cell>
          <cell r="E5" t="str">
            <v>*</v>
          </cell>
          <cell r="F5" t="str">
            <v>*</v>
          </cell>
          <cell r="G5" t="str">
            <v>*</v>
          </cell>
          <cell r="H5" t="str">
            <v>*</v>
          </cell>
          <cell r="I5" t="str">
            <v>*</v>
          </cell>
          <cell r="J5" t="str">
            <v>*</v>
          </cell>
          <cell r="K5" t="str">
            <v>*</v>
          </cell>
        </row>
        <row r="6">
          <cell r="B6" t="str">
            <v>*</v>
          </cell>
          <cell r="C6" t="str">
            <v>*</v>
          </cell>
          <cell r="D6" t="str">
            <v>*</v>
          </cell>
          <cell r="E6" t="str">
            <v>*</v>
          </cell>
          <cell r="F6" t="str">
            <v>*</v>
          </cell>
          <cell r="G6" t="str">
            <v>*</v>
          </cell>
          <cell r="H6" t="str">
            <v>*</v>
          </cell>
          <cell r="I6" t="str">
            <v>*</v>
          </cell>
          <cell r="J6" t="str">
            <v>*</v>
          </cell>
          <cell r="K6" t="str">
            <v>*</v>
          </cell>
        </row>
        <row r="7">
          <cell r="B7" t="str">
            <v>*</v>
          </cell>
          <cell r="C7" t="str">
            <v>*</v>
          </cell>
          <cell r="D7" t="str">
            <v>*</v>
          </cell>
          <cell r="E7" t="str">
            <v>*</v>
          </cell>
          <cell r="F7" t="str">
            <v>*</v>
          </cell>
          <cell r="G7" t="str">
            <v>*</v>
          </cell>
          <cell r="H7" t="str">
            <v>*</v>
          </cell>
          <cell r="I7" t="str">
            <v>*</v>
          </cell>
          <cell r="J7" t="str">
            <v>*</v>
          </cell>
          <cell r="K7" t="str">
            <v>*</v>
          </cell>
        </row>
        <row r="8">
          <cell r="B8">
            <v>29.591666666666669</v>
          </cell>
          <cell r="C8">
            <v>33.9</v>
          </cell>
          <cell r="D8">
            <v>21.3</v>
          </cell>
          <cell r="E8">
            <v>40.083333333333336</v>
          </cell>
          <cell r="F8">
            <v>61</v>
          </cell>
          <cell r="G8">
            <v>26</v>
          </cell>
          <cell r="H8">
            <v>1.08</v>
          </cell>
          <cell r="I8" t="str">
            <v>NO</v>
          </cell>
          <cell r="J8">
            <v>22.68</v>
          </cell>
          <cell r="K8" t="str">
            <v>*</v>
          </cell>
        </row>
        <row r="9">
          <cell r="B9">
            <v>27.821739130434782</v>
          </cell>
          <cell r="C9">
            <v>37</v>
          </cell>
          <cell r="D9">
            <v>19.899999999999999</v>
          </cell>
          <cell r="E9">
            <v>64.869565217391298</v>
          </cell>
          <cell r="F9">
            <v>93</v>
          </cell>
          <cell r="G9">
            <v>32</v>
          </cell>
          <cell r="H9">
            <v>2.52</v>
          </cell>
          <cell r="I9" t="str">
            <v>SE</v>
          </cell>
          <cell r="J9">
            <v>35.64</v>
          </cell>
          <cell r="K9" t="str">
            <v>*</v>
          </cell>
        </row>
        <row r="10">
          <cell r="B10">
            <v>27.662500000000005</v>
          </cell>
          <cell r="C10">
            <v>36.4</v>
          </cell>
          <cell r="D10">
            <v>22.8</v>
          </cell>
          <cell r="E10">
            <v>73.583333333333329</v>
          </cell>
          <cell r="F10">
            <v>92</v>
          </cell>
          <cell r="G10">
            <v>41</v>
          </cell>
          <cell r="H10">
            <v>1.08</v>
          </cell>
          <cell r="I10" t="str">
            <v>SE</v>
          </cell>
          <cell r="J10">
            <v>34.56</v>
          </cell>
          <cell r="K10" t="str">
            <v>*</v>
          </cell>
        </row>
        <row r="11">
          <cell r="B11">
            <v>23.616666666666664</v>
          </cell>
          <cell r="C11">
            <v>29.1</v>
          </cell>
          <cell r="D11">
            <v>20</v>
          </cell>
          <cell r="E11">
            <v>81.958333333333329</v>
          </cell>
          <cell r="F11">
            <v>96</v>
          </cell>
          <cell r="G11">
            <v>55</v>
          </cell>
          <cell r="H11">
            <v>24.12</v>
          </cell>
          <cell r="I11" t="str">
            <v>S</v>
          </cell>
          <cell r="J11">
            <v>45.72</v>
          </cell>
          <cell r="K11" t="str">
            <v>*</v>
          </cell>
        </row>
        <row r="12">
          <cell r="B12">
            <v>23.687499999999996</v>
          </cell>
          <cell r="C12">
            <v>30.6</v>
          </cell>
          <cell r="D12">
            <v>18.100000000000001</v>
          </cell>
          <cell r="E12">
            <v>67.541666666666671</v>
          </cell>
          <cell r="F12">
            <v>89</v>
          </cell>
          <cell r="G12">
            <v>41</v>
          </cell>
          <cell r="H12">
            <v>0.36000000000000004</v>
          </cell>
          <cell r="I12" t="str">
            <v>S</v>
          </cell>
          <cell r="J12">
            <v>14.76</v>
          </cell>
          <cell r="K12" t="str">
            <v>*</v>
          </cell>
        </row>
        <row r="13">
          <cell r="B13">
            <v>20.347058823529412</v>
          </cell>
          <cell r="C13">
            <v>29.9</v>
          </cell>
          <cell r="D13">
            <v>16</v>
          </cell>
          <cell r="E13">
            <v>74.17647058823529</v>
          </cell>
          <cell r="F13">
            <v>89</v>
          </cell>
          <cell r="G13">
            <v>43</v>
          </cell>
          <cell r="H13">
            <v>0</v>
          </cell>
          <cell r="I13" t="str">
            <v>S</v>
          </cell>
          <cell r="J13">
            <v>14.76</v>
          </cell>
          <cell r="K13" t="str">
            <v>*</v>
          </cell>
        </row>
        <row r="14">
          <cell r="B14" t="str">
            <v>*</v>
          </cell>
          <cell r="C14" t="str">
            <v>*</v>
          </cell>
          <cell r="D14" t="str">
            <v>*</v>
          </cell>
          <cell r="E14" t="str">
            <v>*</v>
          </cell>
          <cell r="F14" t="str">
            <v>*</v>
          </cell>
          <cell r="G14" t="str">
            <v>*</v>
          </cell>
          <cell r="H14" t="str">
            <v>*</v>
          </cell>
          <cell r="I14" t="str">
            <v>*</v>
          </cell>
          <cell r="J14" t="str">
            <v>*</v>
          </cell>
          <cell r="K14" t="str">
            <v>*</v>
          </cell>
        </row>
        <row r="15">
          <cell r="B15" t="str">
            <v>*</v>
          </cell>
          <cell r="C15" t="str">
            <v>*</v>
          </cell>
          <cell r="D15" t="str">
            <v>*</v>
          </cell>
          <cell r="E15" t="str">
            <v>*</v>
          </cell>
          <cell r="F15" t="str">
            <v>*</v>
          </cell>
          <cell r="G15" t="str">
            <v>*</v>
          </cell>
          <cell r="H15" t="str">
            <v>*</v>
          </cell>
          <cell r="I15" t="str">
            <v>*</v>
          </cell>
          <cell r="J15" t="str">
            <v>*</v>
          </cell>
          <cell r="K15" t="str">
            <v>*</v>
          </cell>
        </row>
        <row r="16">
          <cell r="B16" t="str">
            <v>*</v>
          </cell>
          <cell r="C16" t="str">
            <v>*</v>
          </cell>
          <cell r="D16" t="str">
            <v>*</v>
          </cell>
          <cell r="E16" t="str">
            <v>*</v>
          </cell>
          <cell r="F16" t="str">
            <v>*</v>
          </cell>
          <cell r="G16" t="str">
            <v>*</v>
          </cell>
          <cell r="H16" t="str">
            <v>*</v>
          </cell>
          <cell r="I16" t="str">
            <v>*</v>
          </cell>
          <cell r="J16" t="str">
            <v>*</v>
          </cell>
          <cell r="K16" t="str">
            <v>*</v>
          </cell>
        </row>
        <row r="17">
          <cell r="B17" t="str">
            <v>*</v>
          </cell>
          <cell r="C17" t="str">
            <v>*</v>
          </cell>
          <cell r="D17" t="str">
            <v>*</v>
          </cell>
          <cell r="E17" t="str">
            <v>*</v>
          </cell>
          <cell r="F17" t="str">
            <v>*</v>
          </cell>
          <cell r="G17" t="str">
            <v>*</v>
          </cell>
          <cell r="H17" t="str">
            <v>*</v>
          </cell>
          <cell r="I17" t="str">
            <v>*</v>
          </cell>
          <cell r="J17" t="str">
            <v>*</v>
          </cell>
          <cell r="K17" t="str">
            <v>*</v>
          </cell>
        </row>
        <row r="18">
          <cell r="B18" t="str">
            <v>*</v>
          </cell>
          <cell r="C18" t="str">
            <v>*</v>
          </cell>
          <cell r="D18" t="str">
            <v>*</v>
          </cell>
          <cell r="E18" t="str">
            <v>*</v>
          </cell>
          <cell r="F18" t="str">
            <v>*</v>
          </cell>
          <cell r="G18" t="str">
            <v>*</v>
          </cell>
          <cell r="H18" t="str">
            <v>*</v>
          </cell>
          <cell r="I18" t="str">
            <v>*</v>
          </cell>
          <cell r="J18" t="str">
            <v>*</v>
          </cell>
          <cell r="K18" t="str">
            <v>*</v>
          </cell>
        </row>
        <row r="19">
          <cell r="B19" t="str">
            <v>*</v>
          </cell>
          <cell r="C19" t="str">
            <v>*</v>
          </cell>
          <cell r="D19" t="str">
            <v>*</v>
          </cell>
          <cell r="E19" t="str">
            <v>*</v>
          </cell>
          <cell r="F19" t="str">
            <v>*</v>
          </cell>
          <cell r="G19" t="str">
            <v>*</v>
          </cell>
          <cell r="H19" t="str">
            <v>*</v>
          </cell>
          <cell r="I19" t="str">
            <v>*</v>
          </cell>
          <cell r="J19" t="str">
            <v>*</v>
          </cell>
          <cell r="K19" t="str">
            <v>*</v>
          </cell>
        </row>
        <row r="20">
          <cell r="B20" t="str">
            <v>*</v>
          </cell>
          <cell r="C20" t="str">
            <v>*</v>
          </cell>
          <cell r="D20" t="str">
            <v>*</v>
          </cell>
          <cell r="E20" t="str">
            <v>*</v>
          </cell>
          <cell r="F20" t="str">
            <v>*</v>
          </cell>
          <cell r="G20" t="str">
            <v>*</v>
          </cell>
          <cell r="H20" t="str">
            <v>*</v>
          </cell>
          <cell r="I20" t="str">
            <v>*</v>
          </cell>
          <cell r="J20" t="str">
            <v>*</v>
          </cell>
          <cell r="K20" t="str">
            <v>*</v>
          </cell>
        </row>
        <row r="21">
          <cell r="B21" t="str">
            <v>*</v>
          </cell>
          <cell r="C21" t="str">
            <v>*</v>
          </cell>
          <cell r="D21" t="str">
            <v>*</v>
          </cell>
          <cell r="E21" t="str">
            <v>*</v>
          </cell>
          <cell r="F21" t="str">
            <v>*</v>
          </cell>
          <cell r="G21" t="str">
            <v>*</v>
          </cell>
          <cell r="H21" t="str">
            <v>*</v>
          </cell>
          <cell r="I21" t="str">
            <v>*</v>
          </cell>
          <cell r="J21" t="str">
            <v>*</v>
          </cell>
          <cell r="K21" t="str">
            <v>*</v>
          </cell>
        </row>
        <row r="22">
          <cell r="B22" t="str">
            <v>*</v>
          </cell>
          <cell r="C22" t="str">
            <v>*</v>
          </cell>
          <cell r="D22" t="str">
            <v>*</v>
          </cell>
          <cell r="E22" t="str">
            <v>*</v>
          </cell>
          <cell r="F22" t="str">
            <v>*</v>
          </cell>
          <cell r="G22" t="str">
            <v>*</v>
          </cell>
          <cell r="H22" t="str">
            <v>*</v>
          </cell>
          <cell r="I22" t="str">
            <v>*</v>
          </cell>
          <cell r="J22" t="str">
            <v>*</v>
          </cell>
          <cell r="K22" t="str">
            <v>*</v>
          </cell>
        </row>
        <row r="23">
          <cell r="B23" t="str">
            <v>*</v>
          </cell>
          <cell r="C23" t="str">
            <v>*</v>
          </cell>
          <cell r="D23" t="str">
            <v>*</v>
          </cell>
          <cell r="E23" t="str">
            <v>*</v>
          </cell>
          <cell r="F23" t="str">
            <v>*</v>
          </cell>
          <cell r="G23" t="str">
            <v>*</v>
          </cell>
          <cell r="H23" t="str">
            <v>*</v>
          </cell>
          <cell r="I23" t="str">
            <v>*</v>
          </cell>
          <cell r="J23" t="str">
            <v>*</v>
          </cell>
          <cell r="K23" t="str">
            <v>*</v>
          </cell>
        </row>
        <row r="24">
          <cell r="B24" t="str">
            <v>*</v>
          </cell>
          <cell r="C24" t="str">
            <v>*</v>
          </cell>
          <cell r="D24" t="str">
            <v>*</v>
          </cell>
          <cell r="E24" t="str">
            <v>*</v>
          </cell>
          <cell r="F24" t="str">
            <v>*</v>
          </cell>
          <cell r="G24" t="str">
            <v>*</v>
          </cell>
          <cell r="H24" t="str">
            <v>*</v>
          </cell>
          <cell r="I24" t="str">
            <v>*</v>
          </cell>
          <cell r="J24" t="str">
            <v>*</v>
          </cell>
          <cell r="K24" t="str">
            <v>*</v>
          </cell>
        </row>
        <row r="25">
          <cell r="B25" t="str">
            <v>*</v>
          </cell>
          <cell r="C25" t="str">
            <v>*</v>
          </cell>
          <cell r="D25" t="str">
            <v>*</v>
          </cell>
          <cell r="E25" t="str">
            <v>*</v>
          </cell>
          <cell r="F25" t="str">
            <v>*</v>
          </cell>
          <cell r="G25" t="str">
            <v>*</v>
          </cell>
          <cell r="H25" t="str">
            <v>*</v>
          </cell>
          <cell r="I25" t="str">
            <v>*</v>
          </cell>
          <cell r="J25" t="str">
            <v>*</v>
          </cell>
          <cell r="K25" t="str">
            <v>*</v>
          </cell>
        </row>
        <row r="26">
          <cell r="B26" t="str">
            <v>*</v>
          </cell>
          <cell r="C26" t="str">
            <v>*</v>
          </cell>
          <cell r="D26" t="str">
            <v>*</v>
          </cell>
          <cell r="E26" t="str">
            <v>*</v>
          </cell>
          <cell r="F26" t="str">
            <v>*</v>
          </cell>
          <cell r="G26" t="str">
            <v>*</v>
          </cell>
          <cell r="H26" t="str">
            <v>*</v>
          </cell>
          <cell r="I26" t="str">
            <v>*</v>
          </cell>
          <cell r="J26" t="str">
            <v>*</v>
          </cell>
          <cell r="K26" t="str">
            <v>*</v>
          </cell>
        </row>
        <row r="27">
          <cell r="B27" t="str">
            <v>*</v>
          </cell>
          <cell r="C27" t="str">
            <v>*</v>
          </cell>
          <cell r="D27" t="str">
            <v>*</v>
          </cell>
          <cell r="E27" t="str">
            <v>*</v>
          </cell>
          <cell r="F27" t="str">
            <v>*</v>
          </cell>
          <cell r="G27" t="str">
            <v>*</v>
          </cell>
          <cell r="H27" t="str">
            <v>*</v>
          </cell>
          <cell r="I27" t="str">
            <v>*</v>
          </cell>
          <cell r="J27" t="str">
            <v>*</v>
          </cell>
          <cell r="K27" t="str">
            <v>*</v>
          </cell>
        </row>
        <row r="28">
          <cell r="B28" t="str">
            <v>*</v>
          </cell>
          <cell r="C28" t="str">
            <v>*</v>
          </cell>
          <cell r="D28" t="str">
            <v>*</v>
          </cell>
          <cell r="E28" t="str">
            <v>*</v>
          </cell>
          <cell r="F28" t="str">
            <v>*</v>
          </cell>
          <cell r="G28" t="str">
            <v>*</v>
          </cell>
          <cell r="H28" t="str">
            <v>*</v>
          </cell>
          <cell r="I28" t="str">
            <v>*</v>
          </cell>
          <cell r="J28" t="str">
            <v>*</v>
          </cell>
          <cell r="K28" t="str">
            <v>*</v>
          </cell>
        </row>
        <row r="29">
          <cell r="B29" t="str">
            <v>*</v>
          </cell>
          <cell r="C29" t="str">
            <v>*</v>
          </cell>
          <cell r="D29" t="str">
            <v>*</v>
          </cell>
          <cell r="E29" t="str">
            <v>*</v>
          </cell>
          <cell r="F29" t="str">
            <v>*</v>
          </cell>
          <cell r="G29" t="str">
            <v>*</v>
          </cell>
          <cell r="H29" t="str">
            <v>*</v>
          </cell>
          <cell r="I29" t="str">
            <v>*</v>
          </cell>
          <cell r="J29" t="str">
            <v>*</v>
          </cell>
          <cell r="K29" t="str">
            <v>*</v>
          </cell>
        </row>
        <row r="30">
          <cell r="B30" t="str">
            <v>*</v>
          </cell>
          <cell r="C30" t="str">
            <v>*</v>
          </cell>
          <cell r="D30" t="str">
            <v>*</v>
          </cell>
          <cell r="E30" t="str">
            <v>*</v>
          </cell>
          <cell r="F30" t="str">
            <v>*</v>
          </cell>
          <cell r="G30" t="str">
            <v>*</v>
          </cell>
          <cell r="H30" t="str">
            <v>*</v>
          </cell>
          <cell r="I30" t="str">
            <v>*</v>
          </cell>
          <cell r="J30" t="str">
            <v>*</v>
          </cell>
          <cell r="K30" t="str">
            <v>*</v>
          </cell>
        </row>
        <row r="31">
          <cell r="B31" t="str">
            <v>*</v>
          </cell>
          <cell r="C31" t="str">
            <v>*</v>
          </cell>
          <cell r="D31" t="str">
            <v>*</v>
          </cell>
          <cell r="E31" t="str">
            <v>*</v>
          </cell>
          <cell r="F31" t="str">
            <v>*</v>
          </cell>
          <cell r="G31" t="str">
            <v>*</v>
          </cell>
          <cell r="H31" t="str">
            <v>*</v>
          </cell>
          <cell r="I31" t="str">
            <v>*</v>
          </cell>
          <cell r="J31" t="str">
            <v>*</v>
          </cell>
          <cell r="K31" t="str">
            <v>*</v>
          </cell>
        </row>
        <row r="32">
          <cell r="B32" t="str">
            <v>*</v>
          </cell>
          <cell r="C32" t="str">
            <v>*</v>
          </cell>
          <cell r="D32" t="str">
            <v>*</v>
          </cell>
          <cell r="E32" t="str">
            <v>*</v>
          </cell>
          <cell r="F32" t="str">
            <v>*</v>
          </cell>
          <cell r="G32" t="str">
            <v>*</v>
          </cell>
          <cell r="H32" t="str">
            <v>*</v>
          </cell>
          <cell r="I32" t="str">
            <v>*</v>
          </cell>
          <cell r="J32" t="str">
            <v>*</v>
          </cell>
          <cell r="K32" t="str">
            <v>*</v>
          </cell>
        </row>
        <row r="33">
          <cell r="B33">
            <v>31.133333333333329</v>
          </cell>
          <cell r="C33">
            <v>36.1</v>
          </cell>
          <cell r="D33">
            <v>24.9</v>
          </cell>
          <cell r="E33">
            <v>45.166666666666664</v>
          </cell>
          <cell r="F33">
            <v>72</v>
          </cell>
          <cell r="G33">
            <v>22</v>
          </cell>
          <cell r="H33">
            <v>0</v>
          </cell>
          <cell r="I33" t="str">
            <v>SE</v>
          </cell>
          <cell r="J33">
            <v>10.08</v>
          </cell>
          <cell r="K33" t="str">
            <v>*</v>
          </cell>
        </row>
        <row r="34">
          <cell r="B34">
            <v>26.562499999999996</v>
          </cell>
          <cell r="C34">
            <v>35.200000000000003</v>
          </cell>
          <cell r="D34">
            <v>19</v>
          </cell>
          <cell r="E34">
            <v>62</v>
          </cell>
          <cell r="F34">
            <v>90</v>
          </cell>
          <cell r="G34">
            <v>30</v>
          </cell>
          <cell r="H34">
            <v>0.72000000000000008</v>
          </cell>
          <cell r="I34" t="str">
            <v>SE</v>
          </cell>
          <cell r="J34">
            <v>21.96</v>
          </cell>
          <cell r="K34" t="str">
            <v>*</v>
          </cell>
        </row>
        <row r="35">
          <cell r="I35" t="str">
            <v>SE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>
            <v>25.704166666666666</v>
          </cell>
          <cell r="C5">
            <v>33.1</v>
          </cell>
          <cell r="D5">
            <v>20.7</v>
          </cell>
          <cell r="E5">
            <v>70.833333333333329</v>
          </cell>
          <cell r="F5">
            <v>88</v>
          </cell>
          <cell r="G5">
            <v>38</v>
          </cell>
          <cell r="H5">
            <v>14.76</v>
          </cell>
          <cell r="I5" t="str">
            <v>SE</v>
          </cell>
          <cell r="J5">
            <v>29.52</v>
          </cell>
          <cell r="K5" t="str">
            <v>*</v>
          </cell>
        </row>
        <row r="6">
          <cell r="B6">
            <v>25.349999999999998</v>
          </cell>
          <cell r="C6">
            <v>32.4</v>
          </cell>
          <cell r="D6">
            <v>20.3</v>
          </cell>
          <cell r="E6">
            <v>75.958333333333329</v>
          </cell>
          <cell r="F6">
            <v>94</v>
          </cell>
          <cell r="G6">
            <v>49</v>
          </cell>
          <cell r="H6">
            <v>13.68</v>
          </cell>
          <cell r="I6" t="str">
            <v>O</v>
          </cell>
          <cell r="J6">
            <v>38.519999999999996</v>
          </cell>
          <cell r="K6" t="str">
            <v>*</v>
          </cell>
        </row>
        <row r="7">
          <cell r="B7">
            <v>24.362499999999997</v>
          </cell>
          <cell r="C7">
            <v>29.4</v>
          </cell>
          <cell r="D7">
            <v>21.4</v>
          </cell>
          <cell r="E7">
            <v>81.375</v>
          </cell>
          <cell r="F7">
            <v>92</v>
          </cell>
          <cell r="G7">
            <v>62</v>
          </cell>
          <cell r="H7">
            <v>18.720000000000002</v>
          </cell>
          <cell r="I7" t="str">
            <v>SO</v>
          </cell>
          <cell r="J7">
            <v>30.240000000000002</v>
          </cell>
          <cell r="K7" t="str">
            <v>*</v>
          </cell>
        </row>
        <row r="8">
          <cell r="B8">
            <v>22.445833333333336</v>
          </cell>
          <cell r="C8">
            <v>29.3</v>
          </cell>
          <cell r="D8">
            <v>17.5</v>
          </cell>
          <cell r="E8">
            <v>66.375</v>
          </cell>
          <cell r="F8">
            <v>93</v>
          </cell>
          <cell r="G8">
            <v>39</v>
          </cell>
          <cell r="H8">
            <v>12.6</v>
          </cell>
          <cell r="I8" t="str">
            <v>L</v>
          </cell>
          <cell r="J8">
            <v>24.48</v>
          </cell>
          <cell r="K8" t="str">
            <v>*</v>
          </cell>
        </row>
        <row r="9">
          <cell r="B9">
            <v>24.791666666666671</v>
          </cell>
          <cell r="C9">
            <v>33.299999999999997</v>
          </cell>
          <cell r="D9">
            <v>18.7</v>
          </cell>
          <cell r="E9">
            <v>72.375</v>
          </cell>
          <cell r="F9">
            <v>93</v>
          </cell>
          <cell r="G9">
            <v>38</v>
          </cell>
          <cell r="H9">
            <v>15.48</v>
          </cell>
          <cell r="I9" t="str">
            <v>L</v>
          </cell>
          <cell r="J9">
            <v>29.880000000000003</v>
          </cell>
          <cell r="K9" t="str">
            <v>*</v>
          </cell>
        </row>
        <row r="10">
          <cell r="B10">
            <v>25.587500000000006</v>
          </cell>
          <cell r="C10">
            <v>34.1</v>
          </cell>
          <cell r="D10">
            <v>19.100000000000001</v>
          </cell>
          <cell r="E10">
            <v>72.5</v>
          </cell>
          <cell r="F10">
            <v>92</v>
          </cell>
          <cell r="G10">
            <v>35</v>
          </cell>
          <cell r="H10">
            <v>19.440000000000001</v>
          </cell>
          <cell r="I10" t="str">
            <v>S</v>
          </cell>
          <cell r="J10">
            <v>35.28</v>
          </cell>
          <cell r="K10" t="str">
            <v>*</v>
          </cell>
        </row>
        <row r="11">
          <cell r="B11">
            <v>21.925000000000001</v>
          </cell>
          <cell r="C11">
            <v>26.6</v>
          </cell>
          <cell r="D11">
            <v>17.8</v>
          </cell>
          <cell r="E11">
            <v>84.583333333333329</v>
          </cell>
          <cell r="F11">
            <v>96</v>
          </cell>
          <cell r="G11">
            <v>66</v>
          </cell>
          <cell r="H11">
            <v>20.88</v>
          </cell>
          <cell r="I11" t="str">
            <v>SO</v>
          </cell>
          <cell r="J11">
            <v>41.04</v>
          </cell>
          <cell r="K11" t="str">
            <v>*</v>
          </cell>
        </row>
        <row r="12">
          <cell r="B12">
            <v>22.625000000000004</v>
          </cell>
          <cell r="C12">
            <v>29</v>
          </cell>
          <cell r="D12">
            <v>17.899999999999999</v>
          </cell>
          <cell r="E12">
            <v>75.791666666666671</v>
          </cell>
          <cell r="F12">
            <v>93</v>
          </cell>
          <cell r="G12">
            <v>52</v>
          </cell>
          <cell r="H12">
            <v>15.48</v>
          </cell>
          <cell r="I12" t="str">
            <v>L</v>
          </cell>
          <cell r="J12">
            <v>25.56</v>
          </cell>
          <cell r="K12" t="str">
            <v>*</v>
          </cell>
        </row>
        <row r="13">
          <cell r="B13">
            <v>22.316666666666663</v>
          </cell>
          <cell r="C13">
            <v>29.8</v>
          </cell>
          <cell r="D13">
            <v>16.899999999999999</v>
          </cell>
          <cell r="E13">
            <v>73.833333333333329</v>
          </cell>
          <cell r="F13">
            <v>92</v>
          </cell>
          <cell r="G13">
            <v>49</v>
          </cell>
          <cell r="H13">
            <v>15.48</v>
          </cell>
          <cell r="I13" t="str">
            <v>S</v>
          </cell>
          <cell r="J13">
            <v>25.2</v>
          </cell>
          <cell r="K13" t="str">
            <v>*</v>
          </cell>
        </row>
        <row r="14">
          <cell r="B14">
            <v>22.212500000000002</v>
          </cell>
          <cell r="C14">
            <v>29.1</v>
          </cell>
          <cell r="D14">
            <v>16.7</v>
          </cell>
          <cell r="E14">
            <v>72.083333333333329</v>
          </cell>
          <cell r="F14">
            <v>90</v>
          </cell>
          <cell r="G14">
            <v>47</v>
          </cell>
          <cell r="H14">
            <v>10.8</v>
          </cell>
          <cell r="I14" t="str">
            <v>S</v>
          </cell>
          <cell r="J14">
            <v>21.240000000000002</v>
          </cell>
          <cell r="K14" t="str">
            <v>*</v>
          </cell>
        </row>
        <row r="15">
          <cell r="B15">
            <v>23.537500000000005</v>
          </cell>
          <cell r="C15">
            <v>29.5</v>
          </cell>
          <cell r="D15">
            <v>18.2</v>
          </cell>
          <cell r="E15">
            <v>62.625</v>
          </cell>
          <cell r="F15">
            <v>84</v>
          </cell>
          <cell r="G15">
            <v>41</v>
          </cell>
          <cell r="H15">
            <v>11.879999999999999</v>
          </cell>
          <cell r="I15" t="str">
            <v>S</v>
          </cell>
          <cell r="J15">
            <v>27.36</v>
          </cell>
          <cell r="K15" t="str">
            <v>*</v>
          </cell>
        </row>
        <row r="16">
          <cell r="B16">
            <v>23.437499999999996</v>
          </cell>
          <cell r="C16">
            <v>30.5</v>
          </cell>
          <cell r="D16">
            <v>17.899999999999999</v>
          </cell>
          <cell r="E16">
            <v>70.041666666666671</v>
          </cell>
          <cell r="F16">
            <v>86</v>
          </cell>
          <cell r="G16">
            <v>48</v>
          </cell>
          <cell r="H16">
            <v>15.120000000000001</v>
          </cell>
          <cell r="I16" t="str">
            <v>S</v>
          </cell>
          <cell r="J16">
            <v>26.64</v>
          </cell>
          <cell r="K16" t="str">
            <v>*</v>
          </cell>
        </row>
        <row r="17">
          <cell r="B17">
            <v>24.283333333333331</v>
          </cell>
          <cell r="C17">
            <v>32.9</v>
          </cell>
          <cell r="D17">
            <v>18.8</v>
          </cell>
          <cell r="E17">
            <v>71.708333333333329</v>
          </cell>
          <cell r="F17">
            <v>91</v>
          </cell>
          <cell r="G17">
            <v>36</v>
          </cell>
          <cell r="H17">
            <v>11.879999999999999</v>
          </cell>
          <cell r="I17" t="str">
            <v>SE</v>
          </cell>
          <cell r="J17">
            <v>60.12</v>
          </cell>
          <cell r="K17" t="str">
            <v>*</v>
          </cell>
        </row>
        <row r="18">
          <cell r="B18">
            <v>21.329166666666662</v>
          </cell>
          <cell r="C18">
            <v>25.3</v>
          </cell>
          <cell r="D18">
            <v>18</v>
          </cell>
          <cell r="E18">
            <v>87.333333333333329</v>
          </cell>
          <cell r="F18">
            <v>97</v>
          </cell>
          <cell r="G18">
            <v>71</v>
          </cell>
          <cell r="H18">
            <v>27.36</v>
          </cell>
          <cell r="I18" t="str">
            <v>NO</v>
          </cell>
          <cell r="J18">
            <v>63</v>
          </cell>
          <cell r="K18" t="str">
            <v>*</v>
          </cell>
        </row>
        <row r="19">
          <cell r="B19">
            <v>19.070833333333333</v>
          </cell>
          <cell r="C19">
            <v>24.4</v>
          </cell>
          <cell r="D19">
            <v>13.9</v>
          </cell>
          <cell r="E19">
            <v>73.5</v>
          </cell>
          <cell r="F19">
            <v>94</v>
          </cell>
          <cell r="G19">
            <v>50</v>
          </cell>
          <cell r="H19">
            <v>15.120000000000001</v>
          </cell>
          <cell r="I19" t="str">
            <v>S</v>
          </cell>
          <cell r="J19">
            <v>27</v>
          </cell>
          <cell r="K19" t="str">
            <v>*</v>
          </cell>
        </row>
        <row r="20">
          <cell r="B20">
            <v>17.212499999999995</v>
          </cell>
          <cell r="C20">
            <v>26</v>
          </cell>
          <cell r="D20">
            <v>10.6</v>
          </cell>
          <cell r="E20">
            <v>62.666666666666664</v>
          </cell>
          <cell r="F20">
            <v>83</v>
          </cell>
          <cell r="G20">
            <v>27</v>
          </cell>
          <cell r="H20">
            <v>10.8</v>
          </cell>
          <cell r="I20" t="str">
            <v>S</v>
          </cell>
          <cell r="J20">
            <v>20.88</v>
          </cell>
          <cell r="K20" t="str">
            <v>*</v>
          </cell>
        </row>
        <row r="21">
          <cell r="B21">
            <v>18.987499999999994</v>
          </cell>
          <cell r="C21">
            <v>28.4</v>
          </cell>
          <cell r="D21">
            <v>11.5</v>
          </cell>
          <cell r="E21">
            <v>62.25</v>
          </cell>
          <cell r="F21">
            <v>79</v>
          </cell>
          <cell r="G21">
            <v>41</v>
          </cell>
          <cell r="H21">
            <v>11.16</v>
          </cell>
          <cell r="I21" t="str">
            <v>S</v>
          </cell>
          <cell r="J21">
            <v>23.400000000000002</v>
          </cell>
          <cell r="K21" t="str">
            <v>*</v>
          </cell>
        </row>
        <row r="22">
          <cell r="B22">
            <v>21.691666666666666</v>
          </cell>
          <cell r="C22">
            <v>29.8</v>
          </cell>
          <cell r="D22">
            <v>16.3</v>
          </cell>
          <cell r="E22">
            <v>62.583333333333336</v>
          </cell>
          <cell r="F22">
            <v>79</v>
          </cell>
          <cell r="G22">
            <v>47</v>
          </cell>
          <cell r="H22">
            <v>12.6</v>
          </cell>
          <cell r="I22" t="str">
            <v>L</v>
          </cell>
          <cell r="J22">
            <v>25.56</v>
          </cell>
          <cell r="K22" t="str">
            <v>*</v>
          </cell>
        </row>
        <row r="23">
          <cell r="B23">
            <v>24.28235294117647</v>
          </cell>
          <cell r="C23">
            <v>29.6</v>
          </cell>
          <cell r="D23">
            <v>18.8</v>
          </cell>
          <cell r="E23">
            <v>68.235294117647058</v>
          </cell>
          <cell r="F23">
            <v>93</v>
          </cell>
          <cell r="G23">
            <v>49</v>
          </cell>
          <cell r="H23">
            <v>12.24</v>
          </cell>
          <cell r="I23" t="str">
            <v>L</v>
          </cell>
          <cell r="J23">
            <v>27.720000000000002</v>
          </cell>
          <cell r="K23" t="str">
            <v>*</v>
          </cell>
        </row>
        <row r="24">
          <cell r="B24">
            <v>26.461538461538467</v>
          </cell>
          <cell r="C24">
            <v>31.2</v>
          </cell>
          <cell r="D24">
            <v>20.8</v>
          </cell>
          <cell r="E24">
            <v>61.615384615384613</v>
          </cell>
          <cell r="F24">
            <v>88</v>
          </cell>
          <cell r="G24">
            <v>34</v>
          </cell>
          <cell r="H24">
            <v>9.7200000000000006</v>
          </cell>
          <cell r="I24" t="str">
            <v>L</v>
          </cell>
          <cell r="J24">
            <v>23.040000000000003</v>
          </cell>
          <cell r="K24" t="str">
            <v>*</v>
          </cell>
        </row>
        <row r="25">
          <cell r="B25">
            <v>23.620833333333337</v>
          </cell>
          <cell r="C25">
            <v>30.7</v>
          </cell>
          <cell r="D25">
            <v>18.7</v>
          </cell>
          <cell r="E25">
            <v>69.833333333333329</v>
          </cell>
          <cell r="F25">
            <v>91</v>
          </cell>
          <cell r="G25">
            <v>38</v>
          </cell>
          <cell r="H25">
            <v>12.96</v>
          </cell>
          <cell r="I25" t="str">
            <v>L</v>
          </cell>
          <cell r="J25">
            <v>20.52</v>
          </cell>
          <cell r="K25" t="str">
            <v>*</v>
          </cell>
        </row>
        <row r="26">
          <cell r="B26">
            <v>22.950000000000003</v>
          </cell>
          <cell r="C26">
            <v>30.7</v>
          </cell>
          <cell r="D26">
            <v>17.100000000000001</v>
          </cell>
          <cell r="E26">
            <v>63.875</v>
          </cell>
          <cell r="F26">
            <v>85</v>
          </cell>
          <cell r="G26">
            <v>31</v>
          </cell>
          <cell r="H26">
            <v>10.08</v>
          </cell>
          <cell r="I26" t="str">
            <v>L</v>
          </cell>
          <cell r="J26">
            <v>20.52</v>
          </cell>
          <cell r="K26" t="str">
            <v>*</v>
          </cell>
        </row>
        <row r="27">
          <cell r="B27">
            <v>22.454166666666666</v>
          </cell>
          <cell r="C27">
            <v>30</v>
          </cell>
          <cell r="D27">
            <v>16.5</v>
          </cell>
          <cell r="E27">
            <v>61.708333333333336</v>
          </cell>
          <cell r="F27">
            <v>84</v>
          </cell>
          <cell r="G27">
            <v>32</v>
          </cell>
          <cell r="H27">
            <v>13.68</v>
          </cell>
          <cell r="I27" t="str">
            <v>L</v>
          </cell>
          <cell r="J27">
            <v>27.720000000000002</v>
          </cell>
          <cell r="K27" t="str">
            <v>*</v>
          </cell>
        </row>
        <row r="28">
          <cell r="B28">
            <v>22.920833333333331</v>
          </cell>
          <cell r="C28">
            <v>30.5</v>
          </cell>
          <cell r="D28">
            <v>16.600000000000001</v>
          </cell>
          <cell r="E28">
            <v>64.916666666666671</v>
          </cell>
          <cell r="F28">
            <v>82</v>
          </cell>
          <cell r="G28">
            <v>47</v>
          </cell>
          <cell r="H28">
            <v>14.04</v>
          </cell>
          <cell r="I28" t="str">
            <v>SE</v>
          </cell>
          <cell r="J28">
            <v>30.240000000000002</v>
          </cell>
          <cell r="K28" t="str">
            <v>*</v>
          </cell>
        </row>
        <row r="29">
          <cell r="B29">
            <v>24.762499999999999</v>
          </cell>
          <cell r="C29">
            <v>31</v>
          </cell>
          <cell r="D29">
            <v>20.5</v>
          </cell>
          <cell r="E29">
            <v>75.833333333333329</v>
          </cell>
          <cell r="F29">
            <v>95</v>
          </cell>
          <cell r="G29">
            <v>48</v>
          </cell>
          <cell r="H29">
            <v>15.120000000000001</v>
          </cell>
          <cell r="I29" t="str">
            <v>N</v>
          </cell>
          <cell r="J29">
            <v>32.04</v>
          </cell>
          <cell r="K29" t="str">
            <v>*</v>
          </cell>
        </row>
        <row r="30">
          <cell r="B30">
            <v>25.024999999999995</v>
          </cell>
          <cell r="C30">
            <v>31.2</v>
          </cell>
          <cell r="D30">
            <v>20</v>
          </cell>
          <cell r="E30">
            <v>70.875</v>
          </cell>
          <cell r="F30">
            <v>92</v>
          </cell>
          <cell r="G30">
            <v>42</v>
          </cell>
          <cell r="H30">
            <v>15.840000000000002</v>
          </cell>
          <cell r="I30" t="str">
            <v>L</v>
          </cell>
          <cell r="J30">
            <v>28.8</v>
          </cell>
          <cell r="K30" t="str">
            <v>*</v>
          </cell>
        </row>
        <row r="31">
          <cell r="B31">
            <v>22.791666666666671</v>
          </cell>
          <cell r="C31">
            <v>30.7</v>
          </cell>
          <cell r="D31">
            <v>14.8</v>
          </cell>
          <cell r="E31">
            <v>63.708333333333336</v>
          </cell>
          <cell r="F31">
            <v>90</v>
          </cell>
          <cell r="G31">
            <v>35</v>
          </cell>
          <cell r="H31">
            <v>19.079999999999998</v>
          </cell>
          <cell r="I31" t="str">
            <v>L</v>
          </cell>
          <cell r="J31">
            <v>42.480000000000004</v>
          </cell>
          <cell r="K31" t="str">
            <v>*</v>
          </cell>
        </row>
        <row r="32">
          <cell r="B32">
            <v>23.433333333333334</v>
          </cell>
          <cell r="C32">
            <v>30.1</v>
          </cell>
          <cell r="D32">
            <v>16.5</v>
          </cell>
          <cell r="E32">
            <v>65.333333333333329</v>
          </cell>
          <cell r="F32">
            <v>91</v>
          </cell>
          <cell r="G32">
            <v>40</v>
          </cell>
          <cell r="H32">
            <v>14.04</v>
          </cell>
          <cell r="I32" t="str">
            <v>L</v>
          </cell>
          <cell r="J32">
            <v>35.28</v>
          </cell>
          <cell r="K32" t="str">
            <v>*</v>
          </cell>
        </row>
        <row r="33">
          <cell r="B33">
            <v>23.133333333333336</v>
          </cell>
          <cell r="C33">
            <v>31.3</v>
          </cell>
          <cell r="D33">
            <v>16.600000000000001</v>
          </cell>
          <cell r="E33">
            <v>66.416666666666671</v>
          </cell>
          <cell r="F33">
            <v>89</v>
          </cell>
          <cell r="G33">
            <v>37</v>
          </cell>
          <cell r="H33">
            <v>7.5600000000000005</v>
          </cell>
          <cell r="I33" t="str">
            <v>SE</v>
          </cell>
          <cell r="J33">
            <v>33.480000000000004</v>
          </cell>
          <cell r="K33" t="str">
            <v>*</v>
          </cell>
        </row>
        <row r="34">
          <cell r="B34">
            <v>22.754166666666663</v>
          </cell>
          <cell r="C34">
            <v>29.6</v>
          </cell>
          <cell r="D34">
            <v>16.3</v>
          </cell>
          <cell r="E34">
            <v>65.583333333333329</v>
          </cell>
          <cell r="F34">
            <v>90</v>
          </cell>
          <cell r="G34">
            <v>38</v>
          </cell>
          <cell r="H34">
            <v>13.32</v>
          </cell>
          <cell r="I34" t="str">
            <v>L</v>
          </cell>
          <cell r="J34">
            <v>24.12</v>
          </cell>
          <cell r="K34" t="str">
            <v>*</v>
          </cell>
        </row>
        <row r="35">
          <cell r="I35" t="str">
            <v>*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>
            <v>26.954166666666669</v>
          </cell>
          <cell r="C5">
            <v>34.299999999999997</v>
          </cell>
          <cell r="D5">
            <v>21</v>
          </cell>
          <cell r="E5">
            <v>73.833333333333329</v>
          </cell>
          <cell r="F5">
            <v>98</v>
          </cell>
          <cell r="G5">
            <v>43</v>
          </cell>
          <cell r="H5" t="str">
            <v>*</v>
          </cell>
          <cell r="I5" t="str">
            <v>N</v>
          </cell>
          <cell r="J5" t="str">
            <v>*</v>
          </cell>
          <cell r="K5" t="str">
            <v>*</v>
          </cell>
        </row>
        <row r="6">
          <cell r="B6">
            <v>27.420833333333334</v>
          </cell>
          <cell r="C6">
            <v>35.200000000000003</v>
          </cell>
          <cell r="D6">
            <v>21.8</v>
          </cell>
          <cell r="E6">
            <v>75.208333333333329</v>
          </cell>
          <cell r="F6">
            <v>97</v>
          </cell>
          <cell r="G6">
            <v>43</v>
          </cell>
          <cell r="H6" t="str">
            <v>*</v>
          </cell>
          <cell r="I6" t="str">
            <v>N</v>
          </cell>
          <cell r="J6" t="str">
            <v>*</v>
          </cell>
          <cell r="K6" t="str">
            <v>*</v>
          </cell>
        </row>
        <row r="7">
          <cell r="B7">
            <v>26.824999999999999</v>
          </cell>
          <cell r="C7">
            <v>32.4</v>
          </cell>
          <cell r="D7">
            <v>22.9</v>
          </cell>
          <cell r="E7">
            <v>75.833333333333329</v>
          </cell>
          <cell r="F7">
            <v>93</v>
          </cell>
          <cell r="G7">
            <v>53</v>
          </cell>
          <cell r="H7" t="str">
            <v>*</v>
          </cell>
          <cell r="I7" t="str">
            <v>N</v>
          </cell>
          <cell r="J7" t="str">
            <v>*</v>
          </cell>
          <cell r="K7" t="str">
            <v>*</v>
          </cell>
        </row>
        <row r="8">
          <cell r="B8">
            <v>24.379166666666663</v>
          </cell>
          <cell r="C8">
            <v>31.5</v>
          </cell>
          <cell r="D8">
            <v>17.399999999999999</v>
          </cell>
          <cell r="E8">
            <v>61.25</v>
          </cell>
          <cell r="F8">
            <v>86</v>
          </cell>
          <cell r="G8">
            <v>34</v>
          </cell>
          <cell r="H8" t="str">
            <v>*</v>
          </cell>
          <cell r="I8" t="str">
            <v>N</v>
          </cell>
          <cell r="J8" t="str">
            <v>*</v>
          </cell>
          <cell r="K8" t="str">
            <v>*</v>
          </cell>
        </row>
        <row r="9">
          <cell r="B9">
            <v>26.562500000000004</v>
          </cell>
          <cell r="C9">
            <v>34.4</v>
          </cell>
          <cell r="D9">
            <v>20.8</v>
          </cell>
          <cell r="E9">
            <v>71.333333333333329</v>
          </cell>
          <cell r="F9">
            <v>96</v>
          </cell>
          <cell r="G9">
            <v>42</v>
          </cell>
          <cell r="H9" t="str">
            <v>*</v>
          </cell>
          <cell r="I9" t="str">
            <v>N</v>
          </cell>
          <cell r="J9" t="str">
            <v>*</v>
          </cell>
          <cell r="K9" t="str">
            <v>*</v>
          </cell>
        </row>
        <row r="10">
          <cell r="B10">
            <v>28.399999999999995</v>
          </cell>
          <cell r="C10">
            <v>36.5</v>
          </cell>
          <cell r="D10">
            <v>22.9</v>
          </cell>
          <cell r="E10">
            <v>68.625</v>
          </cell>
          <cell r="F10">
            <v>93</v>
          </cell>
          <cell r="G10">
            <v>38</v>
          </cell>
          <cell r="H10" t="str">
            <v>*</v>
          </cell>
          <cell r="I10" t="str">
            <v>N</v>
          </cell>
          <cell r="J10" t="str">
            <v>*</v>
          </cell>
          <cell r="K10" t="str">
            <v>*</v>
          </cell>
        </row>
        <row r="11">
          <cell r="B11">
            <v>24.237499999999997</v>
          </cell>
          <cell r="C11">
            <v>31.1</v>
          </cell>
          <cell r="D11">
            <v>20.9</v>
          </cell>
          <cell r="E11">
            <v>78.416666666666671</v>
          </cell>
          <cell r="F11">
            <v>91</v>
          </cell>
          <cell r="G11">
            <v>49</v>
          </cell>
          <cell r="H11" t="str">
            <v>*</v>
          </cell>
          <cell r="I11" t="str">
            <v>N</v>
          </cell>
          <cell r="J11" t="str">
            <v>*</v>
          </cell>
          <cell r="K11" t="str">
            <v>*</v>
          </cell>
        </row>
        <row r="12">
          <cell r="B12">
            <v>21.485714285714288</v>
          </cell>
          <cell r="C12">
            <v>24</v>
          </cell>
          <cell r="D12">
            <v>20.2</v>
          </cell>
          <cell r="E12">
            <v>90.142857142857139</v>
          </cell>
          <cell r="F12">
            <v>95</v>
          </cell>
          <cell r="G12">
            <v>77</v>
          </cell>
          <cell r="H12" t="str">
            <v>*</v>
          </cell>
          <cell r="I12" t="str">
            <v>N</v>
          </cell>
          <cell r="J12" t="str">
            <v>*</v>
          </cell>
          <cell r="K12" t="str">
            <v>*</v>
          </cell>
        </row>
        <row r="13">
          <cell r="B13" t="str">
            <v>*</v>
          </cell>
          <cell r="C13" t="str">
            <v>*</v>
          </cell>
          <cell r="D13" t="str">
            <v>*</v>
          </cell>
          <cell r="E13" t="str">
            <v>*</v>
          </cell>
          <cell r="F13" t="str">
            <v>*</v>
          </cell>
          <cell r="G13" t="str">
            <v>*</v>
          </cell>
          <cell r="H13" t="str">
            <v>*</v>
          </cell>
          <cell r="I13" t="str">
            <v>*</v>
          </cell>
          <cell r="J13" t="str">
            <v>*</v>
          </cell>
          <cell r="K13" t="str">
            <v>*</v>
          </cell>
        </row>
        <row r="14">
          <cell r="B14" t="str">
            <v>*</v>
          </cell>
          <cell r="C14" t="str">
            <v>*</v>
          </cell>
          <cell r="D14" t="str">
            <v>*</v>
          </cell>
          <cell r="E14" t="str">
            <v>*</v>
          </cell>
          <cell r="F14" t="str">
            <v>*</v>
          </cell>
          <cell r="G14" t="str">
            <v>*</v>
          </cell>
          <cell r="H14" t="str">
            <v>*</v>
          </cell>
          <cell r="I14" t="str">
            <v>*</v>
          </cell>
          <cell r="J14" t="str">
            <v>*</v>
          </cell>
          <cell r="K14" t="str">
            <v>*</v>
          </cell>
        </row>
        <row r="15">
          <cell r="B15" t="str">
            <v>*</v>
          </cell>
          <cell r="C15" t="str">
            <v>*</v>
          </cell>
          <cell r="D15" t="str">
            <v>*</v>
          </cell>
          <cell r="E15" t="str">
            <v>*</v>
          </cell>
          <cell r="F15" t="str">
            <v>*</v>
          </cell>
          <cell r="G15" t="str">
            <v>*</v>
          </cell>
          <cell r="H15" t="str">
            <v>*</v>
          </cell>
          <cell r="I15" t="str">
            <v>*</v>
          </cell>
          <cell r="J15" t="str">
            <v>*</v>
          </cell>
          <cell r="K15" t="str">
            <v>*</v>
          </cell>
        </row>
        <row r="16">
          <cell r="B16" t="str">
            <v>*</v>
          </cell>
          <cell r="C16" t="str">
            <v>*</v>
          </cell>
          <cell r="D16" t="str">
            <v>*</v>
          </cell>
          <cell r="E16" t="str">
            <v>*</v>
          </cell>
          <cell r="F16" t="str">
            <v>*</v>
          </cell>
          <cell r="G16" t="str">
            <v>*</v>
          </cell>
          <cell r="H16" t="str">
            <v>*</v>
          </cell>
          <cell r="I16" t="str">
            <v>*</v>
          </cell>
          <cell r="J16" t="str">
            <v>*</v>
          </cell>
          <cell r="K16" t="str">
            <v>*</v>
          </cell>
        </row>
        <row r="17">
          <cell r="B17" t="str">
            <v>*</v>
          </cell>
          <cell r="C17" t="str">
            <v>*</v>
          </cell>
          <cell r="D17" t="str">
            <v>*</v>
          </cell>
          <cell r="E17" t="str">
            <v>*</v>
          </cell>
          <cell r="F17" t="str">
            <v>*</v>
          </cell>
          <cell r="G17" t="str">
            <v>*</v>
          </cell>
          <cell r="H17" t="str">
            <v>*</v>
          </cell>
          <cell r="I17" t="str">
            <v>*</v>
          </cell>
          <cell r="J17" t="str">
            <v>*</v>
          </cell>
          <cell r="K17" t="str">
            <v>*</v>
          </cell>
        </row>
        <row r="18">
          <cell r="B18" t="str">
            <v>*</v>
          </cell>
          <cell r="C18" t="str">
            <v>*</v>
          </cell>
          <cell r="D18" t="str">
            <v>*</v>
          </cell>
          <cell r="E18" t="str">
            <v>*</v>
          </cell>
          <cell r="F18" t="str">
            <v>*</v>
          </cell>
          <cell r="G18" t="str">
            <v>*</v>
          </cell>
          <cell r="H18" t="str">
            <v>*</v>
          </cell>
          <cell r="I18" t="str">
            <v>*</v>
          </cell>
          <cell r="J18" t="str">
            <v>*</v>
          </cell>
          <cell r="K18" t="str">
            <v>*</v>
          </cell>
        </row>
        <row r="19">
          <cell r="B19" t="str">
            <v>*</v>
          </cell>
          <cell r="C19" t="str">
            <v>*</v>
          </cell>
          <cell r="D19" t="str">
            <v>*</v>
          </cell>
          <cell r="E19" t="str">
            <v>*</v>
          </cell>
          <cell r="F19" t="str">
            <v>*</v>
          </cell>
          <cell r="G19" t="str">
            <v>*</v>
          </cell>
          <cell r="H19" t="str">
            <v>*</v>
          </cell>
          <cell r="I19" t="str">
            <v>*</v>
          </cell>
          <cell r="J19" t="str">
            <v>*</v>
          </cell>
          <cell r="K19" t="str">
            <v>*</v>
          </cell>
        </row>
        <row r="20">
          <cell r="B20" t="str">
            <v>*</v>
          </cell>
          <cell r="C20" t="str">
            <v>*</v>
          </cell>
          <cell r="D20" t="str">
            <v>*</v>
          </cell>
          <cell r="E20" t="str">
            <v>*</v>
          </cell>
          <cell r="F20" t="str">
            <v>*</v>
          </cell>
          <cell r="G20" t="str">
            <v>*</v>
          </cell>
          <cell r="H20" t="str">
            <v>*</v>
          </cell>
          <cell r="I20" t="str">
            <v>*</v>
          </cell>
          <cell r="J20" t="str">
            <v>*</v>
          </cell>
          <cell r="K20" t="str">
            <v>*</v>
          </cell>
        </row>
        <row r="21">
          <cell r="B21" t="str">
            <v>*</v>
          </cell>
          <cell r="C21" t="str">
            <v>*</v>
          </cell>
          <cell r="D21" t="str">
            <v>*</v>
          </cell>
          <cell r="E21" t="str">
            <v>*</v>
          </cell>
          <cell r="F21" t="str">
            <v>*</v>
          </cell>
          <cell r="G21" t="str">
            <v>*</v>
          </cell>
          <cell r="H21" t="str">
            <v>*</v>
          </cell>
          <cell r="I21" t="str">
            <v>*</v>
          </cell>
          <cell r="J21" t="str">
            <v>*</v>
          </cell>
          <cell r="K21" t="str">
            <v>*</v>
          </cell>
        </row>
        <row r="22">
          <cell r="B22" t="str">
            <v>*</v>
          </cell>
          <cell r="C22" t="str">
            <v>*</v>
          </cell>
          <cell r="D22" t="str">
            <v>*</v>
          </cell>
          <cell r="E22" t="str">
            <v>*</v>
          </cell>
          <cell r="F22" t="str">
            <v>*</v>
          </cell>
          <cell r="G22" t="str">
            <v>*</v>
          </cell>
          <cell r="H22" t="str">
            <v>*</v>
          </cell>
          <cell r="I22" t="str">
            <v>*</v>
          </cell>
          <cell r="J22" t="str">
            <v>*</v>
          </cell>
          <cell r="K22" t="str">
            <v>*</v>
          </cell>
        </row>
        <row r="23">
          <cell r="B23" t="str">
            <v>*</v>
          </cell>
          <cell r="C23" t="str">
            <v>*</v>
          </cell>
          <cell r="D23" t="str">
            <v>*</v>
          </cell>
          <cell r="E23" t="str">
            <v>*</v>
          </cell>
          <cell r="F23" t="str">
            <v>*</v>
          </cell>
          <cell r="G23" t="str">
            <v>*</v>
          </cell>
          <cell r="H23" t="str">
            <v>*</v>
          </cell>
          <cell r="I23" t="str">
            <v>*</v>
          </cell>
          <cell r="J23" t="str">
            <v>*</v>
          </cell>
          <cell r="K23" t="str">
            <v>*</v>
          </cell>
        </row>
        <row r="24">
          <cell r="B24" t="str">
            <v>*</v>
          </cell>
          <cell r="C24" t="str">
            <v>*</v>
          </cell>
          <cell r="D24" t="str">
            <v>*</v>
          </cell>
          <cell r="E24" t="str">
            <v>*</v>
          </cell>
          <cell r="F24" t="str">
            <v>*</v>
          </cell>
          <cell r="G24" t="str">
            <v>*</v>
          </cell>
          <cell r="H24" t="str">
            <v>*</v>
          </cell>
          <cell r="I24" t="str">
            <v>*</v>
          </cell>
          <cell r="J24" t="str">
            <v>*</v>
          </cell>
          <cell r="K24" t="str">
            <v>*</v>
          </cell>
        </row>
        <row r="25">
          <cell r="B25" t="str">
            <v>*</v>
          </cell>
          <cell r="C25" t="str">
            <v>*</v>
          </cell>
          <cell r="D25" t="str">
            <v>*</v>
          </cell>
          <cell r="E25" t="str">
            <v>*</v>
          </cell>
          <cell r="F25" t="str">
            <v>*</v>
          </cell>
          <cell r="G25" t="str">
            <v>*</v>
          </cell>
          <cell r="H25" t="str">
            <v>*</v>
          </cell>
          <cell r="I25" t="str">
            <v>*</v>
          </cell>
          <cell r="J25" t="str">
            <v>*</v>
          </cell>
          <cell r="K25" t="str">
            <v>*</v>
          </cell>
        </row>
        <row r="26">
          <cell r="B26" t="str">
            <v>*</v>
          </cell>
          <cell r="C26" t="str">
            <v>*</v>
          </cell>
          <cell r="D26" t="str">
            <v>*</v>
          </cell>
          <cell r="E26" t="str">
            <v>*</v>
          </cell>
          <cell r="F26" t="str">
            <v>*</v>
          </cell>
          <cell r="G26" t="str">
            <v>*</v>
          </cell>
          <cell r="H26" t="str">
            <v>*</v>
          </cell>
          <cell r="I26" t="str">
            <v>*</v>
          </cell>
          <cell r="J26" t="str">
            <v>*</v>
          </cell>
          <cell r="K26" t="str">
            <v>*</v>
          </cell>
        </row>
        <row r="27">
          <cell r="B27" t="str">
            <v>*</v>
          </cell>
          <cell r="C27" t="str">
            <v>*</v>
          </cell>
          <cell r="D27" t="str">
            <v>*</v>
          </cell>
          <cell r="E27" t="str">
            <v>*</v>
          </cell>
          <cell r="F27" t="str">
            <v>*</v>
          </cell>
          <cell r="G27" t="str">
            <v>*</v>
          </cell>
          <cell r="H27" t="str">
            <v>*</v>
          </cell>
          <cell r="I27" t="str">
            <v>*</v>
          </cell>
          <cell r="J27" t="str">
            <v>*</v>
          </cell>
          <cell r="K27" t="str">
            <v>*</v>
          </cell>
        </row>
        <row r="28">
          <cell r="B28" t="str">
            <v>*</v>
          </cell>
          <cell r="C28" t="str">
            <v>*</v>
          </cell>
          <cell r="D28" t="str">
            <v>*</v>
          </cell>
          <cell r="E28" t="str">
            <v>*</v>
          </cell>
          <cell r="F28" t="str">
            <v>*</v>
          </cell>
          <cell r="G28" t="str">
            <v>*</v>
          </cell>
          <cell r="H28" t="str">
            <v>*</v>
          </cell>
          <cell r="I28" t="str">
            <v>*</v>
          </cell>
          <cell r="J28" t="str">
            <v>*</v>
          </cell>
          <cell r="K28" t="str">
            <v>*</v>
          </cell>
        </row>
        <row r="29">
          <cell r="B29" t="str">
            <v>*</v>
          </cell>
          <cell r="C29" t="str">
            <v>*</v>
          </cell>
          <cell r="D29" t="str">
            <v>*</v>
          </cell>
          <cell r="E29" t="str">
            <v>*</v>
          </cell>
          <cell r="F29" t="str">
            <v>*</v>
          </cell>
          <cell r="G29" t="str">
            <v>*</v>
          </cell>
          <cell r="H29" t="str">
            <v>*</v>
          </cell>
          <cell r="I29" t="str">
            <v>*</v>
          </cell>
          <cell r="J29" t="str">
            <v>*</v>
          </cell>
          <cell r="K29" t="str">
            <v>*</v>
          </cell>
        </row>
        <row r="30">
          <cell r="B30" t="str">
            <v>*</v>
          </cell>
          <cell r="C30" t="str">
            <v>*</v>
          </cell>
          <cell r="D30" t="str">
            <v>*</v>
          </cell>
          <cell r="E30" t="str">
            <v>*</v>
          </cell>
          <cell r="F30" t="str">
            <v>*</v>
          </cell>
          <cell r="G30" t="str">
            <v>*</v>
          </cell>
          <cell r="H30" t="str">
            <v>*</v>
          </cell>
          <cell r="I30" t="str">
            <v>*</v>
          </cell>
          <cell r="J30" t="str">
            <v>*</v>
          </cell>
          <cell r="K30" t="str">
            <v>*</v>
          </cell>
        </row>
        <row r="31">
          <cell r="B31" t="str">
            <v>*</v>
          </cell>
          <cell r="C31" t="str">
            <v>*</v>
          </cell>
          <cell r="D31" t="str">
            <v>*</v>
          </cell>
          <cell r="E31" t="str">
            <v>*</v>
          </cell>
          <cell r="F31" t="str">
            <v>*</v>
          </cell>
          <cell r="G31" t="str">
            <v>*</v>
          </cell>
          <cell r="H31" t="str">
            <v>*</v>
          </cell>
          <cell r="I31" t="str">
            <v>*</v>
          </cell>
          <cell r="J31" t="str">
            <v>*</v>
          </cell>
          <cell r="K31" t="str">
            <v>*</v>
          </cell>
        </row>
        <row r="32">
          <cell r="B32" t="str">
            <v>*</v>
          </cell>
          <cell r="C32" t="str">
            <v>*</v>
          </cell>
          <cell r="D32" t="str">
            <v>*</v>
          </cell>
          <cell r="E32" t="str">
            <v>*</v>
          </cell>
          <cell r="F32" t="str">
            <v>*</v>
          </cell>
          <cell r="G32" t="str">
            <v>*</v>
          </cell>
          <cell r="H32" t="str">
            <v>*</v>
          </cell>
          <cell r="I32" t="str">
            <v>*</v>
          </cell>
          <cell r="J32" t="str">
            <v>*</v>
          </cell>
          <cell r="K32" t="str">
            <v>*</v>
          </cell>
        </row>
        <row r="33">
          <cell r="B33" t="str">
            <v>*</v>
          </cell>
          <cell r="C33" t="str">
            <v>*</v>
          </cell>
          <cell r="D33" t="str">
            <v>*</v>
          </cell>
          <cell r="E33" t="str">
            <v>*</v>
          </cell>
          <cell r="F33" t="str">
            <v>*</v>
          </cell>
          <cell r="G33" t="str">
            <v>*</v>
          </cell>
          <cell r="H33" t="str">
            <v>*</v>
          </cell>
          <cell r="I33" t="str">
            <v>*</v>
          </cell>
          <cell r="J33" t="str">
            <v>*</v>
          </cell>
          <cell r="K33" t="str">
            <v>*</v>
          </cell>
        </row>
        <row r="34">
          <cell r="B34" t="str">
            <v>*</v>
          </cell>
          <cell r="C34" t="str">
            <v>*</v>
          </cell>
          <cell r="D34" t="str">
            <v>*</v>
          </cell>
          <cell r="E34" t="str">
            <v>*</v>
          </cell>
          <cell r="F34" t="str">
            <v>*</v>
          </cell>
          <cell r="G34" t="str">
            <v>*</v>
          </cell>
          <cell r="H34" t="str">
            <v>*</v>
          </cell>
          <cell r="I34" t="str">
            <v>*</v>
          </cell>
          <cell r="J34" t="str">
            <v>*</v>
          </cell>
          <cell r="K34" t="str">
            <v>*</v>
          </cell>
        </row>
        <row r="35">
          <cell r="I35" t="str">
            <v>N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>
            <v>27.349999999999998</v>
          </cell>
          <cell r="C5">
            <v>34.6</v>
          </cell>
          <cell r="D5">
            <v>21.5</v>
          </cell>
          <cell r="E5">
            <v>64.666666666666671</v>
          </cell>
          <cell r="F5">
            <v>91</v>
          </cell>
          <cell r="G5">
            <v>35</v>
          </cell>
          <cell r="H5">
            <v>0</v>
          </cell>
          <cell r="I5" t="str">
            <v>SE</v>
          </cell>
          <cell r="J5">
            <v>20.16</v>
          </cell>
          <cell r="K5" t="str">
            <v>*</v>
          </cell>
        </row>
        <row r="6">
          <cell r="B6">
            <v>26.904166666666669</v>
          </cell>
          <cell r="C6">
            <v>35</v>
          </cell>
          <cell r="D6">
            <v>21.9</v>
          </cell>
          <cell r="E6">
            <v>62.083333333333336</v>
          </cell>
          <cell r="F6">
            <v>81</v>
          </cell>
          <cell r="G6">
            <v>33</v>
          </cell>
          <cell r="H6">
            <v>10.08</v>
          </cell>
          <cell r="I6" t="str">
            <v>N</v>
          </cell>
          <cell r="J6">
            <v>48.24</v>
          </cell>
          <cell r="K6" t="str">
            <v>*</v>
          </cell>
        </row>
        <row r="7">
          <cell r="B7">
            <v>20.920833333333334</v>
          </cell>
          <cell r="C7">
            <v>27.8</v>
          </cell>
          <cell r="D7">
            <v>14.8</v>
          </cell>
          <cell r="E7">
            <v>59.875</v>
          </cell>
          <cell r="F7">
            <v>94</v>
          </cell>
          <cell r="G7">
            <v>19</v>
          </cell>
          <cell r="H7">
            <v>12.6</v>
          </cell>
          <cell r="I7" t="str">
            <v>S</v>
          </cell>
          <cell r="J7">
            <v>36.72</v>
          </cell>
          <cell r="K7" t="str">
            <v>*</v>
          </cell>
        </row>
        <row r="8">
          <cell r="B8">
            <v>19.574999999999999</v>
          </cell>
          <cell r="C8">
            <v>28.6</v>
          </cell>
          <cell r="D8">
            <v>13</v>
          </cell>
          <cell r="E8">
            <v>57.833333333333336</v>
          </cell>
          <cell r="F8">
            <v>90</v>
          </cell>
          <cell r="G8">
            <v>24</v>
          </cell>
          <cell r="H8">
            <v>0.36000000000000004</v>
          </cell>
          <cell r="I8" t="str">
            <v>S</v>
          </cell>
          <cell r="J8">
            <v>18</v>
          </cell>
          <cell r="K8" t="str">
            <v>*</v>
          </cell>
        </row>
        <row r="9">
          <cell r="B9">
            <v>24.120833333333334</v>
          </cell>
          <cell r="C9">
            <v>33.700000000000003</v>
          </cell>
          <cell r="D9">
            <v>17</v>
          </cell>
          <cell r="E9">
            <v>49.625</v>
          </cell>
          <cell r="F9">
            <v>67</v>
          </cell>
          <cell r="G9">
            <v>32</v>
          </cell>
          <cell r="H9">
            <v>4.32</v>
          </cell>
          <cell r="I9" t="str">
            <v>NE</v>
          </cell>
          <cell r="J9">
            <v>27</v>
          </cell>
          <cell r="K9" t="str">
            <v>*</v>
          </cell>
        </row>
        <row r="10">
          <cell r="B10">
            <v>24.404166666666658</v>
          </cell>
          <cell r="C10">
            <v>32.299999999999997</v>
          </cell>
          <cell r="D10">
            <v>19.600000000000001</v>
          </cell>
          <cell r="E10">
            <v>70.5</v>
          </cell>
          <cell r="F10">
            <v>96</v>
          </cell>
          <cell r="G10">
            <v>49</v>
          </cell>
          <cell r="H10">
            <v>21.6</v>
          </cell>
          <cell r="I10" t="str">
            <v>NO</v>
          </cell>
          <cell r="J10">
            <v>46.440000000000005</v>
          </cell>
          <cell r="K10" t="str">
            <v>*</v>
          </cell>
        </row>
        <row r="11">
          <cell r="B11">
            <v>21.370833333333334</v>
          </cell>
          <cell r="C11">
            <v>27.9</v>
          </cell>
          <cell r="D11">
            <v>18.2</v>
          </cell>
          <cell r="E11">
            <v>79.083333333333329</v>
          </cell>
          <cell r="F11">
            <v>97</v>
          </cell>
          <cell r="G11">
            <v>35</v>
          </cell>
          <cell r="H11">
            <v>6.84</v>
          </cell>
          <cell r="I11" t="str">
            <v>S</v>
          </cell>
          <cell r="J11">
            <v>30.240000000000002</v>
          </cell>
          <cell r="K11" t="str">
            <v>*</v>
          </cell>
        </row>
        <row r="12">
          <cell r="B12">
            <v>18.974999999999998</v>
          </cell>
          <cell r="C12">
            <v>28.5</v>
          </cell>
          <cell r="D12">
            <v>12.9</v>
          </cell>
          <cell r="E12">
            <v>65.791666666666671</v>
          </cell>
          <cell r="F12">
            <v>91</v>
          </cell>
          <cell r="G12">
            <v>34</v>
          </cell>
          <cell r="H12">
            <v>3.24</v>
          </cell>
          <cell r="I12" t="str">
            <v>S</v>
          </cell>
          <cell r="J12">
            <v>25.56</v>
          </cell>
          <cell r="K12" t="str">
            <v>*</v>
          </cell>
        </row>
        <row r="13">
          <cell r="B13">
            <v>18.929166666666667</v>
          </cell>
          <cell r="C13">
            <v>28.5</v>
          </cell>
          <cell r="D13">
            <v>11.6</v>
          </cell>
          <cell r="E13">
            <v>54.458333333333336</v>
          </cell>
          <cell r="F13">
            <v>85</v>
          </cell>
          <cell r="G13">
            <v>24</v>
          </cell>
          <cell r="H13">
            <v>3.24</v>
          </cell>
          <cell r="I13" t="str">
            <v>S</v>
          </cell>
          <cell r="J13">
            <v>26.64</v>
          </cell>
          <cell r="K13" t="str">
            <v>*</v>
          </cell>
        </row>
        <row r="14">
          <cell r="B14">
            <v>19.18333333333333</v>
          </cell>
          <cell r="C14">
            <v>28.7</v>
          </cell>
          <cell r="D14">
            <v>12.1</v>
          </cell>
          <cell r="E14">
            <v>55.625</v>
          </cell>
          <cell r="F14">
            <v>86</v>
          </cell>
          <cell r="G14">
            <v>24</v>
          </cell>
          <cell r="H14">
            <v>1.08</v>
          </cell>
          <cell r="I14" t="str">
            <v>S</v>
          </cell>
          <cell r="J14">
            <v>19.8</v>
          </cell>
          <cell r="K14" t="str">
            <v>*</v>
          </cell>
        </row>
        <row r="15">
          <cell r="B15">
            <v>19.674999999999994</v>
          </cell>
          <cell r="C15">
            <v>29.3</v>
          </cell>
          <cell r="D15">
            <v>12.5</v>
          </cell>
          <cell r="E15">
            <v>55.75</v>
          </cell>
          <cell r="F15">
            <v>86</v>
          </cell>
          <cell r="G15">
            <v>22</v>
          </cell>
          <cell r="H15">
            <v>0.36000000000000004</v>
          </cell>
          <cell r="I15" t="str">
            <v>S</v>
          </cell>
          <cell r="J15">
            <v>15.120000000000001</v>
          </cell>
          <cell r="K15" t="str">
            <v>*</v>
          </cell>
        </row>
        <row r="16">
          <cell r="B16">
            <v>21.066666666666666</v>
          </cell>
          <cell r="C16">
            <v>30.7</v>
          </cell>
          <cell r="D16">
            <v>13.5</v>
          </cell>
          <cell r="E16">
            <v>55.791666666666664</v>
          </cell>
          <cell r="F16">
            <v>88</v>
          </cell>
          <cell r="G16">
            <v>26</v>
          </cell>
          <cell r="H16">
            <v>1.08</v>
          </cell>
          <cell r="I16" t="str">
            <v>SE</v>
          </cell>
          <cell r="J16">
            <v>18.720000000000002</v>
          </cell>
          <cell r="K16" t="str">
            <v>*</v>
          </cell>
        </row>
        <row r="17">
          <cell r="B17">
            <v>22.637499999999999</v>
          </cell>
          <cell r="C17">
            <v>29</v>
          </cell>
          <cell r="D17">
            <v>18.2</v>
          </cell>
          <cell r="E17">
            <v>69.166666666666671</v>
          </cell>
          <cell r="F17">
            <v>87</v>
          </cell>
          <cell r="G17">
            <v>46</v>
          </cell>
          <cell r="H17">
            <v>3.6</v>
          </cell>
          <cell r="I17" t="str">
            <v>NE</v>
          </cell>
          <cell r="J17">
            <v>29.16</v>
          </cell>
          <cell r="K17" t="str">
            <v>*</v>
          </cell>
        </row>
        <row r="18">
          <cell r="B18">
            <v>18.891666666666669</v>
          </cell>
          <cell r="C18">
            <v>23.9</v>
          </cell>
          <cell r="D18">
            <v>15.1</v>
          </cell>
          <cell r="E18">
            <v>79.208333333333329</v>
          </cell>
          <cell r="F18">
            <v>98</v>
          </cell>
          <cell r="G18">
            <v>37</v>
          </cell>
          <cell r="H18">
            <v>8.64</v>
          </cell>
          <cell r="I18" t="str">
            <v>SO</v>
          </cell>
          <cell r="J18">
            <v>72.72</v>
          </cell>
          <cell r="K18" t="str">
            <v>*</v>
          </cell>
        </row>
        <row r="19">
          <cell r="B19">
            <v>15.3375</v>
          </cell>
          <cell r="C19">
            <v>23.4</v>
          </cell>
          <cell r="D19">
            <v>8.8000000000000007</v>
          </cell>
          <cell r="E19">
            <v>62.791666666666664</v>
          </cell>
          <cell r="F19">
            <v>91</v>
          </cell>
          <cell r="G19">
            <v>31</v>
          </cell>
          <cell r="H19">
            <v>3.9600000000000004</v>
          </cell>
          <cell r="I19" t="str">
            <v>S</v>
          </cell>
          <cell r="J19">
            <v>26.28</v>
          </cell>
          <cell r="K19" t="str">
            <v>*</v>
          </cell>
        </row>
        <row r="20">
          <cell r="B20">
            <v>17.016666666666669</v>
          </cell>
          <cell r="C20">
            <v>26.2</v>
          </cell>
          <cell r="D20">
            <v>11.4</v>
          </cell>
          <cell r="E20">
            <v>58.833333333333336</v>
          </cell>
          <cell r="F20">
            <v>84</v>
          </cell>
          <cell r="G20">
            <v>22</v>
          </cell>
          <cell r="H20">
            <v>2.8800000000000003</v>
          </cell>
          <cell r="I20" t="str">
            <v>S</v>
          </cell>
          <cell r="J20">
            <v>25.92</v>
          </cell>
          <cell r="K20" t="str">
            <v>*</v>
          </cell>
        </row>
        <row r="21">
          <cell r="B21">
            <v>18.141666666666669</v>
          </cell>
          <cell r="C21">
            <v>27.3</v>
          </cell>
          <cell r="D21">
            <v>11.4</v>
          </cell>
          <cell r="E21">
            <v>57.333333333333336</v>
          </cell>
          <cell r="F21">
            <v>82</v>
          </cell>
          <cell r="G21">
            <v>29</v>
          </cell>
          <cell r="H21">
            <v>1.08</v>
          </cell>
          <cell r="I21" t="str">
            <v>S</v>
          </cell>
          <cell r="J21">
            <v>17.64</v>
          </cell>
          <cell r="K21" t="str">
            <v>*</v>
          </cell>
        </row>
        <row r="22">
          <cell r="B22">
            <v>19.845833333333331</v>
          </cell>
          <cell r="C22">
            <v>27.8</v>
          </cell>
          <cell r="D22">
            <v>14.7</v>
          </cell>
          <cell r="E22">
            <v>61.625</v>
          </cell>
          <cell r="F22">
            <v>77</v>
          </cell>
          <cell r="G22">
            <v>38</v>
          </cell>
          <cell r="H22">
            <v>15.120000000000001</v>
          </cell>
          <cell r="I22" t="str">
            <v>S</v>
          </cell>
          <cell r="J22">
            <v>29.880000000000003</v>
          </cell>
          <cell r="K22" t="str">
            <v>*</v>
          </cell>
        </row>
        <row r="23">
          <cell r="B23">
            <v>21.200000000000003</v>
          </cell>
          <cell r="C23">
            <v>27.9</v>
          </cell>
          <cell r="D23">
            <v>15.2</v>
          </cell>
          <cell r="E23">
            <v>64.458333333333329</v>
          </cell>
          <cell r="F23">
            <v>86</v>
          </cell>
          <cell r="G23">
            <v>39</v>
          </cell>
          <cell r="H23">
            <v>6.48</v>
          </cell>
          <cell r="I23" t="str">
            <v>NE</v>
          </cell>
          <cell r="J23">
            <v>31.680000000000003</v>
          </cell>
          <cell r="K23" t="str">
            <v>*</v>
          </cell>
        </row>
        <row r="24">
          <cell r="B24">
            <v>22.224999999999998</v>
          </cell>
          <cell r="C24">
            <v>29.6</v>
          </cell>
          <cell r="D24">
            <v>15.7</v>
          </cell>
          <cell r="E24">
            <v>64.541666666666671</v>
          </cell>
          <cell r="F24">
            <v>89</v>
          </cell>
          <cell r="G24">
            <v>36</v>
          </cell>
          <cell r="H24">
            <v>1.8</v>
          </cell>
          <cell r="I24" t="str">
            <v>SE</v>
          </cell>
          <cell r="J24">
            <v>20.52</v>
          </cell>
          <cell r="K24" t="str">
            <v>*</v>
          </cell>
        </row>
        <row r="25">
          <cell r="B25">
            <v>22.866666666666671</v>
          </cell>
          <cell r="C25">
            <v>31.3</v>
          </cell>
          <cell r="D25">
            <v>15.6</v>
          </cell>
          <cell r="E25">
            <v>59.208333333333336</v>
          </cell>
          <cell r="F25">
            <v>88</v>
          </cell>
          <cell r="G25">
            <v>30</v>
          </cell>
          <cell r="H25">
            <v>0</v>
          </cell>
          <cell r="I25" t="str">
            <v>SE</v>
          </cell>
          <cell r="J25">
            <v>13.32</v>
          </cell>
          <cell r="K25" t="str">
            <v>*</v>
          </cell>
        </row>
        <row r="26">
          <cell r="B26">
            <v>22.820833333333336</v>
          </cell>
          <cell r="C26">
            <v>30.4</v>
          </cell>
          <cell r="D26">
            <v>15.8</v>
          </cell>
          <cell r="E26">
            <v>57.125</v>
          </cell>
          <cell r="F26">
            <v>82</v>
          </cell>
          <cell r="G26">
            <v>30</v>
          </cell>
          <cell r="H26">
            <v>0.72000000000000008</v>
          </cell>
          <cell r="I26" t="str">
            <v>SE</v>
          </cell>
          <cell r="J26">
            <v>13.32</v>
          </cell>
          <cell r="K26" t="str">
            <v>*</v>
          </cell>
        </row>
        <row r="27">
          <cell r="B27">
            <v>22.450000000000003</v>
          </cell>
          <cell r="C27">
            <v>29.8</v>
          </cell>
          <cell r="D27">
            <v>15</v>
          </cell>
          <cell r="E27">
            <v>58.333333333333336</v>
          </cell>
          <cell r="F27">
            <v>87</v>
          </cell>
          <cell r="G27">
            <v>34</v>
          </cell>
          <cell r="H27">
            <v>3.6</v>
          </cell>
          <cell r="I27" t="str">
            <v>SE</v>
          </cell>
          <cell r="J27">
            <v>25.2</v>
          </cell>
          <cell r="K27" t="str">
            <v>*</v>
          </cell>
        </row>
        <row r="28">
          <cell r="B28">
            <v>22.325000000000003</v>
          </cell>
          <cell r="C28">
            <v>29.8</v>
          </cell>
          <cell r="D28">
            <v>15.8</v>
          </cell>
          <cell r="E28">
            <v>56.25</v>
          </cell>
          <cell r="F28">
            <v>77</v>
          </cell>
          <cell r="G28">
            <v>32</v>
          </cell>
          <cell r="H28">
            <v>8.64</v>
          </cell>
          <cell r="I28" t="str">
            <v>NE</v>
          </cell>
          <cell r="J28">
            <v>32.04</v>
          </cell>
          <cell r="K28" t="str">
            <v>*</v>
          </cell>
        </row>
        <row r="29">
          <cell r="B29">
            <v>24.224999999999998</v>
          </cell>
          <cell r="C29">
            <v>31.9</v>
          </cell>
          <cell r="D29">
            <v>18.7</v>
          </cell>
          <cell r="E29">
            <v>64</v>
          </cell>
          <cell r="F29">
            <v>77</v>
          </cell>
          <cell r="G29">
            <v>50</v>
          </cell>
          <cell r="H29">
            <v>12.96</v>
          </cell>
          <cell r="I29" t="str">
            <v>NE</v>
          </cell>
          <cell r="J29">
            <v>33.840000000000003</v>
          </cell>
          <cell r="K29" t="str">
            <v>*</v>
          </cell>
        </row>
        <row r="30">
          <cell r="B30">
            <v>26.112500000000001</v>
          </cell>
          <cell r="C30">
            <v>33.1</v>
          </cell>
          <cell r="D30">
            <v>21.3</v>
          </cell>
          <cell r="E30">
            <v>66.333333333333329</v>
          </cell>
          <cell r="F30">
            <v>90</v>
          </cell>
          <cell r="G30">
            <v>37</v>
          </cell>
          <cell r="H30">
            <v>12.96</v>
          </cell>
          <cell r="I30" t="str">
            <v>NE</v>
          </cell>
          <cell r="J30">
            <v>34.56</v>
          </cell>
          <cell r="K30" t="str">
            <v>*</v>
          </cell>
        </row>
        <row r="31">
          <cell r="B31">
            <v>24.466666666666665</v>
          </cell>
          <cell r="C31">
            <v>30.1</v>
          </cell>
          <cell r="D31">
            <v>19.2</v>
          </cell>
          <cell r="E31">
            <v>53.083333333333336</v>
          </cell>
          <cell r="F31">
            <v>84</v>
          </cell>
          <cell r="G31">
            <v>33</v>
          </cell>
          <cell r="H31">
            <v>15.120000000000001</v>
          </cell>
          <cell r="I31" t="str">
            <v>NE</v>
          </cell>
          <cell r="J31">
            <v>39.6</v>
          </cell>
          <cell r="K31" t="str">
            <v>*</v>
          </cell>
        </row>
        <row r="32">
          <cell r="B32">
            <v>22.916666666666668</v>
          </cell>
          <cell r="C32">
            <v>29.9</v>
          </cell>
          <cell r="D32">
            <v>17.5</v>
          </cell>
          <cell r="E32">
            <v>61.708333333333336</v>
          </cell>
          <cell r="F32">
            <v>83</v>
          </cell>
          <cell r="G32">
            <v>43</v>
          </cell>
          <cell r="H32">
            <v>18.720000000000002</v>
          </cell>
          <cell r="I32" t="str">
            <v>NE</v>
          </cell>
          <cell r="J32">
            <v>39.6</v>
          </cell>
          <cell r="K32" t="str">
            <v>*</v>
          </cell>
        </row>
        <row r="33">
          <cell r="B33">
            <v>23.733333333333334</v>
          </cell>
          <cell r="C33">
            <v>31.8</v>
          </cell>
          <cell r="D33">
            <v>17.899999999999999</v>
          </cell>
          <cell r="E33">
            <v>60.75</v>
          </cell>
          <cell r="F33">
            <v>81</v>
          </cell>
          <cell r="G33">
            <v>32</v>
          </cell>
          <cell r="H33">
            <v>2.8800000000000003</v>
          </cell>
          <cell r="I33" t="str">
            <v>NE</v>
          </cell>
          <cell r="J33">
            <v>26.64</v>
          </cell>
          <cell r="K33" t="str">
            <v>*</v>
          </cell>
        </row>
        <row r="34">
          <cell r="B34">
            <v>24.683333333333334</v>
          </cell>
          <cell r="C34">
            <v>32.299999999999997</v>
          </cell>
          <cell r="D34">
            <v>18.399999999999999</v>
          </cell>
          <cell r="E34">
            <v>57.125</v>
          </cell>
          <cell r="F34">
            <v>84</v>
          </cell>
          <cell r="G34">
            <v>29</v>
          </cell>
          <cell r="H34">
            <v>0.36000000000000004</v>
          </cell>
          <cell r="I34" t="str">
            <v>L</v>
          </cell>
          <cell r="J34">
            <v>19.440000000000001</v>
          </cell>
          <cell r="K34" t="str">
            <v>*</v>
          </cell>
        </row>
        <row r="35">
          <cell r="I35" t="str">
            <v>*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>
            <v>26.833333333333329</v>
          </cell>
          <cell r="C5">
            <v>33.5</v>
          </cell>
          <cell r="D5">
            <v>20.3</v>
          </cell>
          <cell r="E5">
            <v>62.208333333333336</v>
          </cell>
          <cell r="F5">
            <v>88</v>
          </cell>
          <cell r="G5">
            <v>29</v>
          </cell>
          <cell r="H5">
            <v>11.16</v>
          </cell>
          <cell r="I5" t="str">
            <v>SE</v>
          </cell>
          <cell r="J5">
            <v>25.56</v>
          </cell>
          <cell r="K5">
            <v>0</v>
          </cell>
        </row>
        <row r="6">
          <cell r="B6">
            <v>27.291666666666661</v>
          </cell>
          <cell r="C6">
            <v>34.9</v>
          </cell>
          <cell r="D6">
            <v>21</v>
          </cell>
          <cell r="E6">
            <v>62.083333333333336</v>
          </cell>
          <cell r="F6">
            <v>85</v>
          </cell>
          <cell r="G6">
            <v>30</v>
          </cell>
          <cell r="H6">
            <v>9.7200000000000006</v>
          </cell>
          <cell r="I6" t="str">
            <v>SE</v>
          </cell>
          <cell r="J6">
            <v>21.96</v>
          </cell>
          <cell r="K6">
            <v>0</v>
          </cell>
        </row>
        <row r="7">
          <cell r="B7">
            <v>24.458333333333329</v>
          </cell>
          <cell r="C7">
            <v>28</v>
          </cell>
          <cell r="D7">
            <v>21.2</v>
          </cell>
          <cell r="E7">
            <v>66.625</v>
          </cell>
          <cell r="F7">
            <v>89</v>
          </cell>
          <cell r="G7">
            <v>29</v>
          </cell>
          <cell r="H7">
            <v>15.48</v>
          </cell>
          <cell r="I7" t="str">
            <v>S</v>
          </cell>
          <cell r="J7">
            <v>28.8</v>
          </cell>
          <cell r="K7">
            <v>0</v>
          </cell>
        </row>
        <row r="8">
          <cell r="B8">
            <v>21.854166666666668</v>
          </cell>
          <cell r="C8">
            <v>29.7</v>
          </cell>
          <cell r="D8">
            <v>13.6</v>
          </cell>
          <cell r="E8">
            <v>53.5</v>
          </cell>
          <cell r="F8">
            <v>82</v>
          </cell>
          <cell r="G8">
            <v>32</v>
          </cell>
          <cell r="H8">
            <v>10.08</v>
          </cell>
          <cell r="I8" t="str">
            <v>SE</v>
          </cell>
          <cell r="J8">
            <v>21.6</v>
          </cell>
          <cell r="K8">
            <v>0</v>
          </cell>
        </row>
        <row r="9">
          <cell r="B9">
            <v>26.070833333333329</v>
          </cell>
          <cell r="C9">
            <v>34.299999999999997</v>
          </cell>
          <cell r="D9">
            <v>19.3</v>
          </cell>
          <cell r="E9">
            <v>61.583333333333336</v>
          </cell>
          <cell r="F9">
            <v>85</v>
          </cell>
          <cell r="G9">
            <v>34</v>
          </cell>
          <cell r="H9">
            <v>10.8</v>
          </cell>
          <cell r="I9" t="str">
            <v>NO</v>
          </cell>
          <cell r="J9">
            <v>25.92</v>
          </cell>
          <cell r="K9">
            <v>0</v>
          </cell>
        </row>
        <row r="10">
          <cell r="B10">
            <v>27.704166666666666</v>
          </cell>
          <cell r="C10">
            <v>35</v>
          </cell>
          <cell r="D10">
            <v>22.2</v>
          </cell>
          <cell r="E10">
            <v>62.291666666666664</v>
          </cell>
          <cell r="F10">
            <v>81</v>
          </cell>
          <cell r="G10">
            <v>38</v>
          </cell>
          <cell r="H10">
            <v>11.879999999999999</v>
          </cell>
          <cell r="I10" t="str">
            <v>NO</v>
          </cell>
          <cell r="J10">
            <v>25.92</v>
          </cell>
          <cell r="K10">
            <v>0</v>
          </cell>
        </row>
        <row r="11">
          <cell r="B11">
            <v>21.795833333333334</v>
          </cell>
          <cell r="C11">
            <v>27.8</v>
          </cell>
          <cell r="D11">
            <v>18.2</v>
          </cell>
          <cell r="E11">
            <v>80.708333333333329</v>
          </cell>
          <cell r="F11">
            <v>96</v>
          </cell>
          <cell r="G11">
            <v>56</v>
          </cell>
          <cell r="H11">
            <v>25.92</v>
          </cell>
          <cell r="I11" t="str">
            <v>SE</v>
          </cell>
          <cell r="J11">
            <v>45.36</v>
          </cell>
          <cell r="K11">
            <v>39.799999999999997</v>
          </cell>
        </row>
        <row r="12">
          <cell r="B12">
            <v>21.645833333333339</v>
          </cell>
          <cell r="C12">
            <v>28</v>
          </cell>
          <cell r="D12">
            <v>14.8</v>
          </cell>
          <cell r="E12">
            <v>67.583333333333329</v>
          </cell>
          <cell r="F12">
            <v>88</v>
          </cell>
          <cell r="G12">
            <v>48</v>
          </cell>
          <cell r="H12">
            <v>15.840000000000002</v>
          </cell>
          <cell r="I12" t="str">
            <v>S</v>
          </cell>
          <cell r="J12">
            <v>27.36</v>
          </cell>
          <cell r="K12">
            <v>0</v>
          </cell>
        </row>
        <row r="13">
          <cell r="B13">
            <v>21.179166666666664</v>
          </cell>
          <cell r="C13">
            <v>28.9</v>
          </cell>
          <cell r="D13">
            <v>13.3</v>
          </cell>
          <cell r="E13">
            <v>64.458333333333329</v>
          </cell>
          <cell r="F13">
            <v>89</v>
          </cell>
          <cell r="G13">
            <v>42</v>
          </cell>
          <cell r="H13">
            <v>11.879999999999999</v>
          </cell>
          <cell r="I13" t="str">
            <v>S</v>
          </cell>
          <cell r="J13">
            <v>23.400000000000002</v>
          </cell>
          <cell r="K13">
            <v>0</v>
          </cell>
        </row>
        <row r="14">
          <cell r="B14">
            <v>21.108333333333331</v>
          </cell>
          <cell r="C14">
            <v>28.3</v>
          </cell>
          <cell r="D14">
            <v>13.6</v>
          </cell>
          <cell r="E14">
            <v>57.958333333333336</v>
          </cell>
          <cell r="F14">
            <v>86</v>
          </cell>
          <cell r="G14">
            <v>33</v>
          </cell>
          <cell r="H14">
            <v>12.24</v>
          </cell>
          <cell r="I14" t="str">
            <v>S</v>
          </cell>
          <cell r="J14">
            <v>19.440000000000001</v>
          </cell>
          <cell r="K14">
            <v>0</v>
          </cell>
        </row>
        <row r="15">
          <cell r="B15">
            <v>20.866666666666667</v>
          </cell>
          <cell r="C15">
            <v>29</v>
          </cell>
          <cell r="D15">
            <v>13.4</v>
          </cell>
          <cell r="E15">
            <v>60.083333333333336</v>
          </cell>
          <cell r="F15">
            <v>83</v>
          </cell>
          <cell r="G15">
            <v>33</v>
          </cell>
          <cell r="H15">
            <v>9.7200000000000006</v>
          </cell>
          <cell r="I15" t="str">
            <v>SE</v>
          </cell>
          <cell r="J15">
            <v>19.079999999999998</v>
          </cell>
          <cell r="K15">
            <v>0</v>
          </cell>
        </row>
        <row r="16">
          <cell r="B16">
            <v>23.458333333333332</v>
          </cell>
          <cell r="C16">
            <v>31.1</v>
          </cell>
          <cell r="D16">
            <v>17.7</v>
          </cell>
          <cell r="E16">
            <v>62.083333333333336</v>
          </cell>
          <cell r="F16">
            <v>84</v>
          </cell>
          <cell r="G16">
            <v>38</v>
          </cell>
          <cell r="H16">
            <v>8.2799999999999994</v>
          </cell>
          <cell r="I16" t="str">
            <v>SE</v>
          </cell>
          <cell r="J16">
            <v>17.64</v>
          </cell>
          <cell r="K16">
            <v>0</v>
          </cell>
        </row>
        <row r="17">
          <cell r="B17">
            <v>26.212500000000002</v>
          </cell>
          <cell r="C17">
            <v>32.700000000000003</v>
          </cell>
          <cell r="D17">
            <v>21</v>
          </cell>
          <cell r="E17">
            <v>62.291666666666664</v>
          </cell>
          <cell r="F17">
            <v>79</v>
          </cell>
          <cell r="G17">
            <v>42</v>
          </cell>
          <cell r="H17">
            <v>11.16</v>
          </cell>
          <cell r="I17" t="str">
            <v>NE</v>
          </cell>
          <cell r="J17">
            <v>24.840000000000003</v>
          </cell>
          <cell r="K17">
            <v>0</v>
          </cell>
        </row>
        <row r="18">
          <cell r="B18">
            <v>22.383333333333329</v>
          </cell>
          <cell r="C18">
            <v>26.7</v>
          </cell>
          <cell r="D18">
            <v>18.8</v>
          </cell>
          <cell r="E18">
            <v>79.083333333333329</v>
          </cell>
          <cell r="F18">
            <v>95</v>
          </cell>
          <cell r="G18">
            <v>54</v>
          </cell>
          <cell r="H18">
            <v>20.16</v>
          </cell>
          <cell r="I18" t="str">
            <v>SE</v>
          </cell>
          <cell r="J18">
            <v>62.639999999999993</v>
          </cell>
          <cell r="K18">
            <v>34.599999999999994</v>
          </cell>
        </row>
        <row r="19">
          <cell r="B19">
            <v>17.145833333333336</v>
          </cell>
          <cell r="C19">
            <v>23.8</v>
          </cell>
          <cell r="D19">
            <v>9.8000000000000007</v>
          </cell>
          <cell r="E19">
            <v>64.583333333333329</v>
          </cell>
          <cell r="F19">
            <v>90</v>
          </cell>
          <cell r="G19">
            <v>33</v>
          </cell>
          <cell r="H19">
            <v>20.16</v>
          </cell>
          <cell r="I19" t="str">
            <v>SE</v>
          </cell>
          <cell r="J19">
            <v>37.440000000000005</v>
          </cell>
          <cell r="K19">
            <v>0</v>
          </cell>
        </row>
        <row r="20">
          <cell r="B20">
            <v>16.162499999999998</v>
          </cell>
          <cell r="C20">
            <v>24.8</v>
          </cell>
          <cell r="D20">
            <v>8.8000000000000007</v>
          </cell>
          <cell r="E20">
            <v>63.041666666666664</v>
          </cell>
          <cell r="F20">
            <v>90</v>
          </cell>
          <cell r="G20">
            <v>29</v>
          </cell>
          <cell r="H20">
            <v>14.76</v>
          </cell>
          <cell r="I20" t="str">
            <v>SE</v>
          </cell>
          <cell r="J20">
            <v>33.119999999999997</v>
          </cell>
          <cell r="K20">
            <v>0</v>
          </cell>
        </row>
        <row r="21">
          <cell r="B21">
            <v>17.93333333333333</v>
          </cell>
          <cell r="C21">
            <v>27.5</v>
          </cell>
          <cell r="D21">
            <v>10.3</v>
          </cell>
          <cell r="E21">
            <v>61.291666666666664</v>
          </cell>
          <cell r="F21">
            <v>88</v>
          </cell>
          <cell r="G21">
            <v>29</v>
          </cell>
          <cell r="H21">
            <v>15.48</v>
          </cell>
          <cell r="I21" t="str">
            <v>SE</v>
          </cell>
          <cell r="J21">
            <v>28.08</v>
          </cell>
          <cell r="K21">
            <v>0</v>
          </cell>
        </row>
        <row r="22">
          <cell r="B22">
            <v>19.658333333333335</v>
          </cell>
          <cell r="C22">
            <v>29.7</v>
          </cell>
          <cell r="D22">
            <v>11.7</v>
          </cell>
          <cell r="E22">
            <v>65.125</v>
          </cell>
          <cell r="F22">
            <v>87</v>
          </cell>
          <cell r="G22">
            <v>34</v>
          </cell>
          <cell r="H22">
            <v>11.16</v>
          </cell>
          <cell r="I22" t="str">
            <v>SE</v>
          </cell>
          <cell r="J22">
            <v>21.240000000000002</v>
          </cell>
          <cell r="K22">
            <v>0</v>
          </cell>
        </row>
        <row r="23">
          <cell r="B23">
            <v>22.179166666666671</v>
          </cell>
          <cell r="C23">
            <v>31.2</v>
          </cell>
          <cell r="D23">
            <v>15</v>
          </cell>
          <cell r="E23">
            <v>67.541666666666671</v>
          </cell>
          <cell r="F23">
            <v>91</v>
          </cell>
          <cell r="G23">
            <v>37</v>
          </cell>
          <cell r="H23">
            <v>11.16</v>
          </cell>
          <cell r="I23" t="str">
            <v>SE</v>
          </cell>
          <cell r="J23">
            <v>23.040000000000003</v>
          </cell>
          <cell r="K23">
            <v>0</v>
          </cell>
        </row>
        <row r="24">
          <cell r="B24">
            <v>23.645833333333339</v>
          </cell>
          <cell r="C24">
            <v>31</v>
          </cell>
          <cell r="D24">
            <v>18.100000000000001</v>
          </cell>
          <cell r="E24">
            <v>65.416666666666671</v>
          </cell>
          <cell r="F24">
            <v>88</v>
          </cell>
          <cell r="G24">
            <v>34</v>
          </cell>
          <cell r="H24">
            <v>8.2799999999999994</v>
          </cell>
          <cell r="I24" t="str">
            <v>SE</v>
          </cell>
          <cell r="J24">
            <v>21.240000000000002</v>
          </cell>
          <cell r="K24">
            <v>0</v>
          </cell>
        </row>
        <row r="25">
          <cell r="B25">
            <v>23.529166666666669</v>
          </cell>
          <cell r="C25">
            <v>31</v>
          </cell>
          <cell r="D25">
            <v>17.399999999999999</v>
          </cell>
          <cell r="E25">
            <v>67.291666666666671</v>
          </cell>
          <cell r="F25">
            <v>90</v>
          </cell>
          <cell r="G25">
            <v>36</v>
          </cell>
          <cell r="H25">
            <v>9</v>
          </cell>
          <cell r="I25" t="str">
            <v>SE</v>
          </cell>
          <cell r="J25">
            <v>20.52</v>
          </cell>
          <cell r="K25">
            <v>0</v>
          </cell>
        </row>
        <row r="26">
          <cell r="B26">
            <v>23.474999999999998</v>
          </cell>
          <cell r="C26">
            <v>30.9</v>
          </cell>
          <cell r="D26">
            <v>17.399999999999999</v>
          </cell>
          <cell r="E26">
            <v>60.916666666666664</v>
          </cell>
          <cell r="F26">
            <v>82</v>
          </cell>
          <cell r="G26">
            <v>29</v>
          </cell>
          <cell r="H26">
            <v>11.879999999999999</v>
          </cell>
          <cell r="I26" t="str">
            <v>SE</v>
          </cell>
          <cell r="J26">
            <v>22.32</v>
          </cell>
          <cell r="K26">
            <v>0</v>
          </cell>
        </row>
        <row r="27">
          <cell r="B27">
            <v>23.895833333333332</v>
          </cell>
          <cell r="C27">
            <v>31.1</v>
          </cell>
          <cell r="D27">
            <v>17.100000000000001</v>
          </cell>
          <cell r="E27">
            <v>55.125</v>
          </cell>
          <cell r="F27">
            <v>79</v>
          </cell>
          <cell r="G27">
            <v>27</v>
          </cell>
          <cell r="H27">
            <v>16.920000000000002</v>
          </cell>
          <cell r="I27" t="str">
            <v>SE</v>
          </cell>
          <cell r="J27">
            <v>30.6</v>
          </cell>
          <cell r="K27">
            <v>0</v>
          </cell>
        </row>
        <row r="28">
          <cell r="B28">
            <v>24.216666666666669</v>
          </cell>
          <cell r="C28">
            <v>31.6</v>
          </cell>
          <cell r="D28">
            <v>18.899999999999999</v>
          </cell>
          <cell r="E28">
            <v>54.791666666666664</v>
          </cell>
          <cell r="F28">
            <v>71</v>
          </cell>
          <cell r="G28">
            <v>36</v>
          </cell>
          <cell r="H28">
            <v>23.040000000000003</v>
          </cell>
          <cell r="I28" t="str">
            <v>NE</v>
          </cell>
          <cell r="J28">
            <v>39.96</v>
          </cell>
          <cell r="K28">
            <v>0</v>
          </cell>
        </row>
        <row r="29">
          <cell r="B29">
            <v>26.741666666666664</v>
          </cell>
          <cell r="C29">
            <v>32.4</v>
          </cell>
          <cell r="D29">
            <v>22.7</v>
          </cell>
          <cell r="E29">
            <v>64.208333333333329</v>
          </cell>
          <cell r="F29">
            <v>80</v>
          </cell>
          <cell r="G29">
            <v>47</v>
          </cell>
          <cell r="H29">
            <v>15.48</v>
          </cell>
          <cell r="I29" t="str">
            <v>NE</v>
          </cell>
          <cell r="J29">
            <v>30.6</v>
          </cell>
          <cell r="K29">
            <v>0</v>
          </cell>
        </row>
        <row r="30">
          <cell r="B30">
            <v>26.325000000000003</v>
          </cell>
          <cell r="C30">
            <v>33.1</v>
          </cell>
          <cell r="D30">
            <v>20.5</v>
          </cell>
          <cell r="E30">
            <v>65.166666666666671</v>
          </cell>
          <cell r="F30">
            <v>90</v>
          </cell>
          <cell r="G30">
            <v>36</v>
          </cell>
          <cell r="H30">
            <v>15.48</v>
          </cell>
          <cell r="I30" t="str">
            <v>SE</v>
          </cell>
          <cell r="J30">
            <v>30.96</v>
          </cell>
          <cell r="K30">
            <v>0</v>
          </cell>
        </row>
        <row r="31">
          <cell r="B31">
            <v>24.133333333333336</v>
          </cell>
          <cell r="C31">
            <v>31</v>
          </cell>
          <cell r="D31">
            <v>16.8</v>
          </cell>
          <cell r="E31">
            <v>58.375</v>
          </cell>
          <cell r="F31">
            <v>84</v>
          </cell>
          <cell r="G31">
            <v>31</v>
          </cell>
          <cell r="H31">
            <v>16.559999999999999</v>
          </cell>
          <cell r="I31" t="str">
            <v>SE</v>
          </cell>
          <cell r="J31">
            <v>33.840000000000003</v>
          </cell>
          <cell r="K31">
            <v>0</v>
          </cell>
        </row>
        <row r="32">
          <cell r="B32">
            <v>24.375000000000004</v>
          </cell>
          <cell r="C32">
            <v>32.200000000000003</v>
          </cell>
          <cell r="D32">
            <v>18.7</v>
          </cell>
          <cell r="E32">
            <v>57.875</v>
          </cell>
          <cell r="F32">
            <v>77</v>
          </cell>
          <cell r="G32">
            <v>31</v>
          </cell>
          <cell r="H32">
            <v>15.48</v>
          </cell>
          <cell r="I32" t="str">
            <v>L</v>
          </cell>
          <cell r="J32">
            <v>34.56</v>
          </cell>
          <cell r="K32">
            <v>0</v>
          </cell>
        </row>
        <row r="33">
          <cell r="B33">
            <v>24.954166666666669</v>
          </cell>
          <cell r="C33">
            <v>31.8</v>
          </cell>
          <cell r="D33">
            <v>18.899999999999999</v>
          </cell>
          <cell r="E33">
            <v>58.166666666666664</v>
          </cell>
          <cell r="F33">
            <v>79</v>
          </cell>
          <cell r="G33">
            <v>32</v>
          </cell>
          <cell r="H33">
            <v>10.8</v>
          </cell>
          <cell r="I33" t="str">
            <v>SE</v>
          </cell>
          <cell r="J33">
            <v>24.840000000000003</v>
          </cell>
          <cell r="K33">
            <v>0</v>
          </cell>
        </row>
        <row r="34">
          <cell r="B34">
            <v>24.704166666666669</v>
          </cell>
          <cell r="C34">
            <v>32</v>
          </cell>
          <cell r="D34">
            <v>18.399999999999999</v>
          </cell>
          <cell r="E34">
            <v>60.5</v>
          </cell>
          <cell r="F34">
            <v>84</v>
          </cell>
          <cell r="G34">
            <v>33</v>
          </cell>
          <cell r="H34">
            <v>9.7200000000000006</v>
          </cell>
          <cell r="I34" t="str">
            <v>SE</v>
          </cell>
          <cell r="J34">
            <v>22.68</v>
          </cell>
          <cell r="K34">
            <v>0</v>
          </cell>
        </row>
        <row r="35">
          <cell r="I35" t="str">
            <v>SE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>
            <v>26.75</v>
          </cell>
          <cell r="C5">
            <v>34.9</v>
          </cell>
          <cell r="D5">
            <v>21.9</v>
          </cell>
          <cell r="E5">
            <v>70.458333333333329</v>
          </cell>
          <cell r="F5">
            <v>89</v>
          </cell>
          <cell r="G5">
            <v>34</v>
          </cell>
          <cell r="H5">
            <v>15.48</v>
          </cell>
          <cell r="I5" t="str">
            <v>L</v>
          </cell>
          <cell r="J5">
            <v>32.76</v>
          </cell>
          <cell r="K5" t="str">
            <v>*</v>
          </cell>
        </row>
        <row r="6">
          <cell r="B6">
            <v>27.204166666666676</v>
          </cell>
          <cell r="C6">
            <v>33.9</v>
          </cell>
          <cell r="D6">
            <v>22.3</v>
          </cell>
          <cell r="E6">
            <v>67.625</v>
          </cell>
          <cell r="F6">
            <v>87</v>
          </cell>
          <cell r="G6">
            <v>43</v>
          </cell>
          <cell r="H6">
            <v>15.840000000000002</v>
          </cell>
          <cell r="I6" t="str">
            <v>L</v>
          </cell>
          <cell r="J6">
            <v>30.96</v>
          </cell>
          <cell r="K6" t="str">
            <v>*</v>
          </cell>
        </row>
        <row r="7">
          <cell r="B7">
            <v>26.05</v>
          </cell>
          <cell r="C7">
            <v>31.6</v>
          </cell>
          <cell r="D7">
            <v>22.1</v>
          </cell>
          <cell r="E7">
            <v>76.416666666666671</v>
          </cell>
          <cell r="F7">
            <v>88</v>
          </cell>
          <cell r="G7">
            <v>57</v>
          </cell>
          <cell r="H7">
            <v>18.36</v>
          </cell>
          <cell r="I7" t="str">
            <v>O</v>
          </cell>
          <cell r="J7">
            <v>30.96</v>
          </cell>
          <cell r="K7" t="str">
            <v>*</v>
          </cell>
        </row>
        <row r="8">
          <cell r="B8">
            <v>25.150000000000002</v>
          </cell>
          <cell r="C8">
            <v>31.2</v>
          </cell>
          <cell r="D8">
            <v>21.2</v>
          </cell>
          <cell r="E8">
            <v>80.5</v>
          </cell>
          <cell r="F8">
            <v>97</v>
          </cell>
          <cell r="G8">
            <v>51</v>
          </cell>
          <cell r="H8">
            <v>11.16</v>
          </cell>
          <cell r="I8" t="str">
            <v>O</v>
          </cell>
          <cell r="J8">
            <v>27.720000000000002</v>
          </cell>
          <cell r="K8" t="str">
            <v>*</v>
          </cell>
        </row>
        <row r="9">
          <cell r="B9">
            <v>26.995833333333334</v>
          </cell>
          <cell r="C9">
            <v>34.5</v>
          </cell>
          <cell r="D9">
            <v>21.4</v>
          </cell>
          <cell r="E9">
            <v>68.833333333333329</v>
          </cell>
          <cell r="F9">
            <v>89</v>
          </cell>
          <cell r="G9">
            <v>34</v>
          </cell>
          <cell r="H9">
            <v>17.64</v>
          </cell>
          <cell r="I9" t="str">
            <v>L</v>
          </cell>
          <cell r="J9">
            <v>32.76</v>
          </cell>
          <cell r="K9" t="str">
            <v>*</v>
          </cell>
        </row>
        <row r="10">
          <cell r="B10">
            <v>27.995833333333326</v>
          </cell>
          <cell r="C10">
            <v>34.799999999999997</v>
          </cell>
          <cell r="D10">
            <v>22.5</v>
          </cell>
          <cell r="E10">
            <v>62.333333333333336</v>
          </cell>
          <cell r="F10">
            <v>83</v>
          </cell>
          <cell r="G10">
            <v>33</v>
          </cell>
          <cell r="H10">
            <v>15.48</v>
          </cell>
          <cell r="I10" t="str">
            <v>L</v>
          </cell>
          <cell r="J10">
            <v>34.200000000000003</v>
          </cell>
          <cell r="K10" t="str">
            <v>*</v>
          </cell>
        </row>
        <row r="11">
          <cell r="B11">
            <v>24.995833333333334</v>
          </cell>
          <cell r="C11">
            <v>30.7</v>
          </cell>
          <cell r="D11">
            <v>20.399999999999999</v>
          </cell>
          <cell r="E11">
            <v>75.708333333333329</v>
          </cell>
          <cell r="F11">
            <v>90</v>
          </cell>
          <cell r="G11">
            <v>48</v>
          </cell>
          <cell r="H11">
            <v>37.080000000000005</v>
          </cell>
          <cell r="I11" t="str">
            <v>SO</v>
          </cell>
          <cell r="J11">
            <v>53.28</v>
          </cell>
          <cell r="K11" t="str">
            <v>*</v>
          </cell>
        </row>
        <row r="12">
          <cell r="B12">
            <v>24.575000000000006</v>
          </cell>
          <cell r="C12">
            <v>30.2</v>
          </cell>
          <cell r="D12">
            <v>21.5</v>
          </cell>
          <cell r="E12">
            <v>75.625</v>
          </cell>
          <cell r="F12">
            <v>90</v>
          </cell>
          <cell r="G12">
            <v>50</v>
          </cell>
          <cell r="H12">
            <v>19.079999999999998</v>
          </cell>
          <cell r="I12" t="str">
            <v>SE</v>
          </cell>
          <cell r="J12">
            <v>28.8</v>
          </cell>
          <cell r="K12" t="str">
            <v>*</v>
          </cell>
        </row>
        <row r="13">
          <cell r="B13">
            <v>24.358333333333345</v>
          </cell>
          <cell r="C13">
            <v>30.9</v>
          </cell>
          <cell r="D13">
            <v>21</v>
          </cell>
          <cell r="E13">
            <v>70.958333333333329</v>
          </cell>
          <cell r="F13">
            <v>86</v>
          </cell>
          <cell r="G13">
            <v>45</v>
          </cell>
          <cell r="H13">
            <v>18.720000000000002</v>
          </cell>
          <cell r="I13" t="str">
            <v>S</v>
          </cell>
          <cell r="J13">
            <v>27.720000000000002</v>
          </cell>
          <cell r="K13" t="str">
            <v>*</v>
          </cell>
        </row>
        <row r="14">
          <cell r="B14">
            <v>24.508333333333329</v>
          </cell>
          <cell r="C14">
            <v>31.8</v>
          </cell>
          <cell r="D14">
            <v>19.7</v>
          </cell>
          <cell r="E14">
            <v>70.125</v>
          </cell>
          <cell r="F14">
            <v>89</v>
          </cell>
          <cell r="G14">
            <v>40</v>
          </cell>
          <cell r="H14">
            <v>12.6</v>
          </cell>
          <cell r="I14" t="str">
            <v>S</v>
          </cell>
          <cell r="J14">
            <v>25.56</v>
          </cell>
          <cell r="K14" t="str">
            <v>*</v>
          </cell>
        </row>
        <row r="15">
          <cell r="B15">
            <v>25.104166666666661</v>
          </cell>
          <cell r="C15">
            <v>31.7</v>
          </cell>
          <cell r="D15">
            <v>19.8</v>
          </cell>
          <cell r="E15">
            <v>68.375</v>
          </cell>
          <cell r="F15">
            <v>87</v>
          </cell>
          <cell r="G15">
            <v>44</v>
          </cell>
          <cell r="H15">
            <v>14.76</v>
          </cell>
          <cell r="I15" t="str">
            <v>O</v>
          </cell>
          <cell r="J15">
            <v>27</v>
          </cell>
          <cell r="K15" t="str">
            <v>*</v>
          </cell>
        </row>
        <row r="16">
          <cell r="B16">
            <v>25.445833333333336</v>
          </cell>
          <cell r="C16">
            <v>32.1</v>
          </cell>
          <cell r="D16">
            <v>19.899999999999999</v>
          </cell>
          <cell r="E16">
            <v>66.458333333333329</v>
          </cell>
          <cell r="F16">
            <v>85</v>
          </cell>
          <cell r="G16">
            <v>39</v>
          </cell>
          <cell r="H16">
            <v>11.16</v>
          </cell>
          <cell r="I16" t="str">
            <v>O</v>
          </cell>
          <cell r="J16">
            <v>21.240000000000002</v>
          </cell>
          <cell r="K16" t="str">
            <v>*</v>
          </cell>
        </row>
        <row r="17">
          <cell r="B17">
            <v>26.3</v>
          </cell>
          <cell r="C17">
            <v>34.799999999999997</v>
          </cell>
          <cell r="D17">
            <v>20.7</v>
          </cell>
          <cell r="E17">
            <v>64.25</v>
          </cell>
          <cell r="F17">
            <v>86</v>
          </cell>
          <cell r="G17">
            <v>33</v>
          </cell>
          <cell r="H17">
            <v>16.2</v>
          </cell>
          <cell r="I17" t="str">
            <v>L</v>
          </cell>
          <cell r="J17">
            <v>35.28</v>
          </cell>
          <cell r="K17" t="str">
            <v>*</v>
          </cell>
        </row>
        <row r="18">
          <cell r="B18">
            <v>22.416666666666661</v>
          </cell>
          <cell r="C18">
            <v>27.1</v>
          </cell>
          <cell r="D18">
            <v>19.100000000000001</v>
          </cell>
          <cell r="E18">
            <v>79.458333333333329</v>
          </cell>
          <cell r="F18">
            <v>95</v>
          </cell>
          <cell r="G18">
            <v>58</v>
          </cell>
          <cell r="H18">
            <v>29.880000000000003</v>
          </cell>
          <cell r="I18" t="str">
            <v>NE</v>
          </cell>
          <cell r="J18">
            <v>46.080000000000005</v>
          </cell>
          <cell r="K18" t="str">
            <v>*</v>
          </cell>
        </row>
        <row r="19">
          <cell r="B19">
            <v>21.695833333333336</v>
          </cell>
          <cell r="C19">
            <v>25.7</v>
          </cell>
          <cell r="D19">
            <v>19.399999999999999</v>
          </cell>
          <cell r="E19">
            <v>85.208333333333329</v>
          </cell>
          <cell r="F19">
            <v>96</v>
          </cell>
          <cell r="G19">
            <v>64</v>
          </cell>
          <cell r="H19">
            <v>25.56</v>
          </cell>
          <cell r="I19" t="str">
            <v>SE</v>
          </cell>
          <cell r="J19">
            <v>40.680000000000007</v>
          </cell>
          <cell r="K19" t="str">
            <v>*</v>
          </cell>
        </row>
        <row r="20">
          <cell r="B20">
            <v>20.770833333333332</v>
          </cell>
          <cell r="C20">
            <v>26.8</v>
          </cell>
          <cell r="D20">
            <v>16</v>
          </cell>
          <cell r="E20">
            <v>73.083333333333329</v>
          </cell>
          <cell r="F20">
            <v>92</v>
          </cell>
          <cell r="G20">
            <v>45</v>
          </cell>
          <cell r="H20">
            <v>24.840000000000003</v>
          </cell>
          <cell r="I20" t="str">
            <v>SE</v>
          </cell>
          <cell r="J20">
            <v>36.36</v>
          </cell>
          <cell r="K20" t="str">
            <v>*</v>
          </cell>
        </row>
        <row r="21">
          <cell r="B21">
            <v>21.704166666666666</v>
          </cell>
          <cell r="C21">
            <v>29.4</v>
          </cell>
          <cell r="D21">
            <v>16.100000000000001</v>
          </cell>
          <cell r="E21">
            <v>65.208333333333329</v>
          </cell>
          <cell r="F21">
            <v>82</v>
          </cell>
          <cell r="G21">
            <v>47</v>
          </cell>
          <cell r="H21">
            <v>24.840000000000003</v>
          </cell>
          <cell r="I21" t="str">
            <v>SE</v>
          </cell>
          <cell r="J21">
            <v>36.36</v>
          </cell>
          <cell r="K21" t="str">
            <v>*</v>
          </cell>
        </row>
        <row r="22">
          <cell r="B22">
            <v>22.941666666666674</v>
          </cell>
          <cell r="C22">
            <v>30.2</v>
          </cell>
          <cell r="D22">
            <v>18.3</v>
          </cell>
          <cell r="E22">
            <v>72.75</v>
          </cell>
          <cell r="F22">
            <v>93</v>
          </cell>
          <cell r="G22">
            <v>50</v>
          </cell>
          <cell r="H22">
            <v>18</v>
          </cell>
          <cell r="I22" t="str">
            <v>SE</v>
          </cell>
          <cell r="J22">
            <v>33.119999999999997</v>
          </cell>
          <cell r="K22" t="str">
            <v>*</v>
          </cell>
        </row>
        <row r="23">
          <cell r="B23">
            <v>24.191666666666666</v>
          </cell>
          <cell r="C23">
            <v>31.9</v>
          </cell>
          <cell r="D23">
            <v>20.5</v>
          </cell>
          <cell r="E23">
            <v>79.083333333333329</v>
          </cell>
          <cell r="F23">
            <v>95</v>
          </cell>
          <cell r="G23">
            <v>40</v>
          </cell>
          <cell r="H23">
            <v>11.16</v>
          </cell>
          <cell r="I23" t="str">
            <v>L</v>
          </cell>
          <cell r="J23">
            <v>25.56</v>
          </cell>
          <cell r="K23" t="str">
            <v>*</v>
          </cell>
        </row>
        <row r="24">
          <cell r="B24">
            <v>24.633333333333329</v>
          </cell>
          <cell r="C24">
            <v>31.9</v>
          </cell>
          <cell r="D24">
            <v>20.8</v>
          </cell>
          <cell r="E24">
            <v>75.375</v>
          </cell>
          <cell r="F24">
            <v>91</v>
          </cell>
          <cell r="G24">
            <v>43</v>
          </cell>
          <cell r="H24">
            <v>13.32</v>
          </cell>
          <cell r="I24" t="str">
            <v>L</v>
          </cell>
          <cell r="J24">
            <v>26.28</v>
          </cell>
          <cell r="K24" t="str">
            <v>*</v>
          </cell>
        </row>
        <row r="25">
          <cell r="B25">
            <v>24.745833333333337</v>
          </cell>
          <cell r="C25">
            <v>31.7</v>
          </cell>
          <cell r="D25">
            <v>19.600000000000001</v>
          </cell>
          <cell r="E25">
            <v>70.125</v>
          </cell>
          <cell r="F25">
            <v>91</v>
          </cell>
          <cell r="G25">
            <v>38</v>
          </cell>
          <cell r="H25">
            <v>12.24</v>
          </cell>
          <cell r="I25" t="str">
            <v>L</v>
          </cell>
          <cell r="J25">
            <v>26.64</v>
          </cell>
          <cell r="K25" t="str">
            <v>*</v>
          </cell>
        </row>
        <row r="26">
          <cell r="B26">
            <v>24.408333333333331</v>
          </cell>
          <cell r="C26">
            <v>32.4</v>
          </cell>
          <cell r="D26">
            <v>18.399999999999999</v>
          </cell>
          <cell r="E26">
            <v>64.958333333333329</v>
          </cell>
          <cell r="F26">
            <v>91</v>
          </cell>
          <cell r="G26">
            <v>30</v>
          </cell>
          <cell r="H26">
            <v>16.559999999999999</v>
          </cell>
          <cell r="I26" t="str">
            <v>SE</v>
          </cell>
          <cell r="J26">
            <v>25.2</v>
          </cell>
          <cell r="K26" t="str">
            <v>*</v>
          </cell>
        </row>
        <row r="27">
          <cell r="B27">
            <v>24.999999999999989</v>
          </cell>
          <cell r="C27">
            <v>32.200000000000003</v>
          </cell>
          <cell r="D27">
            <v>18.7</v>
          </cell>
          <cell r="E27">
            <v>61.041666666666664</v>
          </cell>
          <cell r="F27">
            <v>84</v>
          </cell>
          <cell r="G27">
            <v>36</v>
          </cell>
          <cell r="H27">
            <v>21.96</v>
          </cell>
          <cell r="I27" t="str">
            <v>SE</v>
          </cell>
          <cell r="J27">
            <v>35.64</v>
          </cell>
          <cell r="K27" t="str">
            <v>*</v>
          </cell>
        </row>
        <row r="28">
          <cell r="B28">
            <v>25.516666666666666</v>
          </cell>
          <cell r="C28">
            <v>30.9</v>
          </cell>
          <cell r="D28">
            <v>21.2</v>
          </cell>
          <cell r="E28">
            <v>70.583333333333329</v>
          </cell>
          <cell r="F28">
            <v>86</v>
          </cell>
          <cell r="G28">
            <v>48</v>
          </cell>
          <cell r="H28">
            <v>18.720000000000002</v>
          </cell>
          <cell r="I28" t="str">
            <v>L</v>
          </cell>
          <cell r="J28">
            <v>30.240000000000002</v>
          </cell>
          <cell r="K28" t="str">
            <v>*</v>
          </cell>
        </row>
        <row r="29">
          <cell r="B29">
            <v>26.020833333333332</v>
          </cell>
          <cell r="C29">
            <v>32.4</v>
          </cell>
          <cell r="D29">
            <v>21.3</v>
          </cell>
          <cell r="E29">
            <v>71.125</v>
          </cell>
          <cell r="F29">
            <v>92</v>
          </cell>
          <cell r="G29">
            <v>44</v>
          </cell>
          <cell r="H29">
            <v>18.36</v>
          </cell>
          <cell r="I29" t="str">
            <v>L</v>
          </cell>
          <cell r="J29">
            <v>32.4</v>
          </cell>
          <cell r="K29" t="str">
            <v>*</v>
          </cell>
        </row>
        <row r="30">
          <cell r="B30">
            <v>26.608333333333331</v>
          </cell>
          <cell r="C30">
            <v>32.5</v>
          </cell>
          <cell r="D30">
            <v>22.8</v>
          </cell>
          <cell r="E30">
            <v>67.041666666666671</v>
          </cell>
          <cell r="F30">
            <v>90</v>
          </cell>
          <cell r="G30">
            <v>41</v>
          </cell>
          <cell r="H30">
            <v>19.079999999999998</v>
          </cell>
          <cell r="I30" t="str">
            <v>L</v>
          </cell>
          <cell r="J30">
            <v>27</v>
          </cell>
          <cell r="K30" t="str">
            <v>*</v>
          </cell>
        </row>
        <row r="31">
          <cell r="B31">
            <v>25.429166666666671</v>
          </cell>
          <cell r="C31">
            <v>31.9</v>
          </cell>
          <cell r="D31">
            <v>18</v>
          </cell>
          <cell r="E31">
            <v>55.291666666666664</v>
          </cell>
          <cell r="F31">
            <v>80</v>
          </cell>
          <cell r="G31">
            <v>33</v>
          </cell>
          <cell r="H31">
            <v>21.96</v>
          </cell>
          <cell r="I31" t="str">
            <v>L</v>
          </cell>
          <cell r="J31">
            <v>38.880000000000003</v>
          </cell>
          <cell r="K31" t="str">
            <v>*</v>
          </cell>
        </row>
        <row r="32">
          <cell r="B32">
            <v>25.279166666666669</v>
          </cell>
          <cell r="C32">
            <v>32.5</v>
          </cell>
          <cell r="D32">
            <v>19.899999999999999</v>
          </cell>
          <cell r="E32">
            <v>62.541666666666664</v>
          </cell>
          <cell r="F32">
            <v>85</v>
          </cell>
          <cell r="G32">
            <v>34</v>
          </cell>
          <cell r="H32">
            <v>22.32</v>
          </cell>
          <cell r="I32" t="str">
            <v>L</v>
          </cell>
          <cell r="J32">
            <v>34.200000000000003</v>
          </cell>
          <cell r="K32" t="str">
            <v>*</v>
          </cell>
        </row>
        <row r="33">
          <cell r="B33">
            <v>25.316666666666666</v>
          </cell>
          <cell r="C33">
            <v>32.1</v>
          </cell>
          <cell r="D33">
            <v>19.899999999999999</v>
          </cell>
          <cell r="E33">
            <v>59.833333333333336</v>
          </cell>
          <cell r="F33">
            <v>79</v>
          </cell>
          <cell r="G33">
            <v>33</v>
          </cell>
          <cell r="H33">
            <v>16.2</v>
          </cell>
          <cell r="I33" t="str">
            <v>L</v>
          </cell>
          <cell r="J33">
            <v>27.36</v>
          </cell>
          <cell r="K33" t="str">
            <v>*</v>
          </cell>
        </row>
        <row r="34">
          <cell r="B34">
            <v>25.162499999999998</v>
          </cell>
          <cell r="C34">
            <v>32.1</v>
          </cell>
          <cell r="D34">
            <v>19.8</v>
          </cell>
          <cell r="E34">
            <v>56.333333333333336</v>
          </cell>
          <cell r="F34">
            <v>79</v>
          </cell>
          <cell r="G34">
            <v>32</v>
          </cell>
          <cell r="H34">
            <v>15.120000000000001</v>
          </cell>
          <cell r="I34" t="str">
            <v>L</v>
          </cell>
          <cell r="J34">
            <v>24.840000000000003</v>
          </cell>
          <cell r="K34" t="str">
            <v>*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 t="str">
            <v>*</v>
          </cell>
          <cell r="C5" t="str">
            <v>*</v>
          </cell>
          <cell r="D5" t="str">
            <v>*</v>
          </cell>
          <cell r="E5" t="str">
            <v>*</v>
          </cell>
          <cell r="F5" t="str">
            <v>*</v>
          </cell>
          <cell r="G5" t="str">
            <v>*</v>
          </cell>
          <cell r="H5" t="str">
            <v>*</v>
          </cell>
          <cell r="I5" t="str">
            <v>*</v>
          </cell>
          <cell r="J5" t="str">
            <v>*</v>
          </cell>
          <cell r="K5" t="str">
            <v>*</v>
          </cell>
        </row>
        <row r="6">
          <cell r="B6" t="str">
            <v>*</v>
          </cell>
          <cell r="C6" t="str">
            <v>*</v>
          </cell>
          <cell r="D6" t="str">
            <v>*</v>
          </cell>
          <cell r="E6" t="str">
            <v>*</v>
          </cell>
          <cell r="F6" t="str">
            <v>*</v>
          </cell>
          <cell r="G6" t="str">
            <v>*</v>
          </cell>
          <cell r="H6" t="str">
            <v>*</v>
          </cell>
          <cell r="I6" t="str">
            <v>*</v>
          </cell>
          <cell r="J6" t="str">
            <v>*</v>
          </cell>
          <cell r="K6" t="str">
            <v>*</v>
          </cell>
        </row>
        <row r="7">
          <cell r="B7" t="str">
            <v>*</v>
          </cell>
          <cell r="C7" t="str">
            <v>*</v>
          </cell>
          <cell r="D7" t="str">
            <v>*</v>
          </cell>
          <cell r="E7" t="str">
            <v>*</v>
          </cell>
          <cell r="F7" t="str">
            <v>*</v>
          </cell>
          <cell r="G7" t="str">
            <v>*</v>
          </cell>
          <cell r="H7" t="str">
            <v>*</v>
          </cell>
          <cell r="I7" t="str">
            <v>*</v>
          </cell>
          <cell r="J7" t="str">
            <v>*</v>
          </cell>
          <cell r="K7" t="str">
            <v>*</v>
          </cell>
        </row>
        <row r="8">
          <cell r="B8" t="str">
            <v>*</v>
          </cell>
          <cell r="C8" t="str">
            <v>*</v>
          </cell>
          <cell r="D8" t="str">
            <v>*</v>
          </cell>
          <cell r="E8" t="str">
            <v>*</v>
          </cell>
          <cell r="F8" t="str">
            <v>*</v>
          </cell>
          <cell r="G8" t="str">
            <v>*</v>
          </cell>
          <cell r="H8" t="str">
            <v>*</v>
          </cell>
          <cell r="I8" t="str">
            <v>*</v>
          </cell>
          <cell r="J8" t="str">
            <v>*</v>
          </cell>
          <cell r="K8" t="str">
            <v>*</v>
          </cell>
        </row>
        <row r="9">
          <cell r="B9" t="str">
            <v>*</v>
          </cell>
          <cell r="C9" t="str">
            <v>*</v>
          </cell>
          <cell r="D9" t="str">
            <v>*</v>
          </cell>
          <cell r="E9" t="str">
            <v>*</v>
          </cell>
          <cell r="F9" t="str">
            <v>*</v>
          </cell>
          <cell r="G9" t="str">
            <v>*</v>
          </cell>
          <cell r="H9" t="str">
            <v>*</v>
          </cell>
          <cell r="I9" t="str">
            <v>*</v>
          </cell>
          <cell r="J9" t="str">
            <v>*</v>
          </cell>
          <cell r="K9" t="str">
            <v>*</v>
          </cell>
        </row>
        <row r="10">
          <cell r="B10" t="str">
            <v>*</v>
          </cell>
          <cell r="C10" t="str">
            <v>*</v>
          </cell>
          <cell r="D10" t="str">
            <v>*</v>
          </cell>
          <cell r="E10" t="str">
            <v>*</v>
          </cell>
          <cell r="F10" t="str">
            <v>*</v>
          </cell>
          <cell r="G10" t="str">
            <v>*</v>
          </cell>
          <cell r="H10" t="str">
            <v>*</v>
          </cell>
          <cell r="I10" t="str">
            <v>*</v>
          </cell>
          <cell r="J10" t="str">
            <v>*</v>
          </cell>
          <cell r="K10" t="str">
            <v>*</v>
          </cell>
        </row>
        <row r="11">
          <cell r="B11" t="str">
            <v>*</v>
          </cell>
          <cell r="C11" t="str">
            <v>*</v>
          </cell>
          <cell r="D11" t="str">
            <v>*</v>
          </cell>
          <cell r="E11" t="str">
            <v>*</v>
          </cell>
          <cell r="F11" t="str">
            <v>*</v>
          </cell>
          <cell r="G11" t="str">
            <v>*</v>
          </cell>
          <cell r="H11" t="str">
            <v>*</v>
          </cell>
          <cell r="I11" t="str">
            <v>*</v>
          </cell>
          <cell r="J11" t="str">
            <v>*</v>
          </cell>
          <cell r="K11" t="str">
            <v>*</v>
          </cell>
        </row>
        <row r="12">
          <cell r="B12" t="str">
            <v>*</v>
          </cell>
          <cell r="C12" t="str">
            <v>*</v>
          </cell>
          <cell r="D12" t="str">
            <v>*</v>
          </cell>
          <cell r="E12" t="str">
            <v>*</v>
          </cell>
          <cell r="F12" t="str">
            <v>*</v>
          </cell>
          <cell r="G12" t="str">
            <v>*</v>
          </cell>
          <cell r="H12" t="str">
            <v>*</v>
          </cell>
          <cell r="I12" t="str">
            <v>*</v>
          </cell>
          <cell r="J12" t="str">
            <v>*</v>
          </cell>
          <cell r="K12" t="str">
            <v>*</v>
          </cell>
        </row>
        <row r="13">
          <cell r="B13" t="str">
            <v>*</v>
          </cell>
          <cell r="C13" t="str">
            <v>*</v>
          </cell>
          <cell r="D13" t="str">
            <v>*</v>
          </cell>
          <cell r="E13" t="str">
            <v>*</v>
          </cell>
          <cell r="F13" t="str">
            <v>*</v>
          </cell>
          <cell r="G13" t="str">
            <v>*</v>
          </cell>
          <cell r="H13" t="str">
            <v>*</v>
          </cell>
          <cell r="I13" t="str">
            <v>*</v>
          </cell>
          <cell r="J13" t="str">
            <v>*</v>
          </cell>
          <cell r="K13" t="str">
            <v>*</v>
          </cell>
        </row>
        <row r="14">
          <cell r="B14" t="str">
            <v>*</v>
          </cell>
          <cell r="C14" t="str">
            <v>*</v>
          </cell>
          <cell r="D14" t="str">
            <v>*</v>
          </cell>
          <cell r="E14" t="str">
            <v>*</v>
          </cell>
          <cell r="F14" t="str">
            <v>*</v>
          </cell>
          <cell r="G14" t="str">
            <v>*</v>
          </cell>
          <cell r="H14" t="str">
            <v>*</v>
          </cell>
          <cell r="I14" t="str">
            <v>*</v>
          </cell>
          <cell r="J14" t="str">
            <v>*</v>
          </cell>
          <cell r="K14" t="str">
            <v>*</v>
          </cell>
        </row>
        <row r="15">
          <cell r="B15" t="str">
            <v>*</v>
          </cell>
          <cell r="C15" t="str">
            <v>*</v>
          </cell>
          <cell r="D15" t="str">
            <v>*</v>
          </cell>
          <cell r="E15" t="str">
            <v>*</v>
          </cell>
          <cell r="F15" t="str">
            <v>*</v>
          </cell>
          <cell r="G15" t="str">
            <v>*</v>
          </cell>
          <cell r="H15" t="str">
            <v>*</v>
          </cell>
          <cell r="I15" t="str">
            <v>*</v>
          </cell>
          <cell r="J15" t="str">
            <v>*</v>
          </cell>
          <cell r="K15" t="str">
            <v>*</v>
          </cell>
        </row>
        <row r="16">
          <cell r="B16" t="str">
            <v>*</v>
          </cell>
          <cell r="C16" t="str">
            <v>*</v>
          </cell>
          <cell r="D16" t="str">
            <v>*</v>
          </cell>
          <cell r="E16" t="str">
            <v>*</v>
          </cell>
          <cell r="F16" t="str">
            <v>*</v>
          </cell>
          <cell r="G16" t="str">
            <v>*</v>
          </cell>
          <cell r="H16" t="str">
            <v>*</v>
          </cell>
          <cell r="I16" t="str">
            <v>*</v>
          </cell>
          <cell r="J16" t="str">
            <v>*</v>
          </cell>
          <cell r="K16" t="str">
            <v>*</v>
          </cell>
        </row>
        <row r="17">
          <cell r="B17" t="str">
            <v>*</v>
          </cell>
          <cell r="C17" t="str">
            <v>*</v>
          </cell>
          <cell r="D17" t="str">
            <v>*</v>
          </cell>
          <cell r="E17" t="str">
            <v>*</v>
          </cell>
          <cell r="F17" t="str">
            <v>*</v>
          </cell>
          <cell r="G17" t="str">
            <v>*</v>
          </cell>
          <cell r="H17" t="str">
            <v>*</v>
          </cell>
          <cell r="I17" t="str">
            <v>*</v>
          </cell>
          <cell r="J17" t="str">
            <v>*</v>
          </cell>
          <cell r="K17" t="str">
            <v>*</v>
          </cell>
        </row>
        <row r="18">
          <cell r="B18" t="str">
            <v>*</v>
          </cell>
          <cell r="C18" t="str">
            <v>*</v>
          </cell>
          <cell r="D18" t="str">
            <v>*</v>
          </cell>
          <cell r="E18" t="str">
            <v>*</v>
          </cell>
          <cell r="F18" t="str">
            <v>*</v>
          </cell>
          <cell r="G18" t="str">
            <v>*</v>
          </cell>
          <cell r="H18" t="str">
            <v>*</v>
          </cell>
          <cell r="I18" t="str">
            <v>*</v>
          </cell>
          <cell r="J18" t="str">
            <v>*</v>
          </cell>
          <cell r="K18" t="str">
            <v>*</v>
          </cell>
        </row>
        <row r="19">
          <cell r="B19" t="str">
            <v>*</v>
          </cell>
          <cell r="C19" t="str">
            <v>*</v>
          </cell>
          <cell r="D19" t="str">
            <v>*</v>
          </cell>
          <cell r="E19" t="str">
            <v>*</v>
          </cell>
          <cell r="F19" t="str">
            <v>*</v>
          </cell>
          <cell r="G19" t="str">
            <v>*</v>
          </cell>
          <cell r="H19" t="str">
            <v>*</v>
          </cell>
          <cell r="I19" t="str">
            <v>*</v>
          </cell>
          <cell r="J19" t="str">
            <v>*</v>
          </cell>
          <cell r="K19" t="str">
            <v>*</v>
          </cell>
        </row>
        <row r="20">
          <cell r="B20" t="str">
            <v>*</v>
          </cell>
          <cell r="C20" t="str">
            <v>*</v>
          </cell>
          <cell r="D20" t="str">
            <v>*</v>
          </cell>
          <cell r="E20" t="str">
            <v>*</v>
          </cell>
          <cell r="F20" t="str">
            <v>*</v>
          </cell>
          <cell r="G20" t="str">
            <v>*</v>
          </cell>
          <cell r="H20" t="str">
            <v>*</v>
          </cell>
          <cell r="I20" t="str">
            <v>*</v>
          </cell>
          <cell r="J20" t="str">
            <v>*</v>
          </cell>
          <cell r="K20" t="str">
            <v>*</v>
          </cell>
        </row>
        <row r="21">
          <cell r="B21" t="str">
            <v>*</v>
          </cell>
          <cell r="C21" t="str">
            <v>*</v>
          </cell>
          <cell r="D21" t="str">
            <v>*</v>
          </cell>
          <cell r="E21" t="str">
            <v>*</v>
          </cell>
          <cell r="F21" t="str">
            <v>*</v>
          </cell>
          <cell r="G21" t="str">
            <v>*</v>
          </cell>
          <cell r="H21" t="str">
            <v>*</v>
          </cell>
          <cell r="I21" t="str">
            <v>*</v>
          </cell>
          <cell r="J21" t="str">
            <v>*</v>
          </cell>
          <cell r="K21" t="str">
            <v>*</v>
          </cell>
        </row>
        <row r="22">
          <cell r="B22" t="str">
            <v>*</v>
          </cell>
          <cell r="C22" t="str">
            <v>*</v>
          </cell>
          <cell r="D22" t="str">
            <v>*</v>
          </cell>
          <cell r="E22" t="str">
            <v>*</v>
          </cell>
          <cell r="F22" t="str">
            <v>*</v>
          </cell>
          <cell r="G22" t="str">
            <v>*</v>
          </cell>
          <cell r="H22" t="str">
            <v>*</v>
          </cell>
          <cell r="I22" t="str">
            <v>*</v>
          </cell>
          <cell r="J22" t="str">
            <v>*</v>
          </cell>
          <cell r="K22" t="str">
            <v>*</v>
          </cell>
        </row>
        <row r="23">
          <cell r="B23" t="str">
            <v>*</v>
          </cell>
          <cell r="C23" t="str">
            <v>*</v>
          </cell>
          <cell r="D23" t="str">
            <v>*</v>
          </cell>
          <cell r="E23" t="str">
            <v>*</v>
          </cell>
          <cell r="F23" t="str">
            <v>*</v>
          </cell>
          <cell r="G23" t="str">
            <v>*</v>
          </cell>
          <cell r="H23" t="str">
            <v>*</v>
          </cell>
          <cell r="I23" t="str">
            <v>*</v>
          </cell>
          <cell r="J23" t="str">
            <v>*</v>
          </cell>
          <cell r="K23" t="str">
            <v>*</v>
          </cell>
        </row>
        <row r="24">
          <cell r="B24" t="str">
            <v>*</v>
          </cell>
          <cell r="C24" t="str">
            <v>*</v>
          </cell>
          <cell r="D24" t="str">
            <v>*</v>
          </cell>
          <cell r="E24" t="str">
            <v>*</v>
          </cell>
          <cell r="F24" t="str">
            <v>*</v>
          </cell>
          <cell r="G24" t="str">
            <v>*</v>
          </cell>
          <cell r="H24" t="str">
            <v>*</v>
          </cell>
          <cell r="I24" t="str">
            <v>*</v>
          </cell>
          <cell r="J24" t="str">
            <v>*</v>
          </cell>
          <cell r="K24" t="str">
            <v>*</v>
          </cell>
        </row>
        <row r="25">
          <cell r="B25" t="str">
            <v>*</v>
          </cell>
          <cell r="C25" t="str">
            <v>*</v>
          </cell>
          <cell r="D25" t="str">
            <v>*</v>
          </cell>
          <cell r="E25" t="str">
            <v>*</v>
          </cell>
          <cell r="F25" t="str">
            <v>*</v>
          </cell>
          <cell r="G25" t="str">
            <v>*</v>
          </cell>
          <cell r="H25" t="str">
            <v>*</v>
          </cell>
          <cell r="I25" t="str">
            <v>*</v>
          </cell>
          <cell r="J25" t="str">
            <v>*</v>
          </cell>
          <cell r="K25" t="str">
            <v>*</v>
          </cell>
        </row>
        <row r="26">
          <cell r="B26" t="str">
            <v>*</v>
          </cell>
          <cell r="C26" t="str">
            <v>*</v>
          </cell>
          <cell r="D26" t="str">
            <v>*</v>
          </cell>
          <cell r="E26" t="str">
            <v>*</v>
          </cell>
          <cell r="F26" t="str">
            <v>*</v>
          </cell>
          <cell r="G26" t="str">
            <v>*</v>
          </cell>
          <cell r="H26" t="str">
            <v>*</v>
          </cell>
          <cell r="I26" t="str">
            <v>*</v>
          </cell>
          <cell r="J26" t="str">
            <v>*</v>
          </cell>
          <cell r="K26" t="str">
            <v>*</v>
          </cell>
        </row>
        <row r="27">
          <cell r="B27" t="str">
            <v>*</v>
          </cell>
          <cell r="C27" t="str">
            <v>*</v>
          </cell>
          <cell r="D27" t="str">
            <v>*</v>
          </cell>
          <cell r="E27" t="str">
            <v>*</v>
          </cell>
          <cell r="F27" t="str">
            <v>*</v>
          </cell>
          <cell r="G27" t="str">
            <v>*</v>
          </cell>
          <cell r="H27" t="str">
            <v>*</v>
          </cell>
          <cell r="I27" t="str">
            <v>*</v>
          </cell>
          <cell r="J27" t="str">
            <v>*</v>
          </cell>
          <cell r="K27" t="str">
            <v>*</v>
          </cell>
        </row>
        <row r="28">
          <cell r="B28" t="str">
            <v>*</v>
          </cell>
          <cell r="C28" t="str">
            <v>*</v>
          </cell>
          <cell r="D28" t="str">
            <v>*</v>
          </cell>
          <cell r="E28" t="str">
            <v>*</v>
          </cell>
          <cell r="F28" t="str">
            <v>*</v>
          </cell>
          <cell r="G28" t="str">
            <v>*</v>
          </cell>
          <cell r="H28" t="str">
            <v>*</v>
          </cell>
          <cell r="I28" t="str">
            <v>*</v>
          </cell>
          <cell r="J28" t="str">
            <v>*</v>
          </cell>
          <cell r="K28" t="str">
            <v>*</v>
          </cell>
        </row>
        <row r="29">
          <cell r="B29" t="str">
            <v>*</v>
          </cell>
          <cell r="C29" t="str">
            <v>*</v>
          </cell>
          <cell r="D29" t="str">
            <v>*</v>
          </cell>
          <cell r="E29" t="str">
            <v>*</v>
          </cell>
          <cell r="F29" t="str">
            <v>*</v>
          </cell>
          <cell r="G29" t="str">
            <v>*</v>
          </cell>
          <cell r="H29" t="str">
            <v>*</v>
          </cell>
          <cell r="I29" t="str">
            <v>*</v>
          </cell>
          <cell r="J29" t="str">
            <v>*</v>
          </cell>
          <cell r="K29" t="str">
            <v>*</v>
          </cell>
        </row>
        <row r="30">
          <cell r="B30" t="str">
            <v>*</v>
          </cell>
          <cell r="C30" t="str">
            <v>*</v>
          </cell>
          <cell r="D30" t="str">
            <v>*</v>
          </cell>
          <cell r="E30" t="str">
            <v>*</v>
          </cell>
          <cell r="F30" t="str">
            <v>*</v>
          </cell>
          <cell r="G30" t="str">
            <v>*</v>
          </cell>
          <cell r="H30" t="str">
            <v>*</v>
          </cell>
          <cell r="I30" t="str">
            <v>*</v>
          </cell>
          <cell r="J30" t="str">
            <v>*</v>
          </cell>
          <cell r="K30" t="str">
            <v>*</v>
          </cell>
        </row>
        <row r="31">
          <cell r="B31" t="str">
            <v>*</v>
          </cell>
          <cell r="C31" t="str">
            <v>*</v>
          </cell>
          <cell r="D31" t="str">
            <v>*</v>
          </cell>
          <cell r="E31" t="str">
            <v>*</v>
          </cell>
          <cell r="F31" t="str">
            <v>*</v>
          </cell>
          <cell r="G31" t="str">
            <v>*</v>
          </cell>
          <cell r="H31" t="str">
            <v>*</v>
          </cell>
          <cell r="I31" t="str">
            <v>*</v>
          </cell>
          <cell r="J31" t="str">
            <v>*</v>
          </cell>
          <cell r="K31" t="str">
            <v>*</v>
          </cell>
        </row>
        <row r="32">
          <cell r="B32" t="str">
            <v>*</v>
          </cell>
          <cell r="C32" t="str">
            <v>*</v>
          </cell>
          <cell r="D32" t="str">
            <v>*</v>
          </cell>
          <cell r="E32" t="str">
            <v>*</v>
          </cell>
          <cell r="F32" t="str">
            <v>*</v>
          </cell>
          <cell r="G32" t="str">
            <v>*</v>
          </cell>
          <cell r="H32" t="str">
            <v>*</v>
          </cell>
          <cell r="I32" t="str">
            <v>*</v>
          </cell>
          <cell r="J32" t="str">
            <v>*</v>
          </cell>
          <cell r="K32" t="str">
            <v>*</v>
          </cell>
        </row>
        <row r="33">
          <cell r="B33" t="str">
            <v>*</v>
          </cell>
          <cell r="C33" t="str">
            <v>*</v>
          </cell>
          <cell r="D33" t="str">
            <v>*</v>
          </cell>
          <cell r="E33" t="str">
            <v>*</v>
          </cell>
          <cell r="F33" t="str">
            <v>*</v>
          </cell>
          <cell r="G33" t="str">
            <v>*</v>
          </cell>
          <cell r="H33" t="str">
            <v>*</v>
          </cell>
          <cell r="I33" t="str">
            <v>*</v>
          </cell>
          <cell r="J33" t="str">
            <v>*</v>
          </cell>
          <cell r="K33" t="str">
            <v>*</v>
          </cell>
        </row>
        <row r="34">
          <cell r="B34" t="str">
            <v>*</v>
          </cell>
          <cell r="C34" t="str">
            <v>*</v>
          </cell>
          <cell r="D34" t="str">
            <v>*</v>
          </cell>
          <cell r="E34" t="str">
            <v>*</v>
          </cell>
          <cell r="F34" t="str">
            <v>*</v>
          </cell>
          <cell r="G34" t="str">
            <v>*</v>
          </cell>
          <cell r="H34" t="str">
            <v>*</v>
          </cell>
          <cell r="I34" t="str">
            <v>*</v>
          </cell>
          <cell r="J34" t="str">
            <v>*</v>
          </cell>
          <cell r="K34" t="str">
            <v>*</v>
          </cell>
        </row>
        <row r="35">
          <cell r="I35" t="str">
            <v>*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>
            <v>27.008333333333326</v>
          </cell>
          <cell r="C5">
            <v>33.4</v>
          </cell>
          <cell r="D5">
            <v>22.3</v>
          </cell>
          <cell r="E5">
            <v>60.666666666666664</v>
          </cell>
          <cell r="F5">
            <v>79</v>
          </cell>
          <cell r="G5">
            <v>35</v>
          </cell>
          <cell r="H5">
            <v>15.120000000000001</v>
          </cell>
          <cell r="I5" t="str">
            <v>NE</v>
          </cell>
          <cell r="J5">
            <v>31.680000000000003</v>
          </cell>
          <cell r="K5">
            <v>0</v>
          </cell>
        </row>
        <row r="6">
          <cell r="B6">
            <v>27.295833333333331</v>
          </cell>
          <cell r="C6">
            <v>32.6</v>
          </cell>
          <cell r="D6">
            <v>23</v>
          </cell>
          <cell r="E6">
            <v>57.5</v>
          </cell>
          <cell r="F6">
            <v>74</v>
          </cell>
          <cell r="G6">
            <v>42</v>
          </cell>
          <cell r="H6">
            <v>15.48</v>
          </cell>
          <cell r="I6" t="str">
            <v>N</v>
          </cell>
          <cell r="J6">
            <v>30.6</v>
          </cell>
          <cell r="K6">
            <v>0</v>
          </cell>
        </row>
        <row r="7">
          <cell r="B7">
            <v>20.716666666666665</v>
          </cell>
          <cell r="C7">
            <v>25.5</v>
          </cell>
          <cell r="D7">
            <v>15.9</v>
          </cell>
          <cell r="E7">
            <v>65.041666666666671</v>
          </cell>
          <cell r="F7">
            <v>95</v>
          </cell>
          <cell r="G7">
            <v>33</v>
          </cell>
          <cell r="H7">
            <v>16.559999999999999</v>
          </cell>
          <cell r="I7" t="str">
            <v>SO</v>
          </cell>
          <cell r="J7">
            <v>36.72</v>
          </cell>
          <cell r="K7">
            <v>0</v>
          </cell>
        </row>
        <row r="8">
          <cell r="B8">
            <v>19.387499999999992</v>
          </cell>
          <cell r="C8">
            <v>28.6</v>
          </cell>
          <cell r="D8">
            <v>11.8</v>
          </cell>
          <cell r="E8">
            <v>52.875</v>
          </cell>
          <cell r="F8">
            <v>88</v>
          </cell>
          <cell r="G8">
            <v>21</v>
          </cell>
          <cell r="H8">
            <v>12.24</v>
          </cell>
          <cell r="I8" t="str">
            <v>SE</v>
          </cell>
          <cell r="J8">
            <v>23.400000000000002</v>
          </cell>
          <cell r="K8">
            <v>0</v>
          </cell>
        </row>
        <row r="9">
          <cell r="B9">
            <v>25.358333333333334</v>
          </cell>
          <cell r="C9">
            <v>32.799999999999997</v>
          </cell>
          <cell r="D9">
            <v>19.899999999999999</v>
          </cell>
          <cell r="E9">
            <v>51.208333333333336</v>
          </cell>
          <cell r="F9">
            <v>69</v>
          </cell>
          <cell r="G9">
            <v>36</v>
          </cell>
          <cell r="H9">
            <v>14.04</v>
          </cell>
          <cell r="I9" t="str">
            <v>N</v>
          </cell>
          <cell r="J9">
            <v>28.08</v>
          </cell>
          <cell r="K9">
            <v>0</v>
          </cell>
        </row>
        <row r="10">
          <cell r="B10">
            <v>26.433333333333337</v>
          </cell>
          <cell r="C10">
            <v>33.200000000000003</v>
          </cell>
          <cell r="D10">
            <v>19</v>
          </cell>
          <cell r="E10">
            <v>67.708333333333329</v>
          </cell>
          <cell r="F10">
            <v>99</v>
          </cell>
          <cell r="G10">
            <v>46</v>
          </cell>
          <cell r="H10">
            <v>21.6</v>
          </cell>
          <cell r="I10" t="str">
            <v>N</v>
          </cell>
          <cell r="J10">
            <v>55.800000000000004</v>
          </cell>
          <cell r="K10">
            <v>39</v>
          </cell>
        </row>
        <row r="11">
          <cell r="B11">
            <v>20.3</v>
          </cell>
          <cell r="C11">
            <v>25.1</v>
          </cell>
          <cell r="D11">
            <v>18.100000000000001</v>
          </cell>
          <cell r="E11">
            <v>85.416666666666671</v>
          </cell>
          <cell r="F11">
            <v>99</v>
          </cell>
          <cell r="G11">
            <v>55</v>
          </cell>
          <cell r="H11">
            <v>15.840000000000002</v>
          </cell>
          <cell r="I11" t="str">
            <v>S</v>
          </cell>
          <cell r="J11">
            <v>36.36</v>
          </cell>
          <cell r="K11">
            <v>14.799999999999999</v>
          </cell>
        </row>
        <row r="12">
          <cell r="B12">
            <v>18.104166666666668</v>
          </cell>
          <cell r="C12">
            <v>25.3</v>
          </cell>
          <cell r="D12">
            <v>12.5</v>
          </cell>
          <cell r="E12">
            <v>69.666666666666671</v>
          </cell>
          <cell r="F12">
            <v>90</v>
          </cell>
          <cell r="G12">
            <v>47</v>
          </cell>
          <cell r="H12">
            <v>14.04</v>
          </cell>
          <cell r="I12" t="str">
            <v>SO</v>
          </cell>
          <cell r="J12">
            <v>25.56</v>
          </cell>
          <cell r="K12">
            <v>0</v>
          </cell>
        </row>
        <row r="13">
          <cell r="B13">
            <v>18.145833333333332</v>
          </cell>
          <cell r="C13">
            <v>25.3</v>
          </cell>
          <cell r="D13">
            <v>11.5</v>
          </cell>
          <cell r="E13">
            <v>57.791666666666664</v>
          </cell>
          <cell r="F13">
            <v>79</v>
          </cell>
          <cell r="G13">
            <v>33</v>
          </cell>
          <cell r="H13">
            <v>17.28</v>
          </cell>
          <cell r="I13" t="str">
            <v>SO</v>
          </cell>
          <cell r="J13">
            <v>31.319999999999997</v>
          </cell>
          <cell r="K13">
            <v>0</v>
          </cell>
        </row>
        <row r="14">
          <cell r="B14">
            <v>18.691666666666666</v>
          </cell>
          <cell r="C14">
            <v>25.8</v>
          </cell>
          <cell r="D14">
            <v>13.1</v>
          </cell>
          <cell r="E14">
            <v>56.583333333333336</v>
          </cell>
          <cell r="F14">
            <v>76</v>
          </cell>
          <cell r="G14">
            <v>33</v>
          </cell>
          <cell r="H14">
            <v>13.32</v>
          </cell>
          <cell r="I14" t="str">
            <v>SE</v>
          </cell>
          <cell r="J14">
            <v>24.12</v>
          </cell>
          <cell r="K14">
            <v>0</v>
          </cell>
        </row>
        <row r="15">
          <cell r="B15">
            <v>19.345833333333331</v>
          </cell>
          <cell r="C15">
            <v>26.1</v>
          </cell>
          <cell r="D15">
            <v>13.1</v>
          </cell>
          <cell r="E15">
            <v>54.208333333333336</v>
          </cell>
          <cell r="F15">
            <v>80</v>
          </cell>
          <cell r="G15">
            <v>23</v>
          </cell>
          <cell r="H15">
            <v>11.16</v>
          </cell>
          <cell r="I15" t="str">
            <v>SE</v>
          </cell>
          <cell r="J15">
            <v>21.96</v>
          </cell>
          <cell r="K15">
            <v>0</v>
          </cell>
        </row>
        <row r="16">
          <cell r="B16">
            <v>21.724999999999998</v>
          </cell>
          <cell r="C16">
            <v>30.1</v>
          </cell>
          <cell r="D16">
            <v>15.1</v>
          </cell>
          <cell r="E16">
            <v>53.166666666666664</v>
          </cell>
          <cell r="F16">
            <v>69</v>
          </cell>
          <cell r="G16">
            <v>36</v>
          </cell>
          <cell r="H16">
            <v>11.16</v>
          </cell>
          <cell r="I16" t="str">
            <v>NE</v>
          </cell>
          <cell r="J16">
            <v>23.759999999999998</v>
          </cell>
          <cell r="K16">
            <v>0</v>
          </cell>
        </row>
        <row r="17">
          <cell r="B17">
            <v>22.383333333333329</v>
          </cell>
          <cell r="C17">
            <v>31.1</v>
          </cell>
          <cell r="D17">
            <v>18.3</v>
          </cell>
          <cell r="E17">
            <v>73.125</v>
          </cell>
          <cell r="F17">
            <v>91</v>
          </cell>
          <cell r="G17">
            <v>48</v>
          </cell>
          <cell r="H17">
            <v>16.2</v>
          </cell>
          <cell r="I17" t="str">
            <v>NE</v>
          </cell>
          <cell r="J17">
            <v>33.119999999999997</v>
          </cell>
          <cell r="K17">
            <v>2</v>
          </cell>
        </row>
        <row r="18">
          <cell r="B18">
            <v>18.341666666666665</v>
          </cell>
          <cell r="C18">
            <v>21.8</v>
          </cell>
          <cell r="D18">
            <v>15.1</v>
          </cell>
          <cell r="E18">
            <v>83.208333333333329</v>
          </cell>
          <cell r="F18">
            <v>99</v>
          </cell>
          <cell r="G18">
            <v>48</v>
          </cell>
          <cell r="H18">
            <v>18.36</v>
          </cell>
          <cell r="I18" t="str">
            <v>SO</v>
          </cell>
          <cell r="J18">
            <v>49.680000000000007</v>
          </cell>
          <cell r="K18">
            <v>62.4</v>
          </cell>
        </row>
        <row r="19">
          <cell r="B19">
            <v>15.383333333333333</v>
          </cell>
          <cell r="C19">
            <v>21.3</v>
          </cell>
          <cell r="D19">
            <v>10.199999999999999</v>
          </cell>
          <cell r="E19">
            <v>55.541666666666664</v>
          </cell>
          <cell r="F19">
            <v>73</v>
          </cell>
          <cell r="G19">
            <v>33</v>
          </cell>
          <cell r="H19">
            <v>16.920000000000002</v>
          </cell>
          <cell r="I19" t="str">
            <v>S</v>
          </cell>
          <cell r="J19">
            <v>32.76</v>
          </cell>
          <cell r="K19">
            <v>0</v>
          </cell>
        </row>
        <row r="20">
          <cell r="B20">
            <v>16.541666666666668</v>
          </cell>
          <cell r="C20">
            <v>23.4</v>
          </cell>
          <cell r="D20">
            <v>11.9</v>
          </cell>
          <cell r="E20">
            <v>56.625</v>
          </cell>
          <cell r="F20">
            <v>73</v>
          </cell>
          <cell r="G20">
            <v>33</v>
          </cell>
          <cell r="H20">
            <v>13.32</v>
          </cell>
          <cell r="I20" t="str">
            <v>S</v>
          </cell>
          <cell r="J20">
            <v>26.64</v>
          </cell>
          <cell r="K20">
            <v>0</v>
          </cell>
        </row>
        <row r="21">
          <cell r="B21">
            <v>17.241666666666664</v>
          </cell>
          <cell r="C21">
            <v>25.3</v>
          </cell>
          <cell r="D21">
            <v>10.9</v>
          </cell>
          <cell r="E21">
            <v>59.666666666666664</v>
          </cell>
          <cell r="F21">
            <v>82</v>
          </cell>
          <cell r="G21">
            <v>37</v>
          </cell>
          <cell r="H21">
            <v>15.120000000000001</v>
          </cell>
          <cell r="I21" t="str">
            <v>SE</v>
          </cell>
          <cell r="J21">
            <v>24.12</v>
          </cell>
          <cell r="K21">
            <v>0</v>
          </cell>
        </row>
        <row r="22">
          <cell r="B22">
            <v>19.174999999999997</v>
          </cell>
          <cell r="C22">
            <v>26.1</v>
          </cell>
          <cell r="D22">
            <v>13.3</v>
          </cell>
          <cell r="E22">
            <v>65.041666666666671</v>
          </cell>
          <cell r="F22">
            <v>78</v>
          </cell>
          <cell r="G22">
            <v>46</v>
          </cell>
          <cell r="H22">
            <v>12.96</v>
          </cell>
          <cell r="I22" t="str">
            <v>L</v>
          </cell>
          <cell r="J22">
            <v>28.8</v>
          </cell>
          <cell r="K22">
            <v>0</v>
          </cell>
        </row>
        <row r="23">
          <cell r="B23">
            <v>20.766666666666669</v>
          </cell>
          <cell r="C23">
            <v>27.9</v>
          </cell>
          <cell r="D23">
            <v>16.399999999999999</v>
          </cell>
          <cell r="E23">
            <v>69.625</v>
          </cell>
          <cell r="F23">
            <v>83</v>
          </cell>
          <cell r="G23">
            <v>39</v>
          </cell>
          <cell r="H23">
            <v>18</v>
          </cell>
          <cell r="I23" t="str">
            <v>NE</v>
          </cell>
          <cell r="J23">
            <v>32.76</v>
          </cell>
          <cell r="K23">
            <v>0</v>
          </cell>
        </row>
        <row r="24">
          <cell r="B24">
            <v>21.995833333333334</v>
          </cell>
          <cell r="C24">
            <v>28.8</v>
          </cell>
          <cell r="D24">
            <v>17.7</v>
          </cell>
          <cell r="E24">
            <v>70</v>
          </cell>
          <cell r="F24">
            <v>85</v>
          </cell>
          <cell r="G24">
            <v>47</v>
          </cell>
          <cell r="H24">
            <v>14.4</v>
          </cell>
          <cell r="I24" t="str">
            <v>NE</v>
          </cell>
          <cell r="J24">
            <v>28.44</v>
          </cell>
          <cell r="K24">
            <v>0</v>
          </cell>
        </row>
        <row r="25">
          <cell r="B25">
            <v>22.845833333333331</v>
          </cell>
          <cell r="C25">
            <v>29.2</v>
          </cell>
          <cell r="D25">
            <v>17.5</v>
          </cell>
          <cell r="E25">
            <v>63.791666666666664</v>
          </cell>
          <cell r="F25">
            <v>84</v>
          </cell>
          <cell r="G25">
            <v>37</v>
          </cell>
          <cell r="H25">
            <v>10.08</v>
          </cell>
          <cell r="I25" t="str">
            <v>NE</v>
          </cell>
          <cell r="J25">
            <v>23.759999999999998</v>
          </cell>
          <cell r="K25">
            <v>0</v>
          </cell>
        </row>
        <row r="26">
          <cell r="B26">
            <v>22.608333333333338</v>
          </cell>
          <cell r="C26">
            <v>29.1</v>
          </cell>
          <cell r="D26">
            <v>17.399999999999999</v>
          </cell>
          <cell r="E26">
            <v>63.958333333333336</v>
          </cell>
          <cell r="F26">
            <v>82</v>
          </cell>
          <cell r="G26">
            <v>46</v>
          </cell>
          <cell r="H26">
            <v>10.44</v>
          </cell>
          <cell r="I26" t="str">
            <v>L</v>
          </cell>
          <cell r="J26">
            <v>21.6</v>
          </cell>
          <cell r="K26">
            <v>0</v>
          </cell>
        </row>
        <row r="27">
          <cell r="B27">
            <v>22.333333333333329</v>
          </cell>
          <cell r="C27">
            <v>28.8</v>
          </cell>
          <cell r="D27">
            <v>17.2</v>
          </cell>
          <cell r="E27">
            <v>61.625</v>
          </cell>
          <cell r="F27">
            <v>79</v>
          </cell>
          <cell r="G27">
            <v>37</v>
          </cell>
          <cell r="H27">
            <v>13.68</v>
          </cell>
          <cell r="I27" t="str">
            <v>NE</v>
          </cell>
          <cell r="J27">
            <v>29.16</v>
          </cell>
          <cell r="K27">
            <v>0</v>
          </cell>
        </row>
        <row r="28">
          <cell r="B28">
            <v>21.608333333333338</v>
          </cell>
          <cell r="C28">
            <v>28.9</v>
          </cell>
          <cell r="D28">
            <v>16.100000000000001</v>
          </cell>
          <cell r="E28">
            <v>61.958333333333336</v>
          </cell>
          <cell r="F28">
            <v>74</v>
          </cell>
          <cell r="G28">
            <v>41</v>
          </cell>
          <cell r="H28">
            <v>15.840000000000002</v>
          </cell>
          <cell r="I28" t="str">
            <v>NE</v>
          </cell>
          <cell r="J28">
            <v>33.480000000000004</v>
          </cell>
          <cell r="K28">
            <v>0</v>
          </cell>
        </row>
        <row r="29">
          <cell r="B29">
            <v>23.574999999999999</v>
          </cell>
          <cell r="C29">
            <v>31.2</v>
          </cell>
          <cell r="D29">
            <v>18</v>
          </cell>
          <cell r="E29">
            <v>71.666666666666671</v>
          </cell>
          <cell r="F29">
            <v>86</v>
          </cell>
          <cell r="G29">
            <v>52</v>
          </cell>
          <cell r="H29">
            <v>16.559999999999999</v>
          </cell>
          <cell r="I29" t="str">
            <v>NE</v>
          </cell>
          <cell r="J29">
            <v>32.4</v>
          </cell>
          <cell r="K29">
            <v>0</v>
          </cell>
        </row>
        <row r="30">
          <cell r="B30">
            <v>25.408333333333335</v>
          </cell>
          <cell r="C30">
            <v>31.3</v>
          </cell>
          <cell r="D30">
            <v>20.2</v>
          </cell>
          <cell r="E30">
            <v>72.458333333333329</v>
          </cell>
          <cell r="F30">
            <v>94</v>
          </cell>
          <cell r="G30">
            <v>48</v>
          </cell>
          <cell r="H30">
            <v>17.64</v>
          </cell>
          <cell r="I30" t="str">
            <v>NE</v>
          </cell>
          <cell r="J30">
            <v>35.64</v>
          </cell>
          <cell r="K30">
            <v>0</v>
          </cell>
        </row>
        <row r="31">
          <cell r="B31">
            <v>23.787499999999994</v>
          </cell>
          <cell r="C31">
            <v>28.9</v>
          </cell>
          <cell r="D31">
            <v>20.100000000000001</v>
          </cell>
          <cell r="E31">
            <v>59.583333333333336</v>
          </cell>
          <cell r="F31">
            <v>74</v>
          </cell>
          <cell r="G31">
            <v>40</v>
          </cell>
          <cell r="H31">
            <v>23.400000000000002</v>
          </cell>
          <cell r="I31" t="str">
            <v>L</v>
          </cell>
          <cell r="J31">
            <v>45</v>
          </cell>
          <cell r="K31">
            <v>0</v>
          </cell>
        </row>
        <row r="32">
          <cell r="B32">
            <v>22.195833333333336</v>
          </cell>
          <cell r="C32">
            <v>29.3</v>
          </cell>
          <cell r="D32">
            <v>15.8</v>
          </cell>
          <cell r="E32">
            <v>68.458333333333329</v>
          </cell>
          <cell r="F32">
            <v>91</v>
          </cell>
          <cell r="G32">
            <v>48</v>
          </cell>
          <cell r="H32">
            <v>21.96</v>
          </cell>
          <cell r="I32" t="str">
            <v>NE</v>
          </cell>
          <cell r="J32">
            <v>41.04</v>
          </cell>
          <cell r="K32">
            <v>0</v>
          </cell>
        </row>
        <row r="33">
          <cell r="B33">
            <v>23.354166666666668</v>
          </cell>
          <cell r="C33">
            <v>30.6</v>
          </cell>
          <cell r="D33">
            <v>18.100000000000001</v>
          </cell>
          <cell r="E33">
            <v>67.708333333333329</v>
          </cell>
          <cell r="F33">
            <v>84</v>
          </cell>
          <cell r="G33">
            <v>45</v>
          </cell>
          <cell r="H33">
            <v>14.04</v>
          </cell>
          <cell r="I33" t="str">
            <v>NE</v>
          </cell>
          <cell r="J33">
            <v>27</v>
          </cell>
          <cell r="K33">
            <v>0</v>
          </cell>
        </row>
        <row r="34">
          <cell r="B34">
            <v>24.320833333333329</v>
          </cell>
          <cell r="C34">
            <v>30.1</v>
          </cell>
          <cell r="D34">
            <v>20.399999999999999</v>
          </cell>
          <cell r="E34">
            <v>58.916666666666664</v>
          </cell>
          <cell r="F34">
            <v>72</v>
          </cell>
          <cell r="G34">
            <v>39</v>
          </cell>
          <cell r="H34">
            <v>14.4</v>
          </cell>
          <cell r="I34" t="str">
            <v>NE</v>
          </cell>
          <cell r="J34">
            <v>24.48</v>
          </cell>
          <cell r="K34">
            <v>0</v>
          </cell>
        </row>
        <row r="35">
          <cell r="I35" t="str">
            <v>NE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 t="str">
            <v xml:space="preserve"> </v>
          </cell>
          <cell r="C5" t="str">
            <v>*</v>
          </cell>
          <cell r="D5" t="str">
            <v>*</v>
          </cell>
          <cell r="E5" t="str">
            <v>*</v>
          </cell>
          <cell r="F5" t="str">
            <v>*</v>
          </cell>
          <cell r="G5" t="str">
            <v>*</v>
          </cell>
          <cell r="H5" t="str">
            <v>*</v>
          </cell>
          <cell r="I5" t="str">
            <v>*</v>
          </cell>
          <cell r="J5" t="str">
            <v>*</v>
          </cell>
          <cell r="K5" t="str">
            <v>*</v>
          </cell>
        </row>
        <row r="6">
          <cell r="B6" t="str">
            <v>*</v>
          </cell>
          <cell r="C6" t="str">
            <v>*</v>
          </cell>
          <cell r="D6" t="str">
            <v>*</v>
          </cell>
          <cell r="E6" t="str">
            <v>*</v>
          </cell>
          <cell r="F6" t="str">
            <v>*</v>
          </cell>
          <cell r="G6" t="str">
            <v>*</v>
          </cell>
          <cell r="H6" t="str">
            <v>*</v>
          </cell>
          <cell r="I6" t="str">
            <v>*</v>
          </cell>
          <cell r="J6" t="str">
            <v>*</v>
          </cell>
          <cell r="K6" t="str">
            <v>*</v>
          </cell>
        </row>
        <row r="7">
          <cell r="B7" t="str">
            <v>*</v>
          </cell>
          <cell r="C7" t="str">
            <v>*</v>
          </cell>
          <cell r="D7" t="str">
            <v>*</v>
          </cell>
          <cell r="E7" t="str">
            <v>*</v>
          </cell>
          <cell r="F7" t="str">
            <v>*</v>
          </cell>
          <cell r="G7" t="str">
            <v>*</v>
          </cell>
          <cell r="H7" t="str">
            <v>*</v>
          </cell>
          <cell r="I7" t="str">
            <v>*</v>
          </cell>
          <cell r="J7" t="str">
            <v>*</v>
          </cell>
          <cell r="K7" t="str">
            <v>*</v>
          </cell>
        </row>
        <row r="8">
          <cell r="B8" t="str">
            <v>*</v>
          </cell>
          <cell r="C8" t="str">
            <v>*</v>
          </cell>
          <cell r="D8" t="str">
            <v>*</v>
          </cell>
          <cell r="E8" t="str">
            <v>*</v>
          </cell>
          <cell r="F8" t="str">
            <v>*</v>
          </cell>
          <cell r="G8" t="str">
            <v>*</v>
          </cell>
          <cell r="H8" t="str">
            <v>*</v>
          </cell>
          <cell r="I8" t="str">
            <v>*</v>
          </cell>
          <cell r="J8" t="str">
            <v>*</v>
          </cell>
          <cell r="K8" t="str">
            <v>*</v>
          </cell>
        </row>
        <row r="9">
          <cell r="B9" t="str">
            <v>*</v>
          </cell>
          <cell r="C9" t="str">
            <v>*</v>
          </cell>
          <cell r="D9" t="str">
            <v>*</v>
          </cell>
          <cell r="E9" t="str">
            <v>*</v>
          </cell>
          <cell r="F9" t="str">
            <v>*</v>
          </cell>
          <cell r="G9" t="str">
            <v>*</v>
          </cell>
          <cell r="H9" t="str">
            <v>*</v>
          </cell>
          <cell r="I9" t="str">
            <v>*</v>
          </cell>
          <cell r="J9" t="str">
            <v>*</v>
          </cell>
          <cell r="K9" t="str">
            <v>*</v>
          </cell>
        </row>
        <row r="10">
          <cell r="B10" t="str">
            <v>*</v>
          </cell>
          <cell r="C10" t="str">
            <v>*</v>
          </cell>
          <cell r="D10" t="str">
            <v>*</v>
          </cell>
          <cell r="E10" t="str">
            <v>*</v>
          </cell>
          <cell r="F10" t="str">
            <v>*</v>
          </cell>
          <cell r="G10" t="str">
            <v>*</v>
          </cell>
          <cell r="H10" t="str">
            <v>*</v>
          </cell>
          <cell r="I10" t="str">
            <v>*</v>
          </cell>
          <cell r="J10" t="str">
            <v>*</v>
          </cell>
          <cell r="K10" t="str">
            <v>*</v>
          </cell>
        </row>
        <row r="11">
          <cell r="B11" t="str">
            <v>*</v>
          </cell>
          <cell r="C11" t="str">
            <v>*</v>
          </cell>
          <cell r="D11" t="str">
            <v>*</v>
          </cell>
          <cell r="E11" t="str">
            <v>*</v>
          </cell>
          <cell r="F11" t="str">
            <v>*</v>
          </cell>
          <cell r="G11" t="str">
            <v>*</v>
          </cell>
          <cell r="H11" t="str">
            <v>*</v>
          </cell>
          <cell r="I11" t="str">
            <v>*</v>
          </cell>
          <cell r="J11" t="str">
            <v>*</v>
          </cell>
          <cell r="K11" t="str">
            <v>*</v>
          </cell>
        </row>
        <row r="12">
          <cell r="B12" t="str">
            <v>*</v>
          </cell>
          <cell r="C12" t="str">
            <v>*</v>
          </cell>
          <cell r="D12" t="str">
            <v>*</v>
          </cell>
          <cell r="E12" t="str">
            <v>*</v>
          </cell>
          <cell r="F12" t="str">
            <v>*</v>
          </cell>
          <cell r="G12" t="str">
            <v>*</v>
          </cell>
          <cell r="H12" t="str">
            <v>*</v>
          </cell>
          <cell r="I12" t="str">
            <v>*</v>
          </cell>
          <cell r="J12" t="str">
            <v>*</v>
          </cell>
          <cell r="K12" t="str">
            <v>*</v>
          </cell>
        </row>
        <row r="13">
          <cell r="B13" t="str">
            <v>*</v>
          </cell>
          <cell r="C13" t="str">
            <v>*</v>
          </cell>
          <cell r="D13" t="str">
            <v>*</v>
          </cell>
          <cell r="E13" t="str">
            <v>*</v>
          </cell>
          <cell r="F13" t="str">
            <v>*</v>
          </cell>
          <cell r="G13" t="str">
            <v>*</v>
          </cell>
          <cell r="H13" t="str">
            <v>*</v>
          </cell>
          <cell r="I13" t="str">
            <v>*</v>
          </cell>
          <cell r="J13" t="str">
            <v>*</v>
          </cell>
          <cell r="K13" t="str">
            <v>*</v>
          </cell>
        </row>
        <row r="14">
          <cell r="B14" t="str">
            <v>*</v>
          </cell>
          <cell r="C14" t="str">
            <v>*</v>
          </cell>
          <cell r="D14" t="str">
            <v>*</v>
          </cell>
          <cell r="E14" t="str">
            <v>*</v>
          </cell>
          <cell r="F14" t="str">
            <v>*</v>
          </cell>
          <cell r="G14" t="str">
            <v>*</v>
          </cell>
          <cell r="H14" t="str">
            <v>*</v>
          </cell>
          <cell r="I14" t="str">
            <v>*</v>
          </cell>
          <cell r="J14" t="str">
            <v>*</v>
          </cell>
          <cell r="K14" t="str">
            <v>*</v>
          </cell>
        </row>
        <row r="15">
          <cell r="B15" t="str">
            <v>*</v>
          </cell>
          <cell r="C15" t="str">
            <v>*</v>
          </cell>
          <cell r="D15" t="str">
            <v>*</v>
          </cell>
          <cell r="E15" t="str">
            <v>*</v>
          </cell>
          <cell r="F15" t="str">
            <v>*</v>
          </cell>
          <cell r="G15" t="str">
            <v>*</v>
          </cell>
          <cell r="H15" t="str">
            <v>*</v>
          </cell>
          <cell r="I15" t="str">
            <v>*</v>
          </cell>
          <cell r="J15" t="str">
            <v>*</v>
          </cell>
          <cell r="K15" t="str">
            <v>*</v>
          </cell>
        </row>
        <row r="16">
          <cell r="B16" t="str">
            <v>*</v>
          </cell>
          <cell r="C16" t="str">
            <v>*</v>
          </cell>
          <cell r="D16" t="str">
            <v>*</v>
          </cell>
          <cell r="E16" t="str">
            <v>*</v>
          </cell>
          <cell r="F16" t="str">
            <v>*</v>
          </cell>
          <cell r="G16" t="str">
            <v>*</v>
          </cell>
          <cell r="H16" t="str">
            <v>*</v>
          </cell>
          <cell r="I16" t="str">
            <v>*</v>
          </cell>
          <cell r="J16" t="str">
            <v>*</v>
          </cell>
          <cell r="K16" t="str">
            <v>*</v>
          </cell>
        </row>
        <row r="17">
          <cell r="B17" t="str">
            <v>*</v>
          </cell>
          <cell r="C17" t="str">
            <v>*</v>
          </cell>
          <cell r="D17" t="str">
            <v>*</v>
          </cell>
          <cell r="E17" t="str">
            <v>*</v>
          </cell>
          <cell r="F17" t="str">
            <v>*</v>
          </cell>
          <cell r="G17" t="str">
            <v>*</v>
          </cell>
          <cell r="H17" t="str">
            <v>*</v>
          </cell>
          <cell r="I17" t="str">
            <v>*</v>
          </cell>
          <cell r="J17" t="str">
            <v>*</v>
          </cell>
          <cell r="K17" t="str">
            <v>*</v>
          </cell>
        </row>
        <row r="18">
          <cell r="B18" t="str">
            <v>*</v>
          </cell>
          <cell r="C18" t="str">
            <v>*</v>
          </cell>
          <cell r="D18" t="str">
            <v>*</v>
          </cell>
          <cell r="E18" t="str">
            <v>*</v>
          </cell>
          <cell r="F18" t="str">
            <v>*</v>
          </cell>
          <cell r="G18" t="str">
            <v>*</v>
          </cell>
          <cell r="H18" t="str">
            <v>*</v>
          </cell>
          <cell r="I18" t="str">
            <v>*</v>
          </cell>
          <cell r="J18" t="str">
            <v>*</v>
          </cell>
          <cell r="K18" t="str">
            <v>*</v>
          </cell>
        </row>
        <row r="19">
          <cell r="B19" t="str">
            <v>*</v>
          </cell>
          <cell r="C19" t="str">
            <v>*</v>
          </cell>
          <cell r="D19" t="str">
            <v>*</v>
          </cell>
          <cell r="E19" t="str">
            <v>*</v>
          </cell>
          <cell r="F19" t="str">
            <v>*</v>
          </cell>
          <cell r="G19" t="str">
            <v>*</v>
          </cell>
          <cell r="H19" t="str">
            <v>*</v>
          </cell>
          <cell r="I19" t="str">
            <v>*</v>
          </cell>
          <cell r="J19" t="str">
            <v>*</v>
          </cell>
          <cell r="K19" t="str">
            <v>*</v>
          </cell>
        </row>
        <row r="20">
          <cell r="B20" t="str">
            <v>*</v>
          </cell>
          <cell r="C20" t="str">
            <v>*</v>
          </cell>
          <cell r="D20" t="str">
            <v>*</v>
          </cell>
          <cell r="E20" t="str">
            <v>*</v>
          </cell>
          <cell r="F20" t="str">
            <v>*</v>
          </cell>
          <cell r="G20" t="str">
            <v>*</v>
          </cell>
          <cell r="H20" t="str">
            <v>*</v>
          </cell>
          <cell r="I20" t="str">
            <v>*</v>
          </cell>
          <cell r="J20" t="str">
            <v>*</v>
          </cell>
          <cell r="K20" t="str">
            <v>*</v>
          </cell>
        </row>
        <row r="21">
          <cell r="B21" t="str">
            <v>*</v>
          </cell>
          <cell r="C21" t="str">
            <v>*</v>
          </cell>
          <cell r="D21" t="str">
            <v>*</v>
          </cell>
          <cell r="E21" t="str">
            <v>*</v>
          </cell>
          <cell r="F21" t="str">
            <v>*</v>
          </cell>
          <cell r="G21" t="str">
            <v>*</v>
          </cell>
          <cell r="H21" t="str">
            <v>*</v>
          </cell>
          <cell r="I21" t="str">
            <v>*</v>
          </cell>
          <cell r="J21" t="str">
            <v>*</v>
          </cell>
          <cell r="K21" t="str">
            <v>*</v>
          </cell>
        </row>
        <row r="22">
          <cell r="B22" t="str">
            <v>*</v>
          </cell>
          <cell r="C22" t="str">
            <v>*</v>
          </cell>
          <cell r="D22" t="str">
            <v>*</v>
          </cell>
          <cell r="E22" t="str">
            <v>*</v>
          </cell>
          <cell r="F22" t="str">
            <v>*</v>
          </cell>
          <cell r="G22" t="str">
            <v>*</v>
          </cell>
          <cell r="H22" t="str">
            <v>*</v>
          </cell>
          <cell r="I22" t="str">
            <v>*</v>
          </cell>
          <cell r="J22" t="str">
            <v>*</v>
          </cell>
          <cell r="K22" t="str">
            <v>*</v>
          </cell>
        </row>
        <row r="23">
          <cell r="B23" t="str">
            <v>*</v>
          </cell>
          <cell r="C23" t="str">
            <v>*</v>
          </cell>
          <cell r="D23" t="str">
            <v>*</v>
          </cell>
          <cell r="E23" t="str">
            <v>*</v>
          </cell>
          <cell r="F23" t="str">
            <v>*</v>
          </cell>
          <cell r="G23" t="str">
            <v>*</v>
          </cell>
          <cell r="H23" t="str">
            <v>*</v>
          </cell>
          <cell r="I23" t="str">
            <v>*</v>
          </cell>
          <cell r="J23" t="str">
            <v>*</v>
          </cell>
          <cell r="K23" t="str">
            <v>*</v>
          </cell>
        </row>
        <row r="24">
          <cell r="B24" t="str">
            <v>*</v>
          </cell>
          <cell r="C24" t="str">
            <v>*</v>
          </cell>
          <cell r="D24" t="str">
            <v>*</v>
          </cell>
          <cell r="E24" t="str">
            <v>*</v>
          </cell>
          <cell r="F24" t="str">
            <v>*</v>
          </cell>
          <cell r="G24" t="str">
            <v>*</v>
          </cell>
          <cell r="H24" t="str">
            <v>*</v>
          </cell>
          <cell r="I24" t="str">
            <v>*</v>
          </cell>
          <cell r="J24" t="str">
            <v>*</v>
          </cell>
          <cell r="K24" t="str">
            <v>*</v>
          </cell>
        </row>
        <row r="25">
          <cell r="B25" t="str">
            <v>*</v>
          </cell>
          <cell r="C25" t="str">
            <v>*</v>
          </cell>
          <cell r="D25" t="str">
            <v>*</v>
          </cell>
          <cell r="E25" t="str">
            <v>*</v>
          </cell>
          <cell r="F25" t="str">
            <v>*</v>
          </cell>
          <cell r="G25" t="str">
            <v>*</v>
          </cell>
          <cell r="H25" t="str">
            <v>*</v>
          </cell>
          <cell r="I25" t="str">
            <v>*</v>
          </cell>
          <cell r="J25" t="str">
            <v>*</v>
          </cell>
          <cell r="K25" t="str">
            <v>*</v>
          </cell>
        </row>
        <row r="26">
          <cell r="B26" t="str">
            <v>*</v>
          </cell>
          <cell r="C26" t="str">
            <v>*</v>
          </cell>
          <cell r="D26" t="str">
            <v>*</v>
          </cell>
          <cell r="E26" t="str">
            <v>*</v>
          </cell>
          <cell r="F26" t="str">
            <v>*</v>
          </cell>
          <cell r="G26" t="str">
            <v>*</v>
          </cell>
          <cell r="H26" t="str">
            <v>*</v>
          </cell>
          <cell r="I26" t="str">
            <v>*</v>
          </cell>
          <cell r="J26" t="str">
            <v>*</v>
          </cell>
          <cell r="K26" t="str">
            <v>*</v>
          </cell>
        </row>
        <row r="27">
          <cell r="B27" t="str">
            <v>*</v>
          </cell>
          <cell r="C27" t="str">
            <v>*</v>
          </cell>
          <cell r="D27" t="str">
            <v>*</v>
          </cell>
          <cell r="E27" t="str">
            <v>*</v>
          </cell>
          <cell r="F27" t="str">
            <v>*</v>
          </cell>
          <cell r="G27" t="str">
            <v>*</v>
          </cell>
          <cell r="H27" t="str">
            <v>*</v>
          </cell>
          <cell r="I27" t="str">
            <v>*</v>
          </cell>
          <cell r="J27" t="str">
            <v>*</v>
          </cell>
          <cell r="K27" t="str">
            <v>*</v>
          </cell>
        </row>
        <row r="28">
          <cell r="B28" t="str">
            <v>*</v>
          </cell>
          <cell r="C28" t="str">
            <v>*</v>
          </cell>
          <cell r="D28" t="str">
            <v>*</v>
          </cell>
          <cell r="E28" t="str">
            <v>*</v>
          </cell>
          <cell r="F28" t="str">
            <v>*</v>
          </cell>
          <cell r="G28" t="str">
            <v>*</v>
          </cell>
          <cell r="H28" t="str">
            <v>*</v>
          </cell>
          <cell r="I28" t="str">
            <v>*</v>
          </cell>
          <cell r="J28" t="str">
            <v>*</v>
          </cell>
          <cell r="K28" t="str">
            <v>*</v>
          </cell>
        </row>
        <row r="29">
          <cell r="B29" t="str">
            <v>*</v>
          </cell>
          <cell r="C29" t="str">
            <v>*</v>
          </cell>
          <cell r="D29" t="str">
            <v>*</v>
          </cell>
          <cell r="E29" t="str">
            <v>*</v>
          </cell>
          <cell r="F29" t="str">
            <v>*</v>
          </cell>
          <cell r="G29" t="str">
            <v>*</v>
          </cell>
          <cell r="H29" t="str">
            <v>*</v>
          </cell>
          <cell r="I29" t="str">
            <v>*</v>
          </cell>
          <cell r="J29" t="str">
            <v>*</v>
          </cell>
          <cell r="K29" t="str">
            <v>*</v>
          </cell>
        </row>
        <row r="30">
          <cell r="B30" t="str">
            <v>*</v>
          </cell>
          <cell r="C30" t="str">
            <v>*</v>
          </cell>
          <cell r="D30" t="str">
            <v>*</v>
          </cell>
          <cell r="E30" t="str">
            <v>*</v>
          </cell>
          <cell r="F30" t="str">
            <v>*</v>
          </cell>
          <cell r="G30" t="str">
            <v>*</v>
          </cell>
          <cell r="H30" t="str">
            <v>*</v>
          </cell>
          <cell r="I30" t="str">
            <v>*</v>
          </cell>
          <cell r="J30" t="str">
            <v>*</v>
          </cell>
          <cell r="K30" t="str">
            <v>*</v>
          </cell>
        </row>
        <row r="31">
          <cell r="B31" t="str">
            <v>*</v>
          </cell>
          <cell r="C31" t="str">
            <v>*</v>
          </cell>
          <cell r="D31" t="str">
            <v>*</v>
          </cell>
          <cell r="E31" t="str">
            <v>*</v>
          </cell>
          <cell r="F31" t="str">
            <v>*</v>
          </cell>
          <cell r="G31" t="str">
            <v>*</v>
          </cell>
          <cell r="H31" t="str">
            <v>*</v>
          </cell>
          <cell r="I31" t="str">
            <v>*</v>
          </cell>
          <cell r="J31" t="str">
            <v>*</v>
          </cell>
          <cell r="K31" t="str">
            <v>*</v>
          </cell>
        </row>
        <row r="32">
          <cell r="B32" t="str">
            <v>*</v>
          </cell>
          <cell r="C32" t="str">
            <v>*</v>
          </cell>
          <cell r="D32" t="str">
            <v>*</v>
          </cell>
          <cell r="E32" t="str">
            <v>*</v>
          </cell>
          <cell r="F32" t="str">
            <v>*</v>
          </cell>
          <cell r="G32" t="str">
            <v>*</v>
          </cell>
          <cell r="H32" t="str">
            <v>*</v>
          </cell>
          <cell r="I32" t="str">
            <v>*</v>
          </cell>
          <cell r="J32" t="str">
            <v>*</v>
          </cell>
          <cell r="K32" t="str">
            <v>*</v>
          </cell>
        </row>
        <row r="33">
          <cell r="B33" t="str">
            <v>*</v>
          </cell>
          <cell r="C33" t="str">
            <v>*</v>
          </cell>
          <cell r="D33" t="str">
            <v>*</v>
          </cell>
          <cell r="E33" t="str">
            <v>*</v>
          </cell>
          <cell r="F33" t="str">
            <v>*</v>
          </cell>
          <cell r="G33" t="str">
            <v>*</v>
          </cell>
          <cell r="H33" t="str">
            <v>*</v>
          </cell>
          <cell r="I33" t="str">
            <v>*</v>
          </cell>
          <cell r="J33" t="str">
            <v>*</v>
          </cell>
          <cell r="K33" t="str">
            <v>*</v>
          </cell>
        </row>
        <row r="34">
          <cell r="B34" t="str">
            <v>*</v>
          </cell>
          <cell r="C34" t="str">
            <v>*</v>
          </cell>
          <cell r="D34" t="str">
            <v>*</v>
          </cell>
          <cell r="E34" t="str">
            <v>*</v>
          </cell>
          <cell r="F34" t="str">
            <v>*</v>
          </cell>
          <cell r="G34" t="str">
            <v>*</v>
          </cell>
          <cell r="H34" t="str">
            <v>*</v>
          </cell>
          <cell r="I34" t="str">
            <v>*</v>
          </cell>
          <cell r="J34" t="str">
            <v>*</v>
          </cell>
          <cell r="K34" t="str">
            <v>*</v>
          </cell>
        </row>
        <row r="35">
          <cell r="I35" t="str">
            <v>*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>
            <v>27.441666666666666</v>
          </cell>
          <cell r="C5">
            <v>33.799999999999997</v>
          </cell>
          <cell r="D5">
            <v>21.1</v>
          </cell>
          <cell r="E5">
            <v>61.833333333333336</v>
          </cell>
          <cell r="F5">
            <v>100</v>
          </cell>
          <cell r="G5">
            <v>29</v>
          </cell>
          <cell r="H5">
            <v>18</v>
          </cell>
          <cell r="I5" t="str">
            <v>SE</v>
          </cell>
          <cell r="J5">
            <v>26.64</v>
          </cell>
          <cell r="K5">
            <v>0</v>
          </cell>
        </row>
        <row r="6">
          <cell r="B6">
            <v>28.316666666666663</v>
          </cell>
          <cell r="C6">
            <v>36.700000000000003</v>
          </cell>
          <cell r="D6">
            <v>21.7</v>
          </cell>
          <cell r="E6">
            <v>57.333333333333336</v>
          </cell>
          <cell r="F6">
            <v>90</v>
          </cell>
          <cell r="G6">
            <v>25</v>
          </cell>
          <cell r="H6">
            <v>10.8</v>
          </cell>
          <cell r="I6" t="str">
            <v>SE</v>
          </cell>
          <cell r="J6">
            <v>27.36</v>
          </cell>
          <cell r="K6">
            <v>0</v>
          </cell>
        </row>
        <row r="7">
          <cell r="B7">
            <v>25.241666666666671</v>
          </cell>
          <cell r="C7">
            <v>30.1</v>
          </cell>
          <cell r="D7">
            <v>21</v>
          </cell>
          <cell r="E7">
            <v>63.782608695652172</v>
          </cell>
          <cell r="F7">
            <v>100</v>
          </cell>
          <cell r="G7">
            <v>24</v>
          </cell>
          <cell r="H7">
            <v>15.840000000000002</v>
          </cell>
          <cell r="I7" t="str">
            <v>SO</v>
          </cell>
          <cell r="J7">
            <v>30.6</v>
          </cell>
          <cell r="K7">
            <v>0</v>
          </cell>
        </row>
        <row r="8">
          <cell r="B8">
            <v>22.325000000000003</v>
          </cell>
          <cell r="C8">
            <v>32</v>
          </cell>
          <cell r="D8">
            <v>14.4</v>
          </cell>
          <cell r="E8">
            <v>42.625</v>
          </cell>
          <cell r="F8">
            <v>72</v>
          </cell>
          <cell r="G8">
            <v>13</v>
          </cell>
          <cell r="H8">
            <v>10.08</v>
          </cell>
          <cell r="I8" t="str">
            <v>SO</v>
          </cell>
          <cell r="J8">
            <v>21.240000000000002</v>
          </cell>
          <cell r="K8">
            <v>0</v>
          </cell>
        </row>
        <row r="9">
          <cell r="B9">
            <v>26.033333333333331</v>
          </cell>
          <cell r="C9">
            <v>34.200000000000003</v>
          </cell>
          <cell r="D9">
            <v>18.5</v>
          </cell>
          <cell r="E9">
            <v>49.666666666666664</v>
          </cell>
          <cell r="F9">
            <v>77</v>
          </cell>
          <cell r="G9">
            <v>31</v>
          </cell>
          <cell r="H9">
            <v>17.28</v>
          </cell>
          <cell r="I9" t="str">
            <v>L</v>
          </cell>
          <cell r="J9">
            <v>28.44</v>
          </cell>
          <cell r="K9">
            <v>0</v>
          </cell>
        </row>
        <row r="10">
          <cell r="B10">
            <v>28.295833333333338</v>
          </cell>
          <cell r="C10">
            <v>36.4</v>
          </cell>
          <cell r="D10">
            <v>21.5</v>
          </cell>
          <cell r="E10">
            <v>54.608695652173914</v>
          </cell>
          <cell r="F10">
            <v>81</v>
          </cell>
          <cell r="G10">
            <v>30</v>
          </cell>
          <cell r="H10">
            <v>23.400000000000002</v>
          </cell>
          <cell r="I10" t="str">
            <v>L</v>
          </cell>
          <cell r="J10">
            <v>61.2</v>
          </cell>
          <cell r="K10">
            <v>4</v>
          </cell>
        </row>
        <row r="11">
          <cell r="B11">
            <v>22.529166666666669</v>
          </cell>
          <cell r="C11">
            <v>29.5</v>
          </cell>
          <cell r="D11">
            <v>19</v>
          </cell>
          <cell r="E11">
            <v>67.727272727272734</v>
          </cell>
          <cell r="F11">
            <v>100</v>
          </cell>
          <cell r="G11">
            <v>50</v>
          </cell>
          <cell r="H11">
            <v>28.08</v>
          </cell>
          <cell r="I11" t="str">
            <v>SO</v>
          </cell>
          <cell r="J11">
            <v>67.319999999999993</v>
          </cell>
          <cell r="K11">
            <v>36.800000000000004</v>
          </cell>
        </row>
        <row r="12">
          <cell r="B12">
            <v>23.570833333333329</v>
          </cell>
          <cell r="C12">
            <v>29.9</v>
          </cell>
          <cell r="D12">
            <v>18.3</v>
          </cell>
          <cell r="E12">
            <v>75.782608695652172</v>
          </cell>
          <cell r="F12">
            <v>100</v>
          </cell>
          <cell r="G12">
            <v>44</v>
          </cell>
          <cell r="H12">
            <v>16.559999999999999</v>
          </cell>
          <cell r="I12" t="str">
            <v>SO</v>
          </cell>
          <cell r="J12">
            <v>25.56</v>
          </cell>
          <cell r="K12">
            <v>0</v>
          </cell>
        </row>
        <row r="13">
          <cell r="B13">
            <v>23.108333333333334</v>
          </cell>
          <cell r="C13">
            <v>30.9</v>
          </cell>
          <cell r="D13">
            <v>17.8</v>
          </cell>
          <cell r="E13">
            <v>67.583333333333329</v>
          </cell>
          <cell r="F13">
            <v>84</v>
          </cell>
          <cell r="G13">
            <v>38</v>
          </cell>
          <cell r="H13">
            <v>13.68</v>
          </cell>
          <cell r="I13" t="str">
            <v>SE</v>
          </cell>
          <cell r="J13">
            <v>26.64</v>
          </cell>
          <cell r="K13">
            <v>0</v>
          </cell>
        </row>
        <row r="14">
          <cell r="B14">
            <v>23.454166666666669</v>
          </cell>
          <cell r="C14">
            <v>31</v>
          </cell>
          <cell r="D14">
            <v>17.399999999999999</v>
          </cell>
          <cell r="E14">
            <v>59.333333333333336</v>
          </cell>
          <cell r="F14">
            <v>81</v>
          </cell>
          <cell r="G14">
            <v>30</v>
          </cell>
          <cell r="H14">
            <v>11.520000000000001</v>
          </cell>
          <cell r="I14" t="str">
            <v>SO</v>
          </cell>
          <cell r="J14">
            <v>34.56</v>
          </cell>
          <cell r="K14">
            <v>0</v>
          </cell>
        </row>
        <row r="15">
          <cell r="B15">
            <v>22.975000000000005</v>
          </cell>
          <cell r="C15">
            <v>31.3</v>
          </cell>
          <cell r="D15">
            <v>15.9</v>
          </cell>
          <cell r="E15">
            <v>52.125</v>
          </cell>
          <cell r="F15">
            <v>79</v>
          </cell>
          <cell r="G15">
            <v>28</v>
          </cell>
          <cell r="H15">
            <v>10.44</v>
          </cell>
          <cell r="I15" t="str">
            <v>SO</v>
          </cell>
          <cell r="J15">
            <v>27</v>
          </cell>
          <cell r="K15">
            <v>0</v>
          </cell>
        </row>
        <row r="16">
          <cell r="B16">
            <v>23.633333333333329</v>
          </cell>
          <cell r="C16">
            <v>29.7</v>
          </cell>
          <cell r="D16">
            <v>19.399999999999999</v>
          </cell>
          <cell r="E16">
            <v>60.75</v>
          </cell>
          <cell r="F16">
            <v>82</v>
          </cell>
          <cell r="G16">
            <v>41</v>
          </cell>
          <cell r="H16">
            <v>17.28</v>
          </cell>
          <cell r="I16" t="str">
            <v>L</v>
          </cell>
          <cell r="J16">
            <v>27.36</v>
          </cell>
          <cell r="K16">
            <v>0</v>
          </cell>
        </row>
        <row r="17">
          <cell r="B17">
            <v>24.941666666666674</v>
          </cell>
          <cell r="C17">
            <v>31.5</v>
          </cell>
          <cell r="D17">
            <v>19.8</v>
          </cell>
          <cell r="E17">
            <v>62.291666666666664</v>
          </cell>
          <cell r="F17">
            <v>80</v>
          </cell>
          <cell r="G17">
            <v>40</v>
          </cell>
          <cell r="H17">
            <v>19.8</v>
          </cell>
          <cell r="I17" t="str">
            <v>L</v>
          </cell>
          <cell r="J17">
            <v>32.4</v>
          </cell>
          <cell r="K17">
            <v>0</v>
          </cell>
        </row>
        <row r="18">
          <cell r="B18">
            <v>22.220833333333335</v>
          </cell>
          <cell r="C18">
            <v>26.5</v>
          </cell>
          <cell r="D18">
            <v>18.5</v>
          </cell>
          <cell r="E18">
            <v>73.75</v>
          </cell>
          <cell r="F18">
            <v>100</v>
          </cell>
          <cell r="G18">
            <v>56</v>
          </cell>
          <cell r="H18">
            <v>17.64</v>
          </cell>
          <cell r="I18" t="str">
            <v>SO</v>
          </cell>
          <cell r="J18">
            <v>50.4</v>
          </cell>
          <cell r="K18">
            <v>39.200000000000003</v>
          </cell>
        </row>
        <row r="19">
          <cell r="B19">
            <v>18.55</v>
          </cell>
          <cell r="C19">
            <v>24.9</v>
          </cell>
          <cell r="D19">
            <v>12.4</v>
          </cell>
          <cell r="E19">
            <v>61.416666666666664</v>
          </cell>
          <cell r="F19">
            <v>99</v>
          </cell>
          <cell r="G19">
            <v>26</v>
          </cell>
          <cell r="H19">
            <v>13.32</v>
          </cell>
          <cell r="I19" t="str">
            <v>SO</v>
          </cell>
          <cell r="J19">
            <v>32.04</v>
          </cell>
          <cell r="K19">
            <v>0</v>
          </cell>
        </row>
        <row r="20">
          <cell r="B20">
            <v>18.366666666666667</v>
          </cell>
          <cell r="C20">
            <v>27</v>
          </cell>
          <cell r="D20">
            <v>11.6</v>
          </cell>
          <cell r="E20">
            <v>56.541666666666664</v>
          </cell>
          <cell r="F20">
            <v>86</v>
          </cell>
          <cell r="G20">
            <v>23</v>
          </cell>
          <cell r="H20">
            <v>9</v>
          </cell>
          <cell r="I20" t="str">
            <v>SO</v>
          </cell>
          <cell r="J20">
            <v>19.079999999999998</v>
          </cell>
          <cell r="K20">
            <v>0</v>
          </cell>
        </row>
        <row r="21">
          <cell r="B21">
            <v>20.320833333333333</v>
          </cell>
          <cell r="C21">
            <v>29.1</v>
          </cell>
          <cell r="D21">
            <v>11.7</v>
          </cell>
          <cell r="E21">
            <v>54.25</v>
          </cell>
          <cell r="F21">
            <v>100</v>
          </cell>
          <cell r="G21">
            <v>21</v>
          </cell>
          <cell r="H21">
            <v>10.8</v>
          </cell>
          <cell r="I21" t="str">
            <v>SO</v>
          </cell>
          <cell r="J21">
            <v>21.96</v>
          </cell>
          <cell r="K21">
            <v>0</v>
          </cell>
        </row>
        <row r="22">
          <cell r="B22">
            <v>21.429166666666664</v>
          </cell>
          <cell r="C22">
            <v>27.8</v>
          </cell>
          <cell r="D22">
            <v>16.5</v>
          </cell>
          <cell r="E22">
            <v>61.791666666666664</v>
          </cell>
          <cell r="F22">
            <v>82</v>
          </cell>
          <cell r="G22">
            <v>40</v>
          </cell>
          <cell r="H22">
            <v>18</v>
          </cell>
          <cell r="I22" t="str">
            <v>SE</v>
          </cell>
          <cell r="J22">
            <v>29.880000000000003</v>
          </cell>
          <cell r="K22">
            <v>0</v>
          </cell>
        </row>
        <row r="23">
          <cell r="B23">
            <v>22.141666666666666</v>
          </cell>
          <cell r="C23">
            <v>29</v>
          </cell>
          <cell r="D23">
            <v>16.600000000000001</v>
          </cell>
          <cell r="E23">
            <v>68.291666666666671</v>
          </cell>
          <cell r="F23">
            <v>99</v>
          </cell>
          <cell r="G23">
            <v>46</v>
          </cell>
          <cell r="H23">
            <v>17.28</v>
          </cell>
          <cell r="I23" t="str">
            <v>L</v>
          </cell>
          <cell r="J23">
            <v>29.880000000000003</v>
          </cell>
          <cell r="K23">
            <v>0</v>
          </cell>
        </row>
        <row r="24">
          <cell r="B24">
            <v>23.220833333333328</v>
          </cell>
          <cell r="C24">
            <v>30</v>
          </cell>
          <cell r="D24">
            <v>18.5</v>
          </cell>
          <cell r="E24">
            <v>68.833333333333329</v>
          </cell>
          <cell r="F24">
            <v>84</v>
          </cell>
          <cell r="G24">
            <v>48</v>
          </cell>
          <cell r="H24">
            <v>19.079999999999998</v>
          </cell>
          <cell r="I24" t="str">
            <v>SE</v>
          </cell>
          <cell r="J24">
            <v>28.08</v>
          </cell>
          <cell r="K24">
            <v>0</v>
          </cell>
        </row>
        <row r="25">
          <cell r="B25">
            <v>24.004166666666663</v>
          </cell>
          <cell r="C25">
            <v>30.9</v>
          </cell>
          <cell r="D25">
            <v>19.600000000000001</v>
          </cell>
          <cell r="E25">
            <v>66.521739130434781</v>
          </cell>
          <cell r="F25">
            <v>100</v>
          </cell>
          <cell r="G25">
            <v>38</v>
          </cell>
          <cell r="H25">
            <v>12.96</v>
          </cell>
          <cell r="I25" t="str">
            <v>SE</v>
          </cell>
          <cell r="J25">
            <v>20.52</v>
          </cell>
          <cell r="K25">
            <v>0</v>
          </cell>
        </row>
        <row r="26">
          <cell r="B26">
            <v>24.275000000000002</v>
          </cell>
          <cell r="C26">
            <v>30.5</v>
          </cell>
          <cell r="D26">
            <v>17.5</v>
          </cell>
          <cell r="E26">
            <v>55.083333333333336</v>
          </cell>
          <cell r="F26">
            <v>84</v>
          </cell>
          <cell r="G26">
            <v>30</v>
          </cell>
          <cell r="H26">
            <v>14.04</v>
          </cell>
          <cell r="I26" t="str">
            <v>SE</v>
          </cell>
          <cell r="J26">
            <v>22.32</v>
          </cell>
          <cell r="K26">
            <v>0</v>
          </cell>
        </row>
        <row r="27">
          <cell r="B27">
            <v>23.116666666666671</v>
          </cell>
          <cell r="C27">
            <v>29.6</v>
          </cell>
          <cell r="D27">
            <v>17.899999999999999</v>
          </cell>
          <cell r="E27">
            <v>56.916666666666664</v>
          </cell>
          <cell r="F27">
            <v>84</v>
          </cell>
          <cell r="G27">
            <v>22</v>
          </cell>
          <cell r="H27">
            <v>15.120000000000001</v>
          </cell>
          <cell r="I27" t="str">
            <v>SE</v>
          </cell>
          <cell r="J27">
            <v>25.56</v>
          </cell>
          <cell r="K27">
            <v>0</v>
          </cell>
        </row>
        <row r="28">
          <cell r="B28">
            <v>22.962500000000002</v>
          </cell>
          <cell r="C28">
            <v>30.8</v>
          </cell>
          <cell r="D28">
            <v>16.7</v>
          </cell>
          <cell r="E28">
            <v>59.125</v>
          </cell>
          <cell r="F28">
            <v>82</v>
          </cell>
          <cell r="G28">
            <v>34</v>
          </cell>
          <cell r="H28">
            <v>19.8</v>
          </cell>
          <cell r="I28" t="str">
            <v>L</v>
          </cell>
          <cell r="J28">
            <v>28.08</v>
          </cell>
          <cell r="K28">
            <v>0</v>
          </cell>
        </row>
        <row r="29">
          <cell r="B29">
            <v>25.962500000000002</v>
          </cell>
          <cell r="C29">
            <v>33.6</v>
          </cell>
          <cell r="D29">
            <v>20.7</v>
          </cell>
          <cell r="E29">
            <v>64.583333333333329</v>
          </cell>
          <cell r="F29">
            <v>85</v>
          </cell>
          <cell r="G29">
            <v>43</v>
          </cell>
          <cell r="H29">
            <v>16.920000000000002</v>
          </cell>
          <cell r="I29" t="str">
            <v>L</v>
          </cell>
          <cell r="J29">
            <v>28.08</v>
          </cell>
          <cell r="K29">
            <v>0</v>
          </cell>
        </row>
        <row r="30">
          <cell r="B30">
            <v>26.349999999999994</v>
          </cell>
          <cell r="C30">
            <v>32.299999999999997</v>
          </cell>
          <cell r="D30">
            <v>21.1</v>
          </cell>
          <cell r="E30">
            <v>57.958333333333336</v>
          </cell>
          <cell r="F30">
            <v>94</v>
          </cell>
          <cell r="G30">
            <v>29</v>
          </cell>
          <cell r="H30">
            <v>18</v>
          </cell>
          <cell r="I30" t="str">
            <v>L</v>
          </cell>
          <cell r="J30">
            <v>30.6</v>
          </cell>
          <cell r="K30">
            <v>0</v>
          </cell>
        </row>
        <row r="31">
          <cell r="B31">
            <v>24.079166666666669</v>
          </cell>
          <cell r="C31">
            <v>30.8</v>
          </cell>
          <cell r="D31">
            <v>17.7</v>
          </cell>
          <cell r="E31">
            <v>56.041666666666664</v>
          </cell>
          <cell r="F31">
            <v>87</v>
          </cell>
          <cell r="G31">
            <v>31</v>
          </cell>
          <cell r="H31">
            <v>23.040000000000003</v>
          </cell>
          <cell r="I31" t="str">
            <v>L</v>
          </cell>
          <cell r="J31">
            <v>37.440000000000005</v>
          </cell>
          <cell r="K31">
            <v>0</v>
          </cell>
        </row>
        <row r="32">
          <cell r="B32">
            <v>23.529166666666665</v>
          </cell>
          <cell r="C32">
            <v>30.5</v>
          </cell>
          <cell r="D32">
            <v>18.100000000000001</v>
          </cell>
          <cell r="E32">
            <v>60.25</v>
          </cell>
          <cell r="F32">
            <v>83</v>
          </cell>
          <cell r="G32">
            <v>35</v>
          </cell>
          <cell r="H32">
            <v>22.68</v>
          </cell>
          <cell r="I32" t="str">
            <v>L</v>
          </cell>
          <cell r="J32">
            <v>35.28</v>
          </cell>
          <cell r="K32">
            <v>0</v>
          </cell>
        </row>
        <row r="33">
          <cell r="B33">
            <v>24.36666666666666</v>
          </cell>
          <cell r="C33">
            <v>32.4</v>
          </cell>
          <cell r="D33">
            <v>18.2</v>
          </cell>
          <cell r="E33">
            <v>56.375</v>
          </cell>
          <cell r="F33">
            <v>82</v>
          </cell>
          <cell r="G33">
            <v>31</v>
          </cell>
          <cell r="H33">
            <v>15.48</v>
          </cell>
          <cell r="I33" t="str">
            <v>SE</v>
          </cell>
          <cell r="J33">
            <v>27.36</v>
          </cell>
          <cell r="K33">
            <v>0</v>
          </cell>
        </row>
        <row r="34">
          <cell r="B34">
            <v>24.658333333333335</v>
          </cell>
          <cell r="C34">
            <v>31.7</v>
          </cell>
          <cell r="D34">
            <v>18</v>
          </cell>
          <cell r="E34">
            <v>56.458333333333336</v>
          </cell>
          <cell r="F34">
            <v>100</v>
          </cell>
          <cell r="G34">
            <v>27</v>
          </cell>
          <cell r="H34">
            <v>12.24</v>
          </cell>
          <cell r="I34" t="str">
            <v>L</v>
          </cell>
          <cell r="J34">
            <v>23.400000000000002</v>
          </cell>
          <cell r="K34">
            <v>0</v>
          </cell>
        </row>
        <row r="35">
          <cell r="I35" t="str">
            <v>L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>
            <v>28.195833333333329</v>
          </cell>
          <cell r="C5">
            <v>36.9</v>
          </cell>
          <cell r="D5">
            <v>19.899999999999999</v>
          </cell>
          <cell r="E5">
            <v>61.291666666666664</v>
          </cell>
          <cell r="F5">
            <v>91</v>
          </cell>
          <cell r="G5">
            <v>28</v>
          </cell>
          <cell r="H5" t="str">
            <v>*</v>
          </cell>
          <cell r="I5" t="str">
            <v>N</v>
          </cell>
          <cell r="J5" t="str">
            <v>*</v>
          </cell>
          <cell r="K5" t="str">
            <v>*</v>
          </cell>
        </row>
        <row r="6">
          <cell r="B6">
            <v>27.366666666666664</v>
          </cell>
          <cell r="C6">
            <v>36.5</v>
          </cell>
          <cell r="D6">
            <v>20</v>
          </cell>
          <cell r="E6">
            <v>63.958333333333336</v>
          </cell>
          <cell r="F6">
            <v>91</v>
          </cell>
          <cell r="G6">
            <v>32</v>
          </cell>
          <cell r="H6" t="str">
            <v>*</v>
          </cell>
          <cell r="I6" t="str">
            <v>N</v>
          </cell>
          <cell r="J6" t="str">
            <v>*</v>
          </cell>
          <cell r="K6" t="str">
            <v>*</v>
          </cell>
        </row>
        <row r="7">
          <cell r="B7">
            <v>24.383333333333336</v>
          </cell>
          <cell r="C7">
            <v>28.5</v>
          </cell>
          <cell r="D7">
            <v>20.3</v>
          </cell>
          <cell r="E7">
            <v>56.416666666666664</v>
          </cell>
          <cell r="F7">
            <v>81</v>
          </cell>
          <cell r="G7">
            <v>24</v>
          </cell>
          <cell r="H7" t="str">
            <v>*</v>
          </cell>
          <cell r="I7" t="str">
            <v>N</v>
          </cell>
          <cell r="J7" t="str">
            <v>*</v>
          </cell>
          <cell r="K7" t="str">
            <v>*</v>
          </cell>
        </row>
        <row r="8">
          <cell r="B8">
            <v>20.833333333333332</v>
          </cell>
          <cell r="C8">
            <v>32.299999999999997</v>
          </cell>
          <cell r="D8">
            <v>10.9</v>
          </cell>
          <cell r="E8">
            <v>58.208333333333336</v>
          </cell>
          <cell r="F8">
            <v>89</v>
          </cell>
          <cell r="G8">
            <v>25</v>
          </cell>
          <cell r="H8" t="str">
            <v>*</v>
          </cell>
          <cell r="I8" t="str">
            <v>N</v>
          </cell>
          <cell r="J8" t="str">
            <v>*</v>
          </cell>
          <cell r="K8" t="str">
            <v>*</v>
          </cell>
        </row>
        <row r="9">
          <cell r="B9">
            <v>26.221739130434784</v>
          </cell>
          <cell r="C9">
            <v>36</v>
          </cell>
          <cell r="D9">
            <v>10.9</v>
          </cell>
          <cell r="E9">
            <v>61.347826086956523</v>
          </cell>
          <cell r="F9">
            <v>85</v>
          </cell>
          <cell r="G9">
            <v>35</v>
          </cell>
          <cell r="H9" t="str">
            <v>*</v>
          </cell>
          <cell r="I9" t="str">
            <v>N</v>
          </cell>
          <cell r="J9" t="str">
            <v>*</v>
          </cell>
          <cell r="K9" t="str">
            <v>*</v>
          </cell>
        </row>
        <row r="10">
          <cell r="B10">
            <v>28.425000000000001</v>
          </cell>
          <cell r="C10">
            <v>36.5</v>
          </cell>
          <cell r="D10">
            <v>22.9</v>
          </cell>
          <cell r="E10">
            <v>64.958333333333329</v>
          </cell>
          <cell r="F10">
            <v>89</v>
          </cell>
          <cell r="G10">
            <v>35</v>
          </cell>
          <cell r="H10" t="str">
            <v>*</v>
          </cell>
          <cell r="I10" t="str">
            <v>N</v>
          </cell>
          <cell r="J10" t="str">
            <v>*</v>
          </cell>
          <cell r="K10" t="str">
            <v>*</v>
          </cell>
        </row>
        <row r="11">
          <cell r="B11">
            <v>23.429166666666671</v>
          </cell>
          <cell r="C11">
            <v>28.2</v>
          </cell>
          <cell r="D11">
            <v>20.9</v>
          </cell>
          <cell r="E11">
            <v>78</v>
          </cell>
          <cell r="F11">
            <v>100</v>
          </cell>
          <cell r="G11">
            <v>48</v>
          </cell>
          <cell r="H11" t="str">
            <v>*</v>
          </cell>
          <cell r="I11" t="str">
            <v>N</v>
          </cell>
          <cell r="J11" t="str">
            <v>*</v>
          </cell>
          <cell r="K11" t="str">
            <v>*</v>
          </cell>
        </row>
        <row r="12">
          <cell r="B12">
            <v>20.179166666666667</v>
          </cell>
          <cell r="C12">
            <v>27.8</v>
          </cell>
          <cell r="D12">
            <v>14.2</v>
          </cell>
          <cell r="E12">
            <v>71.375</v>
          </cell>
          <cell r="F12">
            <v>93</v>
          </cell>
          <cell r="G12">
            <v>38</v>
          </cell>
          <cell r="H12" t="str">
            <v>*</v>
          </cell>
          <cell r="I12" t="str">
            <v>N</v>
          </cell>
          <cell r="J12" t="str">
            <v>*</v>
          </cell>
          <cell r="K12" t="str">
            <v>*</v>
          </cell>
        </row>
        <row r="13">
          <cell r="B13">
            <v>19.204166666666666</v>
          </cell>
          <cell r="C13">
            <v>28.4</v>
          </cell>
          <cell r="D13">
            <v>12</v>
          </cell>
          <cell r="E13">
            <v>63.375</v>
          </cell>
          <cell r="F13">
            <v>90</v>
          </cell>
          <cell r="G13">
            <v>23</v>
          </cell>
          <cell r="H13" t="str">
            <v>*</v>
          </cell>
          <cell r="I13" t="str">
            <v>N</v>
          </cell>
          <cell r="J13" t="str">
            <v>*</v>
          </cell>
          <cell r="K13" t="str">
            <v>*</v>
          </cell>
        </row>
        <row r="14">
          <cell r="B14">
            <v>19.483333333333334</v>
          </cell>
          <cell r="C14">
            <v>28.4</v>
          </cell>
          <cell r="D14">
            <v>11.6</v>
          </cell>
          <cell r="E14">
            <v>63.125</v>
          </cell>
          <cell r="F14">
            <v>91</v>
          </cell>
          <cell r="G14">
            <v>26</v>
          </cell>
          <cell r="H14" t="str">
            <v>*</v>
          </cell>
          <cell r="I14" t="str">
            <v>N</v>
          </cell>
          <cell r="J14" t="str">
            <v>*</v>
          </cell>
          <cell r="K14" t="str">
            <v>*</v>
          </cell>
        </row>
        <row r="15">
          <cell r="B15">
            <v>19.7</v>
          </cell>
          <cell r="C15">
            <v>29.8</v>
          </cell>
          <cell r="D15">
            <v>12.1</v>
          </cell>
          <cell r="E15">
            <v>66.25</v>
          </cell>
          <cell r="F15">
            <v>93</v>
          </cell>
          <cell r="G15">
            <v>25</v>
          </cell>
          <cell r="H15" t="str">
            <v>*</v>
          </cell>
          <cell r="I15" t="str">
            <v>N</v>
          </cell>
          <cell r="J15" t="str">
            <v>*</v>
          </cell>
          <cell r="K15" t="str">
            <v>*</v>
          </cell>
        </row>
        <row r="16">
          <cell r="B16">
            <v>20.933333333333334</v>
          </cell>
          <cell r="C16">
            <v>32.5</v>
          </cell>
          <cell r="D16">
            <v>11.9</v>
          </cell>
          <cell r="E16">
            <v>68.333333333333329</v>
          </cell>
          <cell r="F16">
            <v>93</v>
          </cell>
          <cell r="G16">
            <v>31</v>
          </cell>
          <cell r="H16" t="str">
            <v>*</v>
          </cell>
          <cell r="I16" t="str">
            <v>N</v>
          </cell>
          <cell r="J16" t="str">
            <v>*</v>
          </cell>
          <cell r="K16" t="str">
            <v>*</v>
          </cell>
        </row>
        <row r="17">
          <cell r="B17">
            <v>24.55</v>
          </cell>
          <cell r="C17">
            <v>32.9</v>
          </cell>
          <cell r="D17">
            <v>17.600000000000001</v>
          </cell>
          <cell r="E17">
            <v>69.708333333333329</v>
          </cell>
          <cell r="F17">
            <v>91</v>
          </cell>
          <cell r="G17">
            <v>45</v>
          </cell>
          <cell r="H17" t="str">
            <v>*</v>
          </cell>
          <cell r="I17" t="str">
            <v>N</v>
          </cell>
          <cell r="J17" t="str">
            <v>*</v>
          </cell>
          <cell r="K17" t="str">
            <v>*</v>
          </cell>
        </row>
        <row r="18">
          <cell r="B18">
            <v>21.658333333333331</v>
          </cell>
          <cell r="C18">
            <v>29.3</v>
          </cell>
          <cell r="D18">
            <v>18.7</v>
          </cell>
          <cell r="E18">
            <v>72.89473684210526</v>
          </cell>
          <cell r="F18">
            <v>99</v>
          </cell>
          <cell r="G18">
            <v>42</v>
          </cell>
          <cell r="H18" t="str">
            <v>*</v>
          </cell>
          <cell r="I18" t="str">
            <v>N</v>
          </cell>
          <cell r="J18" t="str">
            <v>*</v>
          </cell>
          <cell r="K18" t="str">
            <v>*</v>
          </cell>
        </row>
        <row r="19">
          <cell r="B19">
            <v>16.200000000000003</v>
          </cell>
          <cell r="C19">
            <v>24.6</v>
          </cell>
          <cell r="D19">
            <v>8.5</v>
          </cell>
          <cell r="E19">
            <v>66.416666666666671</v>
          </cell>
          <cell r="F19">
            <v>95</v>
          </cell>
          <cell r="G19">
            <v>27</v>
          </cell>
          <cell r="H19" t="str">
            <v>*</v>
          </cell>
          <cell r="I19" t="str">
            <v>N</v>
          </cell>
          <cell r="J19" t="str">
            <v>*</v>
          </cell>
          <cell r="K19" t="str">
            <v>*</v>
          </cell>
        </row>
        <row r="20">
          <cell r="B20">
            <v>16.095833333333331</v>
          </cell>
          <cell r="C20">
            <v>26.1</v>
          </cell>
          <cell r="D20">
            <v>7.8</v>
          </cell>
          <cell r="E20">
            <v>67.833333333333329</v>
          </cell>
          <cell r="F20">
            <v>94</v>
          </cell>
          <cell r="G20">
            <v>30</v>
          </cell>
          <cell r="H20" t="str">
            <v>*</v>
          </cell>
          <cell r="I20" t="str">
            <v>N</v>
          </cell>
          <cell r="J20" t="str">
            <v>*</v>
          </cell>
          <cell r="K20" t="str">
            <v>*</v>
          </cell>
        </row>
        <row r="21">
          <cell r="B21">
            <v>17.041666666666668</v>
          </cell>
          <cell r="C21">
            <v>28</v>
          </cell>
          <cell r="D21">
            <v>7.4</v>
          </cell>
          <cell r="E21">
            <v>66.041666666666671</v>
          </cell>
          <cell r="F21">
            <v>94</v>
          </cell>
          <cell r="G21">
            <v>28</v>
          </cell>
          <cell r="H21" t="str">
            <v>*</v>
          </cell>
          <cell r="I21" t="str">
            <v>N</v>
          </cell>
          <cell r="J21" t="str">
            <v>*</v>
          </cell>
          <cell r="K21" t="str">
            <v>*</v>
          </cell>
        </row>
        <row r="22">
          <cell r="B22">
            <v>19.412500000000001</v>
          </cell>
          <cell r="C22">
            <v>31.5</v>
          </cell>
          <cell r="D22">
            <v>10</v>
          </cell>
          <cell r="E22">
            <v>64.958333333333329</v>
          </cell>
          <cell r="F22">
            <v>93</v>
          </cell>
          <cell r="G22">
            <v>26</v>
          </cell>
          <cell r="H22" t="str">
            <v>*</v>
          </cell>
          <cell r="I22" t="str">
            <v>N</v>
          </cell>
          <cell r="J22" t="str">
            <v>*</v>
          </cell>
          <cell r="K22" t="str">
            <v>*</v>
          </cell>
        </row>
        <row r="23">
          <cell r="B23">
            <v>20.987499999999994</v>
          </cell>
          <cell r="C23">
            <v>32.6</v>
          </cell>
          <cell r="D23">
            <v>12.1</v>
          </cell>
          <cell r="E23">
            <v>70.25</v>
          </cell>
          <cell r="F23">
            <v>94</v>
          </cell>
          <cell r="G23">
            <v>33</v>
          </cell>
          <cell r="H23" t="str">
            <v>*</v>
          </cell>
          <cell r="I23" t="str">
            <v>N</v>
          </cell>
          <cell r="J23" t="str">
            <v>*</v>
          </cell>
          <cell r="K23" t="str">
            <v>*</v>
          </cell>
        </row>
        <row r="24">
          <cell r="B24">
            <v>22.383333333333329</v>
          </cell>
          <cell r="C24">
            <v>33.6</v>
          </cell>
          <cell r="D24">
            <v>13.7</v>
          </cell>
          <cell r="E24">
            <v>71.291666666666671</v>
          </cell>
          <cell r="F24">
            <v>94</v>
          </cell>
          <cell r="G24">
            <v>32</v>
          </cell>
          <cell r="H24" t="str">
            <v>*</v>
          </cell>
          <cell r="I24" t="str">
            <v>N</v>
          </cell>
          <cell r="J24" t="str">
            <v>*</v>
          </cell>
          <cell r="K24" t="str">
            <v>*</v>
          </cell>
        </row>
        <row r="25">
          <cell r="B25">
            <v>22.895833333333332</v>
          </cell>
          <cell r="C25">
            <v>33</v>
          </cell>
          <cell r="D25">
            <v>14.1</v>
          </cell>
          <cell r="E25">
            <v>68.458333333333329</v>
          </cell>
          <cell r="F25">
            <v>93</v>
          </cell>
          <cell r="G25">
            <v>29</v>
          </cell>
          <cell r="H25" t="str">
            <v>*</v>
          </cell>
          <cell r="I25" t="str">
            <v>N</v>
          </cell>
          <cell r="J25" t="str">
            <v>*</v>
          </cell>
          <cell r="K25" t="str">
            <v>*</v>
          </cell>
        </row>
        <row r="26">
          <cell r="B26">
            <v>21.826086956521738</v>
          </cell>
          <cell r="C26">
            <v>33.4</v>
          </cell>
          <cell r="D26">
            <v>13.1</v>
          </cell>
          <cell r="E26">
            <v>69.086956521739125</v>
          </cell>
          <cell r="F26">
            <v>94</v>
          </cell>
          <cell r="G26">
            <v>28</v>
          </cell>
          <cell r="H26" t="str">
            <v>*</v>
          </cell>
          <cell r="I26" t="str">
            <v>N</v>
          </cell>
          <cell r="J26" t="str">
            <v>*</v>
          </cell>
          <cell r="K26" t="str">
            <v>*</v>
          </cell>
        </row>
        <row r="27">
          <cell r="B27">
            <v>22.083333333333329</v>
          </cell>
          <cell r="C27">
            <v>33.5</v>
          </cell>
          <cell r="D27">
            <v>13.3</v>
          </cell>
          <cell r="E27">
            <v>67.291666666666671</v>
          </cell>
          <cell r="F27">
            <v>93</v>
          </cell>
          <cell r="G27">
            <v>21</v>
          </cell>
          <cell r="H27" t="str">
            <v>*</v>
          </cell>
          <cell r="I27" t="str">
            <v>N</v>
          </cell>
          <cell r="J27" t="str">
            <v>*</v>
          </cell>
          <cell r="K27" t="str">
            <v>*</v>
          </cell>
        </row>
        <row r="28">
          <cell r="B28">
            <v>23.749999999999996</v>
          </cell>
          <cell r="C28">
            <v>33.5</v>
          </cell>
          <cell r="D28">
            <v>13</v>
          </cell>
          <cell r="E28">
            <v>61.875</v>
          </cell>
          <cell r="F28">
            <v>92</v>
          </cell>
          <cell r="G28">
            <v>34</v>
          </cell>
          <cell r="H28" t="str">
            <v>*</v>
          </cell>
          <cell r="I28" t="str">
            <v>N</v>
          </cell>
          <cell r="J28" t="str">
            <v>*</v>
          </cell>
          <cell r="K28" t="str">
            <v>*</v>
          </cell>
        </row>
        <row r="29">
          <cell r="B29">
            <v>26.899999999999995</v>
          </cell>
          <cell r="C29">
            <v>34.4</v>
          </cell>
          <cell r="D29">
            <v>20.9</v>
          </cell>
          <cell r="E29">
            <v>61.5</v>
          </cell>
          <cell r="F29">
            <v>80</v>
          </cell>
          <cell r="G29">
            <v>35</v>
          </cell>
          <cell r="H29" t="str">
            <v>*</v>
          </cell>
          <cell r="I29" t="str">
            <v>N</v>
          </cell>
          <cell r="J29" t="str">
            <v>*</v>
          </cell>
          <cell r="K29" t="str">
            <v>*</v>
          </cell>
        </row>
        <row r="30">
          <cell r="B30">
            <v>26.108333333333338</v>
          </cell>
          <cell r="C30">
            <v>35.5</v>
          </cell>
          <cell r="D30">
            <v>19.100000000000001</v>
          </cell>
          <cell r="E30">
            <v>67.958333333333329</v>
          </cell>
          <cell r="F30">
            <v>92</v>
          </cell>
          <cell r="G30">
            <v>37</v>
          </cell>
          <cell r="H30" t="str">
            <v>*</v>
          </cell>
          <cell r="I30" t="str">
            <v>N</v>
          </cell>
          <cell r="J30" t="str">
            <v>*</v>
          </cell>
          <cell r="K30" t="str">
            <v>*</v>
          </cell>
        </row>
        <row r="31">
          <cell r="B31">
            <v>26.054166666666664</v>
          </cell>
          <cell r="C31">
            <v>33.5</v>
          </cell>
          <cell r="D31">
            <v>18.3</v>
          </cell>
          <cell r="E31">
            <v>60.583333333333336</v>
          </cell>
          <cell r="F31">
            <v>89</v>
          </cell>
          <cell r="G31">
            <v>28</v>
          </cell>
          <cell r="H31" t="str">
            <v>*</v>
          </cell>
          <cell r="I31" t="str">
            <v>N</v>
          </cell>
          <cell r="J31" t="str">
            <v>*</v>
          </cell>
          <cell r="K31" t="str">
            <v>*</v>
          </cell>
        </row>
        <row r="32">
          <cell r="B32">
            <v>24.737500000000008</v>
          </cell>
          <cell r="C32">
            <v>33.6</v>
          </cell>
          <cell r="D32">
            <v>16</v>
          </cell>
          <cell r="E32">
            <v>60.666666666666664</v>
          </cell>
          <cell r="F32">
            <v>89</v>
          </cell>
          <cell r="G32">
            <v>34</v>
          </cell>
          <cell r="H32" t="str">
            <v>*</v>
          </cell>
          <cell r="I32" t="str">
            <v>N</v>
          </cell>
          <cell r="J32" t="str">
            <v>*</v>
          </cell>
          <cell r="K32" t="str">
            <v>*</v>
          </cell>
        </row>
        <row r="33">
          <cell r="B33">
            <v>25.329166666666666</v>
          </cell>
          <cell r="C33">
            <v>34.200000000000003</v>
          </cell>
          <cell r="D33">
            <v>18.600000000000001</v>
          </cell>
          <cell r="E33">
            <v>64.75</v>
          </cell>
          <cell r="F33">
            <v>89</v>
          </cell>
          <cell r="G33">
            <v>30</v>
          </cell>
          <cell r="H33" t="str">
            <v>*</v>
          </cell>
          <cell r="I33" t="str">
            <v>N</v>
          </cell>
          <cell r="J33" t="str">
            <v>*</v>
          </cell>
          <cell r="K33" t="str">
            <v>*</v>
          </cell>
        </row>
        <row r="34">
          <cell r="B34">
            <v>25.112500000000008</v>
          </cell>
          <cell r="C34">
            <v>34.700000000000003</v>
          </cell>
          <cell r="D34">
            <v>17.100000000000001</v>
          </cell>
          <cell r="E34">
            <v>65</v>
          </cell>
          <cell r="F34">
            <v>94</v>
          </cell>
          <cell r="G34">
            <v>29</v>
          </cell>
          <cell r="H34" t="str">
            <v>*</v>
          </cell>
          <cell r="I34" t="str">
            <v>N</v>
          </cell>
          <cell r="J34" t="str">
            <v>*</v>
          </cell>
          <cell r="K34" t="str">
            <v>*</v>
          </cell>
        </row>
        <row r="35">
          <cell r="I35" t="str">
            <v>N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>
        <row r="5">
          <cell r="B5" t="str">
            <v>*</v>
          </cell>
          <cell r="C5" t="str">
            <v>*</v>
          </cell>
          <cell r="D5" t="str">
            <v>*</v>
          </cell>
          <cell r="E5" t="str">
            <v>*</v>
          </cell>
          <cell r="F5" t="str">
            <v>*</v>
          </cell>
          <cell r="G5" t="str">
            <v>*</v>
          </cell>
          <cell r="H5" t="str">
            <v>*</v>
          </cell>
          <cell r="I5" t="str">
            <v>*</v>
          </cell>
          <cell r="J5" t="str">
            <v>*</v>
          </cell>
          <cell r="K5" t="str">
            <v>*</v>
          </cell>
        </row>
        <row r="6">
          <cell r="B6" t="str">
            <v>*</v>
          </cell>
          <cell r="C6" t="str">
            <v>*</v>
          </cell>
          <cell r="D6" t="str">
            <v>*</v>
          </cell>
          <cell r="E6" t="str">
            <v>*</v>
          </cell>
          <cell r="F6" t="str">
            <v>*</v>
          </cell>
          <cell r="G6" t="str">
            <v>*</v>
          </cell>
          <cell r="H6" t="str">
            <v>*</v>
          </cell>
          <cell r="I6" t="str">
            <v>*</v>
          </cell>
          <cell r="J6" t="str">
            <v>*</v>
          </cell>
          <cell r="K6" t="str">
            <v>*</v>
          </cell>
        </row>
        <row r="7">
          <cell r="B7" t="str">
            <v>*</v>
          </cell>
          <cell r="C7" t="str">
            <v>*</v>
          </cell>
          <cell r="D7" t="str">
            <v>*</v>
          </cell>
          <cell r="E7" t="str">
            <v>*</v>
          </cell>
          <cell r="F7" t="str">
            <v>*</v>
          </cell>
          <cell r="G7" t="str">
            <v>*</v>
          </cell>
          <cell r="H7" t="str">
            <v>*</v>
          </cell>
          <cell r="I7" t="str">
            <v>*</v>
          </cell>
          <cell r="J7" t="str">
            <v>*</v>
          </cell>
          <cell r="K7" t="str">
            <v>*</v>
          </cell>
        </row>
        <row r="8">
          <cell r="B8" t="str">
            <v>*</v>
          </cell>
          <cell r="C8" t="str">
            <v>*</v>
          </cell>
          <cell r="D8" t="str">
            <v>*</v>
          </cell>
          <cell r="E8" t="str">
            <v>*</v>
          </cell>
          <cell r="F8" t="str">
            <v>*</v>
          </cell>
          <cell r="G8" t="str">
            <v>*</v>
          </cell>
          <cell r="H8" t="str">
            <v>*</v>
          </cell>
          <cell r="I8" t="str">
            <v>*</v>
          </cell>
          <cell r="J8" t="str">
            <v>*</v>
          </cell>
          <cell r="K8" t="str">
            <v>*</v>
          </cell>
        </row>
        <row r="9">
          <cell r="B9" t="str">
            <v>*</v>
          </cell>
          <cell r="C9" t="str">
            <v>*</v>
          </cell>
          <cell r="D9" t="str">
            <v>*</v>
          </cell>
          <cell r="E9" t="str">
            <v>*</v>
          </cell>
          <cell r="F9" t="str">
            <v>*</v>
          </cell>
          <cell r="G9" t="str">
            <v>*</v>
          </cell>
          <cell r="H9" t="str">
            <v>*</v>
          </cell>
          <cell r="I9" t="str">
            <v>*</v>
          </cell>
          <cell r="J9" t="str">
            <v>*</v>
          </cell>
          <cell r="K9" t="str">
            <v>*</v>
          </cell>
        </row>
        <row r="10">
          <cell r="B10" t="str">
            <v>*</v>
          </cell>
          <cell r="C10" t="str">
            <v>*</v>
          </cell>
          <cell r="D10" t="str">
            <v>*</v>
          </cell>
          <cell r="E10" t="str">
            <v>*</v>
          </cell>
          <cell r="F10" t="str">
            <v>*</v>
          </cell>
          <cell r="G10" t="str">
            <v>*</v>
          </cell>
          <cell r="H10" t="str">
            <v>*</v>
          </cell>
          <cell r="I10" t="str">
            <v>*</v>
          </cell>
          <cell r="J10" t="str">
            <v>*</v>
          </cell>
          <cell r="K10" t="str">
            <v>*</v>
          </cell>
        </row>
        <row r="11">
          <cell r="B11" t="str">
            <v>*</v>
          </cell>
          <cell r="C11" t="str">
            <v>*</v>
          </cell>
          <cell r="D11" t="str">
            <v>*</v>
          </cell>
          <cell r="E11" t="str">
            <v>*</v>
          </cell>
          <cell r="F11" t="str">
            <v>*</v>
          </cell>
          <cell r="G11" t="str">
            <v>*</v>
          </cell>
          <cell r="H11" t="str">
            <v>*</v>
          </cell>
          <cell r="I11" t="str">
            <v>*</v>
          </cell>
          <cell r="J11" t="str">
            <v>*</v>
          </cell>
          <cell r="K11" t="str">
            <v>*</v>
          </cell>
        </row>
        <row r="12">
          <cell r="B12" t="str">
            <v>*</v>
          </cell>
          <cell r="C12" t="str">
            <v>*</v>
          </cell>
          <cell r="D12" t="str">
            <v>*</v>
          </cell>
          <cell r="E12" t="str">
            <v>*</v>
          </cell>
          <cell r="F12" t="str">
            <v>*</v>
          </cell>
          <cell r="G12" t="str">
            <v>*</v>
          </cell>
          <cell r="H12" t="str">
            <v>*</v>
          </cell>
          <cell r="I12" t="str">
            <v>*</v>
          </cell>
          <cell r="J12" t="str">
            <v>*</v>
          </cell>
          <cell r="K12" t="str">
            <v>*</v>
          </cell>
        </row>
        <row r="13">
          <cell r="B13" t="str">
            <v>*</v>
          </cell>
          <cell r="C13" t="str">
            <v>*</v>
          </cell>
          <cell r="D13" t="str">
            <v>*</v>
          </cell>
          <cell r="E13" t="str">
            <v>*</v>
          </cell>
          <cell r="F13" t="str">
            <v>*</v>
          </cell>
          <cell r="G13" t="str">
            <v>*</v>
          </cell>
          <cell r="H13" t="str">
            <v>*</v>
          </cell>
          <cell r="I13" t="str">
            <v>*</v>
          </cell>
          <cell r="J13" t="str">
            <v>*</v>
          </cell>
          <cell r="K13" t="str">
            <v>*</v>
          </cell>
        </row>
        <row r="14">
          <cell r="B14" t="str">
            <v>*</v>
          </cell>
          <cell r="C14" t="str">
            <v>*</v>
          </cell>
          <cell r="D14" t="str">
            <v>*</v>
          </cell>
          <cell r="E14" t="str">
            <v>*</v>
          </cell>
          <cell r="F14" t="str">
            <v>*</v>
          </cell>
          <cell r="G14" t="str">
            <v>*</v>
          </cell>
          <cell r="H14" t="str">
            <v>*</v>
          </cell>
          <cell r="I14" t="str">
            <v>*</v>
          </cell>
          <cell r="J14" t="str">
            <v>*</v>
          </cell>
          <cell r="K14" t="str">
            <v>*</v>
          </cell>
        </row>
        <row r="15">
          <cell r="B15" t="str">
            <v>*</v>
          </cell>
          <cell r="C15" t="str">
            <v>*</v>
          </cell>
          <cell r="D15" t="str">
            <v>*</v>
          </cell>
          <cell r="E15" t="str">
            <v>*</v>
          </cell>
          <cell r="F15" t="str">
            <v>*</v>
          </cell>
          <cell r="G15" t="str">
            <v>*</v>
          </cell>
          <cell r="H15" t="str">
            <v>*</v>
          </cell>
          <cell r="I15" t="str">
            <v>*</v>
          </cell>
          <cell r="J15" t="str">
            <v>*</v>
          </cell>
          <cell r="K15" t="str">
            <v>*</v>
          </cell>
        </row>
        <row r="16">
          <cell r="B16" t="str">
            <v>*</v>
          </cell>
          <cell r="C16" t="str">
            <v>*</v>
          </cell>
          <cell r="D16" t="str">
            <v>*</v>
          </cell>
          <cell r="E16" t="str">
            <v>*</v>
          </cell>
          <cell r="F16" t="str">
            <v>*</v>
          </cell>
          <cell r="G16" t="str">
            <v>*</v>
          </cell>
          <cell r="H16" t="str">
            <v>*</v>
          </cell>
          <cell r="I16" t="str">
            <v>*</v>
          </cell>
          <cell r="J16" t="str">
            <v>*</v>
          </cell>
          <cell r="K16" t="str">
            <v>*</v>
          </cell>
        </row>
        <row r="17">
          <cell r="B17" t="str">
            <v>*</v>
          </cell>
          <cell r="C17" t="str">
            <v>*</v>
          </cell>
          <cell r="D17" t="str">
            <v>*</v>
          </cell>
          <cell r="E17" t="str">
            <v>*</v>
          </cell>
          <cell r="F17" t="str">
            <v>*</v>
          </cell>
          <cell r="G17" t="str">
            <v>*</v>
          </cell>
          <cell r="H17" t="str">
            <v>*</v>
          </cell>
          <cell r="I17" t="str">
            <v>*</v>
          </cell>
          <cell r="J17" t="str">
            <v>*</v>
          </cell>
          <cell r="K17" t="str">
            <v>*</v>
          </cell>
        </row>
        <row r="18">
          <cell r="B18" t="str">
            <v>*</v>
          </cell>
          <cell r="C18" t="str">
            <v>*</v>
          </cell>
          <cell r="D18" t="str">
            <v>*</v>
          </cell>
          <cell r="E18" t="str">
            <v>*</v>
          </cell>
          <cell r="F18" t="str">
            <v>*</v>
          </cell>
          <cell r="G18" t="str">
            <v>*</v>
          </cell>
          <cell r="H18" t="str">
            <v>*</v>
          </cell>
          <cell r="I18" t="str">
            <v>*</v>
          </cell>
          <cell r="J18" t="str">
            <v>*</v>
          </cell>
          <cell r="K18" t="str">
            <v>*</v>
          </cell>
        </row>
        <row r="19">
          <cell r="B19" t="str">
            <v>*</v>
          </cell>
          <cell r="C19" t="str">
            <v>*</v>
          </cell>
          <cell r="D19" t="str">
            <v>*</v>
          </cell>
          <cell r="E19" t="str">
            <v>*</v>
          </cell>
          <cell r="F19" t="str">
            <v>*</v>
          </cell>
          <cell r="G19" t="str">
            <v>*</v>
          </cell>
          <cell r="H19" t="str">
            <v>*</v>
          </cell>
          <cell r="I19" t="str">
            <v>*</v>
          </cell>
          <cell r="J19" t="str">
            <v>*</v>
          </cell>
          <cell r="K19" t="str">
            <v>*</v>
          </cell>
        </row>
        <row r="20">
          <cell r="B20" t="str">
            <v>*</v>
          </cell>
          <cell r="C20" t="str">
            <v>*</v>
          </cell>
          <cell r="D20" t="str">
            <v>*</v>
          </cell>
          <cell r="E20" t="str">
            <v>*</v>
          </cell>
          <cell r="F20" t="str">
            <v>*</v>
          </cell>
          <cell r="G20" t="str">
            <v>*</v>
          </cell>
          <cell r="H20" t="str">
            <v>*</v>
          </cell>
          <cell r="I20" t="str">
            <v>*</v>
          </cell>
          <cell r="J20" t="str">
            <v>*</v>
          </cell>
          <cell r="K20" t="str">
            <v>*</v>
          </cell>
        </row>
        <row r="21">
          <cell r="B21" t="str">
            <v>*</v>
          </cell>
          <cell r="C21" t="str">
            <v>*</v>
          </cell>
          <cell r="D21" t="str">
            <v>*</v>
          </cell>
          <cell r="E21" t="str">
            <v>*</v>
          </cell>
          <cell r="F21" t="str">
            <v>*</v>
          </cell>
          <cell r="G21" t="str">
            <v>*</v>
          </cell>
          <cell r="H21" t="str">
            <v>*</v>
          </cell>
          <cell r="I21" t="str">
            <v>*</v>
          </cell>
          <cell r="J21" t="str">
            <v>*</v>
          </cell>
          <cell r="K21" t="str">
            <v>*</v>
          </cell>
        </row>
        <row r="22">
          <cell r="B22" t="str">
            <v>*</v>
          </cell>
          <cell r="C22" t="str">
            <v>*</v>
          </cell>
          <cell r="D22" t="str">
            <v>*</v>
          </cell>
          <cell r="E22" t="str">
            <v>*</v>
          </cell>
          <cell r="F22" t="str">
            <v>*</v>
          </cell>
          <cell r="G22" t="str">
            <v>*</v>
          </cell>
          <cell r="H22" t="str">
            <v>*</v>
          </cell>
          <cell r="I22" t="str">
            <v>*</v>
          </cell>
          <cell r="J22" t="str">
            <v>*</v>
          </cell>
          <cell r="K22" t="str">
            <v>*</v>
          </cell>
        </row>
        <row r="23">
          <cell r="B23" t="str">
            <v>*</v>
          </cell>
          <cell r="C23" t="str">
            <v>*</v>
          </cell>
          <cell r="D23" t="str">
            <v>*</v>
          </cell>
          <cell r="E23" t="str">
            <v>*</v>
          </cell>
          <cell r="F23" t="str">
            <v>*</v>
          </cell>
          <cell r="G23" t="str">
            <v>*</v>
          </cell>
          <cell r="H23" t="str">
            <v>*</v>
          </cell>
          <cell r="I23" t="str">
            <v>*</v>
          </cell>
          <cell r="J23" t="str">
            <v>*</v>
          </cell>
          <cell r="K23" t="str">
            <v>*</v>
          </cell>
        </row>
        <row r="24">
          <cell r="B24" t="str">
            <v>*</v>
          </cell>
          <cell r="C24" t="str">
            <v>*</v>
          </cell>
          <cell r="D24" t="str">
            <v>*</v>
          </cell>
          <cell r="E24" t="str">
            <v>*</v>
          </cell>
          <cell r="F24" t="str">
            <v>*</v>
          </cell>
          <cell r="G24" t="str">
            <v>*</v>
          </cell>
          <cell r="H24" t="str">
            <v>*</v>
          </cell>
          <cell r="I24" t="str">
            <v>*</v>
          </cell>
          <cell r="J24" t="str">
            <v>*</v>
          </cell>
          <cell r="K24" t="str">
            <v>*</v>
          </cell>
        </row>
        <row r="25">
          <cell r="B25" t="str">
            <v>*</v>
          </cell>
          <cell r="C25" t="str">
            <v>*</v>
          </cell>
          <cell r="D25" t="str">
            <v>*</v>
          </cell>
          <cell r="E25" t="str">
            <v>*</v>
          </cell>
          <cell r="F25" t="str">
            <v>*</v>
          </cell>
          <cell r="G25" t="str">
            <v>*</v>
          </cell>
          <cell r="H25" t="str">
            <v>*</v>
          </cell>
          <cell r="I25" t="str">
            <v>*</v>
          </cell>
          <cell r="J25" t="str">
            <v>*</v>
          </cell>
          <cell r="K25" t="str">
            <v>*</v>
          </cell>
        </row>
        <row r="26">
          <cell r="B26" t="str">
            <v>*</v>
          </cell>
          <cell r="C26" t="str">
            <v>*</v>
          </cell>
          <cell r="D26" t="str">
            <v>*</v>
          </cell>
          <cell r="E26" t="str">
            <v>*</v>
          </cell>
          <cell r="F26" t="str">
            <v>*</v>
          </cell>
          <cell r="G26" t="str">
            <v>*</v>
          </cell>
          <cell r="H26" t="str">
            <v>*</v>
          </cell>
          <cell r="I26" t="str">
            <v>*</v>
          </cell>
          <cell r="J26" t="str">
            <v>*</v>
          </cell>
          <cell r="K26" t="str">
            <v>*</v>
          </cell>
        </row>
        <row r="27">
          <cell r="B27" t="str">
            <v>*</v>
          </cell>
          <cell r="C27" t="str">
            <v>*</v>
          </cell>
          <cell r="D27" t="str">
            <v>*</v>
          </cell>
          <cell r="E27" t="str">
            <v>*</v>
          </cell>
          <cell r="F27" t="str">
            <v>*</v>
          </cell>
          <cell r="G27" t="str">
            <v>*</v>
          </cell>
          <cell r="H27" t="str">
            <v>*</v>
          </cell>
          <cell r="I27" t="str">
            <v>*</v>
          </cell>
          <cell r="J27" t="str">
            <v>*</v>
          </cell>
          <cell r="K27" t="str">
            <v>*</v>
          </cell>
        </row>
        <row r="28">
          <cell r="B28" t="str">
            <v>*</v>
          </cell>
          <cell r="C28" t="str">
            <v>*</v>
          </cell>
          <cell r="D28" t="str">
            <v>*</v>
          </cell>
          <cell r="E28" t="str">
            <v>*</v>
          </cell>
          <cell r="F28" t="str">
            <v>*</v>
          </cell>
          <cell r="G28" t="str">
            <v>*</v>
          </cell>
          <cell r="H28" t="str">
            <v>*</v>
          </cell>
          <cell r="I28" t="str">
            <v>*</v>
          </cell>
          <cell r="J28" t="str">
            <v>*</v>
          </cell>
          <cell r="K28" t="str">
            <v>*</v>
          </cell>
        </row>
        <row r="29">
          <cell r="B29" t="str">
            <v>*</v>
          </cell>
          <cell r="C29" t="str">
            <v>*</v>
          </cell>
          <cell r="D29" t="str">
            <v>*</v>
          </cell>
          <cell r="E29" t="str">
            <v>*</v>
          </cell>
          <cell r="F29" t="str">
            <v>*</v>
          </cell>
          <cell r="G29" t="str">
            <v>*</v>
          </cell>
          <cell r="H29" t="str">
            <v>*</v>
          </cell>
          <cell r="I29" t="str">
            <v>*</v>
          </cell>
          <cell r="J29" t="str">
            <v>*</v>
          </cell>
          <cell r="K29" t="str">
            <v>*</v>
          </cell>
        </row>
        <row r="30">
          <cell r="B30" t="str">
            <v>*</v>
          </cell>
          <cell r="C30" t="str">
            <v>*</v>
          </cell>
          <cell r="D30" t="str">
            <v>*</v>
          </cell>
          <cell r="E30" t="str">
            <v>*</v>
          </cell>
          <cell r="F30" t="str">
            <v>*</v>
          </cell>
          <cell r="G30" t="str">
            <v>*</v>
          </cell>
          <cell r="H30" t="str">
            <v>*</v>
          </cell>
          <cell r="I30" t="str">
            <v>*</v>
          </cell>
          <cell r="J30" t="str">
            <v>*</v>
          </cell>
          <cell r="K30" t="str">
            <v>*</v>
          </cell>
        </row>
        <row r="31">
          <cell r="B31" t="str">
            <v>*</v>
          </cell>
          <cell r="C31" t="str">
            <v>*</v>
          </cell>
          <cell r="D31" t="str">
            <v>*</v>
          </cell>
          <cell r="E31" t="str">
            <v>*</v>
          </cell>
          <cell r="F31" t="str">
            <v>*</v>
          </cell>
          <cell r="G31" t="str">
            <v>*</v>
          </cell>
          <cell r="H31" t="str">
            <v>*</v>
          </cell>
          <cell r="I31" t="str">
            <v>*</v>
          </cell>
          <cell r="J31" t="str">
            <v>*</v>
          </cell>
          <cell r="K31" t="str">
            <v>*</v>
          </cell>
        </row>
        <row r="32">
          <cell r="B32" t="str">
            <v>*</v>
          </cell>
          <cell r="C32" t="str">
            <v>*</v>
          </cell>
          <cell r="D32" t="str">
            <v>*</v>
          </cell>
          <cell r="E32" t="str">
            <v>*</v>
          </cell>
          <cell r="F32" t="str">
            <v>*</v>
          </cell>
          <cell r="G32" t="str">
            <v>*</v>
          </cell>
          <cell r="H32" t="str">
            <v>*</v>
          </cell>
          <cell r="I32" t="str">
            <v>*</v>
          </cell>
          <cell r="J32" t="str">
            <v>*</v>
          </cell>
          <cell r="K32" t="str">
            <v>*</v>
          </cell>
        </row>
        <row r="33">
          <cell r="B33" t="str">
            <v>*</v>
          </cell>
          <cell r="C33" t="str">
            <v>*</v>
          </cell>
          <cell r="D33" t="str">
            <v>*</v>
          </cell>
          <cell r="E33" t="str">
            <v>*</v>
          </cell>
          <cell r="F33" t="str">
            <v>*</v>
          </cell>
          <cell r="G33" t="str">
            <v>*</v>
          </cell>
          <cell r="H33" t="str">
            <v>*</v>
          </cell>
          <cell r="I33" t="str">
            <v>*</v>
          </cell>
          <cell r="J33" t="str">
            <v>*</v>
          </cell>
          <cell r="K33" t="str">
            <v>*</v>
          </cell>
        </row>
        <row r="34">
          <cell r="B34" t="str">
            <v>*</v>
          </cell>
          <cell r="C34" t="str">
            <v>*</v>
          </cell>
          <cell r="D34" t="str">
            <v>*</v>
          </cell>
          <cell r="E34" t="str">
            <v>*</v>
          </cell>
          <cell r="F34" t="str">
            <v>*</v>
          </cell>
          <cell r="G34" t="str">
            <v>*</v>
          </cell>
          <cell r="H34" t="str">
            <v>*</v>
          </cell>
          <cell r="I34" t="str">
            <v>*</v>
          </cell>
          <cell r="J34" t="str">
            <v>*</v>
          </cell>
          <cell r="K34" t="str">
            <v>*</v>
          </cell>
        </row>
        <row r="35">
          <cell r="I35" t="str">
            <v>*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inmet.gov.br/sonabra/maps/automaticas.ph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0"/>
  <sheetViews>
    <sheetView zoomScale="90" zoomScaleNormal="90" workbookViewId="0">
      <selection activeCell="AK27" sqref="AK27"/>
    </sheetView>
  </sheetViews>
  <sheetFormatPr defaultRowHeight="12.75" x14ac:dyDescent="0.2"/>
  <cols>
    <col min="1" max="1" width="19.140625" style="2" bestFit="1" customWidth="1"/>
    <col min="2" max="31" width="5.42578125" style="2" customWidth="1"/>
    <col min="32" max="32" width="6.5703125" style="7" bestFit="1" customWidth="1"/>
  </cols>
  <sheetData>
    <row r="1" spans="1:35" ht="20.100000000000001" customHeight="1" x14ac:dyDescent="0.2">
      <c r="A1" s="145" t="s">
        <v>22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7"/>
    </row>
    <row r="2" spans="1:35" s="4" customFormat="1" ht="20.100000000000001" customHeight="1" x14ac:dyDescent="0.2">
      <c r="A2" s="148" t="s">
        <v>21</v>
      </c>
      <c r="B2" s="143" t="s">
        <v>231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</row>
    <row r="3" spans="1:35" s="5" customFormat="1" ht="20.100000000000001" customHeight="1" x14ac:dyDescent="0.2">
      <c r="A3" s="148"/>
      <c r="B3" s="149">
        <v>1</v>
      </c>
      <c r="C3" s="149">
        <f>SUM(B3+1)</f>
        <v>2</v>
      </c>
      <c r="D3" s="149">
        <f t="shared" ref="D3:AB3" si="0">SUM(C3+1)</f>
        <v>3</v>
      </c>
      <c r="E3" s="149">
        <f t="shared" si="0"/>
        <v>4</v>
      </c>
      <c r="F3" s="149">
        <f t="shared" si="0"/>
        <v>5</v>
      </c>
      <c r="G3" s="149">
        <v>6</v>
      </c>
      <c r="H3" s="149">
        <v>7</v>
      </c>
      <c r="I3" s="149">
        <f t="shared" si="0"/>
        <v>8</v>
      </c>
      <c r="J3" s="149">
        <f t="shared" si="0"/>
        <v>9</v>
      </c>
      <c r="K3" s="149">
        <f t="shared" si="0"/>
        <v>10</v>
      </c>
      <c r="L3" s="149">
        <f t="shared" si="0"/>
        <v>11</v>
      </c>
      <c r="M3" s="149">
        <f t="shared" si="0"/>
        <v>12</v>
      </c>
      <c r="N3" s="149">
        <f t="shared" si="0"/>
        <v>13</v>
      </c>
      <c r="O3" s="149">
        <f t="shared" si="0"/>
        <v>14</v>
      </c>
      <c r="P3" s="149">
        <f t="shared" si="0"/>
        <v>15</v>
      </c>
      <c r="Q3" s="149">
        <f t="shared" si="0"/>
        <v>16</v>
      </c>
      <c r="R3" s="149">
        <f t="shared" si="0"/>
        <v>17</v>
      </c>
      <c r="S3" s="149">
        <f t="shared" si="0"/>
        <v>18</v>
      </c>
      <c r="T3" s="149">
        <f t="shared" si="0"/>
        <v>19</v>
      </c>
      <c r="U3" s="149">
        <f t="shared" si="0"/>
        <v>20</v>
      </c>
      <c r="V3" s="149">
        <f t="shared" si="0"/>
        <v>21</v>
      </c>
      <c r="W3" s="149">
        <f t="shared" si="0"/>
        <v>22</v>
      </c>
      <c r="X3" s="149">
        <f t="shared" si="0"/>
        <v>23</v>
      </c>
      <c r="Y3" s="149">
        <f t="shared" si="0"/>
        <v>24</v>
      </c>
      <c r="Z3" s="149">
        <f t="shared" si="0"/>
        <v>25</v>
      </c>
      <c r="AA3" s="149">
        <f t="shared" si="0"/>
        <v>26</v>
      </c>
      <c r="AB3" s="149">
        <f t="shared" si="0"/>
        <v>27</v>
      </c>
      <c r="AC3" s="149">
        <f>SUM(AB3+1)</f>
        <v>28</v>
      </c>
      <c r="AD3" s="149">
        <f>SUM(AC3+1)</f>
        <v>29</v>
      </c>
      <c r="AE3" s="149">
        <v>30</v>
      </c>
      <c r="AF3" s="150" t="s">
        <v>36</v>
      </c>
    </row>
    <row r="4" spans="1:35" s="5" customFormat="1" x14ac:dyDescent="0.2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51"/>
    </row>
    <row r="5" spans="1:35" s="5" customFormat="1" x14ac:dyDescent="0.2">
      <c r="A5" s="58" t="s">
        <v>40</v>
      </c>
      <c r="B5" s="127">
        <f>[1]Abril!$B$5</f>
        <v>26.700000000000003</v>
      </c>
      <c r="C5" s="127">
        <f>[1]Abril!$B$6</f>
        <v>27.216666666666665</v>
      </c>
      <c r="D5" s="127">
        <f>[1]Abril!$B$7</f>
        <v>26.337500000000002</v>
      </c>
      <c r="E5" s="127">
        <f>[1]Abril!$B$8</f>
        <v>24.020833333333332</v>
      </c>
      <c r="F5" s="127">
        <f>[1]Abril!$B$9</f>
        <v>26.433333333333337</v>
      </c>
      <c r="G5" s="127">
        <f>[1]Abril!$B$10</f>
        <v>28.224999999999994</v>
      </c>
      <c r="H5" s="127">
        <f>[1]Abril!$B$11</f>
        <v>23.241666666666664</v>
      </c>
      <c r="I5" s="127">
        <f>[1]Abril!$B$12</f>
        <v>24.258333333333336</v>
      </c>
      <c r="J5" s="127">
        <f>[1]Abril!$B$13</f>
        <v>24.629166666666663</v>
      </c>
      <c r="K5" s="127">
        <f>[1]Abril!$B$14</f>
        <v>23.558333333333326</v>
      </c>
      <c r="L5" s="127">
        <f>[1]Abril!$B$15</f>
        <v>23.208333333333332</v>
      </c>
      <c r="M5" s="127">
        <f>[1]Abril!$B$16</f>
        <v>26.025000000000006</v>
      </c>
      <c r="N5" s="127">
        <f>[1]Abril!$B$17</f>
        <v>25.916666666666671</v>
      </c>
      <c r="O5" s="127">
        <f>[1]Abril!$B$18</f>
        <v>23.491666666666664</v>
      </c>
      <c r="P5" s="127">
        <f>[1]Abril!$B$19</f>
        <v>20.837500000000002</v>
      </c>
      <c r="Q5" s="127">
        <f>[1]Abril!$B$20</f>
        <v>17.929166666666667</v>
      </c>
      <c r="R5" s="127">
        <f>[1]Abril!$B$21</f>
        <v>18.633333333333333</v>
      </c>
      <c r="S5" s="127">
        <f>[1]Abril!$B$22</f>
        <v>20.958333333333332</v>
      </c>
      <c r="T5" s="127">
        <f>[1]Abril!$B$23</f>
        <v>22.720833333333335</v>
      </c>
      <c r="U5" s="127">
        <f>[1]Abril!$B$24</f>
        <v>24.262500000000003</v>
      </c>
      <c r="V5" s="127">
        <f>[1]Abril!$B$25</f>
        <v>24.545833333333334</v>
      </c>
      <c r="W5" s="127">
        <f>[1]Abril!$B$26</f>
        <v>23.204166666666662</v>
      </c>
      <c r="X5" s="127">
        <f>[1]Abril!$B$27</f>
        <v>22.891666666666669</v>
      </c>
      <c r="Y5" s="127">
        <f>[1]Abril!$B$28</f>
        <v>22.666666666666671</v>
      </c>
      <c r="Z5" s="127">
        <f>[1]Abril!$B$29</f>
        <v>26.725000000000005</v>
      </c>
      <c r="AA5" s="127">
        <f>[1]Abril!$B$30</f>
        <v>26.262500000000006</v>
      </c>
      <c r="AB5" s="127">
        <f>[1]Abril!$B$31</f>
        <v>23.120833333333326</v>
      </c>
      <c r="AC5" s="127">
        <f>[1]Abril!$B$32</f>
        <v>24.420833333333334</v>
      </c>
      <c r="AD5" s="127">
        <f>[1]Abril!$B$33</f>
        <v>23.916666666666661</v>
      </c>
      <c r="AE5" s="127">
        <f>[1]Abril!$B$34</f>
        <v>23.683333333333334</v>
      </c>
      <c r="AF5" s="97">
        <f>AVERAGE(B5:AE5)</f>
        <v>24.001388888888883</v>
      </c>
    </row>
    <row r="6" spans="1:35" x14ac:dyDescent="0.2">
      <c r="A6" s="58" t="s">
        <v>0</v>
      </c>
      <c r="B6" s="11">
        <f>[2]Abril!$B$5</f>
        <v>26.370833333333334</v>
      </c>
      <c r="C6" s="11">
        <f>[2]Abril!$B$6</f>
        <v>26.358333333333334</v>
      </c>
      <c r="D6" s="11">
        <f>[2]Abril!$B$7</f>
        <v>22.529166666666669</v>
      </c>
      <c r="E6" s="11">
        <f>[2]Abril!$B$8</f>
        <v>18.950000000000003</v>
      </c>
      <c r="F6" s="11">
        <f>[2]Abril!$B$9</f>
        <v>23.299999999999997</v>
      </c>
      <c r="G6" s="11">
        <f>[2]Abril!$B$10</f>
        <v>25.445833333333329</v>
      </c>
      <c r="H6" s="11">
        <f>[2]Abril!$B$11</f>
        <v>21.375000000000004</v>
      </c>
      <c r="I6" s="11">
        <f>[2]Abril!$B$12</f>
        <v>19.354166666666668</v>
      </c>
      <c r="J6" s="11">
        <f>[2]Abril!$B$13</f>
        <v>18.591666666666665</v>
      </c>
      <c r="K6" s="11">
        <f>[2]Abril!$B$14</f>
        <v>18.954166666666669</v>
      </c>
      <c r="L6" s="11">
        <f>[2]Abril!$B$15</f>
        <v>19.887499999999999</v>
      </c>
      <c r="M6" s="11">
        <f>[2]Abril!$B$16</f>
        <v>19.458333333333336</v>
      </c>
      <c r="N6" s="11">
        <f>[2]Abril!$B$17</f>
        <v>21.787500000000005</v>
      </c>
      <c r="O6" s="11">
        <f>[2]Abril!$B$18</f>
        <v>19.804166666666664</v>
      </c>
      <c r="P6" s="11">
        <f>[2]Abril!$B$19</f>
        <v>14.958333333333334</v>
      </c>
      <c r="Q6" s="11">
        <f>[2]Abril!$B$20</f>
        <v>15.5</v>
      </c>
      <c r="R6" s="11">
        <f>[2]Abril!$B$21</f>
        <v>16.895833333333332</v>
      </c>
      <c r="S6" s="11">
        <f>[2]Abril!$B$22</f>
        <v>18.125</v>
      </c>
      <c r="T6" s="11">
        <f>[2]Abril!$B$23</f>
        <v>19.383333333333336</v>
      </c>
      <c r="U6" s="11">
        <f>[2]Abril!$B$24</f>
        <v>20.45</v>
      </c>
      <c r="V6" s="11">
        <f>[2]Abril!$B$25</f>
        <v>20.837500000000002</v>
      </c>
      <c r="W6" s="11">
        <f>[2]Abril!$B$26</f>
        <v>21.279166666666669</v>
      </c>
      <c r="X6" s="11">
        <f>[2]Abril!$B$27</f>
        <v>20.458333333333336</v>
      </c>
      <c r="Y6" s="11">
        <f>[2]Abril!$B$28</f>
        <v>20.487500000000001</v>
      </c>
      <c r="Z6" s="11">
        <f>[2]Abril!$B$29</f>
        <v>23.141666666666669</v>
      </c>
      <c r="AA6" s="11">
        <f>[2]Abril!$B$30</f>
        <v>24.991666666666671</v>
      </c>
      <c r="AB6" s="11">
        <f>[2]Abril!$B$31</f>
        <v>22.795833333333331</v>
      </c>
      <c r="AC6" s="11">
        <f>[2]Abril!$B$32</f>
        <v>21.820833333333329</v>
      </c>
      <c r="AD6" s="11">
        <f>[2]Abril!$B$33</f>
        <v>22.645833333333329</v>
      </c>
      <c r="AE6" s="11">
        <f>[2]Abril!$B$34</f>
        <v>22.8125</v>
      </c>
      <c r="AF6" s="93">
        <f>AVERAGE(B6:AE6)</f>
        <v>20.958333333333332</v>
      </c>
    </row>
    <row r="7" spans="1:35" x14ac:dyDescent="0.2">
      <c r="A7" s="58" t="s">
        <v>104</v>
      </c>
      <c r="B7" s="11">
        <f>[3]Abril!$B$5</f>
        <v>28.137499999999999</v>
      </c>
      <c r="C7" s="11">
        <f>[3]Abril!$B$6</f>
        <v>29.125000000000011</v>
      </c>
      <c r="D7" s="11">
        <f>[3]Abril!$B$7</f>
        <v>25.133333333333326</v>
      </c>
      <c r="E7" s="11">
        <f>[3]Abril!$B$8</f>
        <v>22.175000000000001</v>
      </c>
      <c r="F7" s="11">
        <f>[3]Abril!$B$9</f>
        <v>26.437499999999996</v>
      </c>
      <c r="G7" s="11">
        <f>[3]Abril!$B$10</f>
        <v>28.079166666666666</v>
      </c>
      <c r="H7" s="11">
        <f>[3]Abril!$B$11</f>
        <v>22.583333333333339</v>
      </c>
      <c r="I7" s="11">
        <f>[3]Abril!$B$12</f>
        <v>22.754166666666666</v>
      </c>
      <c r="J7" s="11">
        <f>[3]Abril!$B$13</f>
        <v>22.604166666666668</v>
      </c>
      <c r="K7" s="11">
        <f>[3]Abril!$B$14</f>
        <v>22.562500000000004</v>
      </c>
      <c r="L7" s="11">
        <f>[3]Abril!$B$15</f>
        <v>22.45</v>
      </c>
      <c r="M7" s="11">
        <f>[3]Abril!$B$16</f>
        <v>23.537499999999994</v>
      </c>
      <c r="N7" s="11">
        <f>[3]Abril!$B$17</f>
        <v>25.791666666666661</v>
      </c>
      <c r="O7" s="11">
        <f>[3]Abril!$B$18</f>
        <v>21.883333333333336</v>
      </c>
      <c r="P7" s="11">
        <f>[3]Abril!$B$19</f>
        <v>17.754166666666666</v>
      </c>
      <c r="Q7" s="11">
        <f>[3]Abril!$B$20</f>
        <v>17.775000000000002</v>
      </c>
      <c r="R7" s="11">
        <f>[3]Abril!$B$21</f>
        <v>20.07083333333334</v>
      </c>
      <c r="S7" s="11">
        <f>[3]Abril!$B$22</f>
        <v>21.629166666666666</v>
      </c>
      <c r="T7" s="11">
        <f>[3]Abril!$B$23</f>
        <v>22.504166666666663</v>
      </c>
      <c r="U7" s="11">
        <f>[3]Abril!$B$24</f>
        <v>23.758333333333336</v>
      </c>
      <c r="V7" s="11">
        <f>[3]Abril!$B$25</f>
        <v>24.36666666666666</v>
      </c>
      <c r="W7" s="11">
        <f>[3]Abril!$B$26</f>
        <v>23.991666666666664</v>
      </c>
      <c r="X7" s="11">
        <f>[3]Abril!$B$27</f>
        <v>23.4375</v>
      </c>
      <c r="Y7" s="11">
        <f>[3]Abril!$B$28</f>
        <v>23.308333333333337</v>
      </c>
      <c r="Z7" s="11">
        <f>[3]Abril!$B$29</f>
        <v>26.279166666666665</v>
      </c>
      <c r="AA7" s="11">
        <f>[3]Abril!$B$30</f>
        <v>27.395833333333332</v>
      </c>
      <c r="AB7" s="11">
        <f>[3]Abril!$B$31</f>
        <v>24.695833333333329</v>
      </c>
      <c r="AC7" s="11">
        <f>[3]Abril!$B$32</f>
        <v>24.1875</v>
      </c>
      <c r="AD7" s="11">
        <f>[3]Abril!$B$33</f>
        <v>24.995833333333326</v>
      </c>
      <c r="AE7" s="11">
        <f>[3]Abril!$B$34</f>
        <v>25.000000000000004</v>
      </c>
      <c r="AF7" s="130">
        <f>AVERAGE(B7:AE7)</f>
        <v>23.81347222222222</v>
      </c>
    </row>
    <row r="8" spans="1:35" x14ac:dyDescent="0.2">
      <c r="A8" s="58" t="s">
        <v>1</v>
      </c>
      <c r="B8" s="11" t="str">
        <f>[4]Abril!$B$5</f>
        <v xml:space="preserve"> </v>
      </c>
      <c r="C8" s="11" t="str">
        <f>[4]Abril!$B$6</f>
        <v>*</v>
      </c>
      <c r="D8" s="11" t="str">
        <f>[4]Abril!$B$7</f>
        <v>*</v>
      </c>
      <c r="E8" s="11">
        <f>[4]Abril!$B$8</f>
        <v>29.591666666666669</v>
      </c>
      <c r="F8" s="11">
        <f>[4]Abril!$B$9</f>
        <v>27.821739130434782</v>
      </c>
      <c r="G8" s="11">
        <f>[4]Abril!$B$10</f>
        <v>27.662500000000005</v>
      </c>
      <c r="H8" s="11">
        <f>[4]Abril!$B$11</f>
        <v>23.616666666666664</v>
      </c>
      <c r="I8" s="11">
        <f>[4]Abril!$B$12</f>
        <v>23.687499999999996</v>
      </c>
      <c r="J8" s="11">
        <f>[4]Abril!$B$13</f>
        <v>20.347058823529412</v>
      </c>
      <c r="K8" s="11" t="str">
        <f>[4]Abril!$B$14</f>
        <v>*</v>
      </c>
      <c r="L8" s="11" t="str">
        <f>[4]Abril!$B$15</f>
        <v>*</v>
      </c>
      <c r="M8" s="11" t="str">
        <f>[4]Abril!$B$16</f>
        <v>*</v>
      </c>
      <c r="N8" s="11" t="str">
        <f>[4]Abril!$B$17</f>
        <v>*</v>
      </c>
      <c r="O8" s="11" t="str">
        <f>[4]Abril!$B$18</f>
        <v>*</v>
      </c>
      <c r="P8" s="11" t="str">
        <f>[4]Abril!$B$19</f>
        <v>*</v>
      </c>
      <c r="Q8" s="11" t="str">
        <f>[4]Abril!$B$20</f>
        <v>*</v>
      </c>
      <c r="R8" s="11" t="str">
        <f>[4]Abril!$B$21</f>
        <v>*</v>
      </c>
      <c r="S8" s="11" t="str">
        <f>[4]Abril!$B$22</f>
        <v>*</v>
      </c>
      <c r="T8" s="11" t="str">
        <f>[4]Abril!$B$23</f>
        <v>*</v>
      </c>
      <c r="U8" s="11" t="str">
        <f>[4]Abril!$B$24</f>
        <v>*</v>
      </c>
      <c r="V8" s="11" t="str">
        <f>[4]Abril!$B$25</f>
        <v>*</v>
      </c>
      <c r="W8" s="11" t="str">
        <f>[4]Abril!$B$26</f>
        <v>*</v>
      </c>
      <c r="X8" s="11" t="str">
        <f>[4]Abril!$B$27</f>
        <v>*</v>
      </c>
      <c r="Y8" s="11" t="str">
        <f>[4]Abril!$B$28</f>
        <v>*</v>
      </c>
      <c r="Z8" s="11" t="str">
        <f>[4]Abril!$B$29</f>
        <v>*</v>
      </c>
      <c r="AA8" s="11" t="str">
        <f>[4]Abril!$B$30</f>
        <v>*</v>
      </c>
      <c r="AB8" s="11" t="str">
        <f>[4]Abril!$B$31</f>
        <v>*</v>
      </c>
      <c r="AC8" s="11" t="str">
        <f>[4]Abril!$B$32</f>
        <v>*</v>
      </c>
      <c r="AD8" s="11">
        <f>[4]Abril!$B$33</f>
        <v>31.133333333333329</v>
      </c>
      <c r="AE8" s="11">
        <f>[4]Abril!$B$34</f>
        <v>26.562499999999996</v>
      </c>
      <c r="AF8" s="93">
        <f>AVERAGE(B8:AE8)</f>
        <v>26.302870577578854</v>
      </c>
    </row>
    <row r="9" spans="1:35" x14ac:dyDescent="0.2">
      <c r="A9" s="58" t="s">
        <v>167</v>
      </c>
      <c r="B9" s="11">
        <f>[5]Abril!$B$5</f>
        <v>27.008333333333326</v>
      </c>
      <c r="C9" s="11">
        <f>[5]Abril!$B$6</f>
        <v>27.295833333333331</v>
      </c>
      <c r="D9" s="11">
        <f>[5]Abril!$B$7</f>
        <v>20.716666666666665</v>
      </c>
      <c r="E9" s="11">
        <f>[5]Abril!$B$8</f>
        <v>19.387499999999992</v>
      </c>
      <c r="F9" s="11">
        <f>[5]Abril!$B$9</f>
        <v>25.358333333333334</v>
      </c>
      <c r="G9" s="11">
        <f>[5]Abril!$B$10</f>
        <v>26.433333333333337</v>
      </c>
      <c r="H9" s="11">
        <f>[5]Abril!$B$11</f>
        <v>20.3</v>
      </c>
      <c r="I9" s="11">
        <f>[5]Abril!$B$12</f>
        <v>18.104166666666668</v>
      </c>
      <c r="J9" s="11">
        <f>[5]Abril!$B$13</f>
        <v>18.145833333333332</v>
      </c>
      <c r="K9" s="11">
        <f>[5]Abril!$B$14</f>
        <v>18.691666666666666</v>
      </c>
      <c r="L9" s="11">
        <f>[5]Abril!$B$15</f>
        <v>19.345833333333331</v>
      </c>
      <c r="M9" s="11">
        <f>[5]Abril!$B$16</f>
        <v>21.724999999999998</v>
      </c>
      <c r="N9" s="11">
        <f>[5]Abril!$B$17</f>
        <v>22.383333333333329</v>
      </c>
      <c r="O9" s="11">
        <f>[5]Abril!$B$18</f>
        <v>18.341666666666665</v>
      </c>
      <c r="P9" s="11">
        <f>[5]Abril!$B$19</f>
        <v>15.383333333333333</v>
      </c>
      <c r="Q9" s="11">
        <f>[5]Abril!$B$20</f>
        <v>16.541666666666668</v>
      </c>
      <c r="R9" s="11">
        <f>[5]Abril!$B$21</f>
        <v>17.241666666666664</v>
      </c>
      <c r="S9" s="11">
        <f>[5]Abril!$B$22</f>
        <v>19.174999999999997</v>
      </c>
      <c r="T9" s="11">
        <f>[5]Abril!$B$23</f>
        <v>20.766666666666669</v>
      </c>
      <c r="U9" s="11">
        <f>[5]Abril!$B$24</f>
        <v>21.995833333333334</v>
      </c>
      <c r="V9" s="11">
        <f>[5]Abril!$B$25</f>
        <v>22.845833333333331</v>
      </c>
      <c r="W9" s="11">
        <f>[5]Abril!$B$26</f>
        <v>22.608333333333338</v>
      </c>
      <c r="X9" s="11">
        <f>[5]Abril!$B$27</f>
        <v>22.333333333333329</v>
      </c>
      <c r="Y9" s="11">
        <f>[5]Abril!$B$28</f>
        <v>21.608333333333338</v>
      </c>
      <c r="Z9" s="11">
        <f>[5]Abril!$B$29</f>
        <v>23.574999999999999</v>
      </c>
      <c r="AA9" s="11">
        <f>[5]Abril!$B$30</f>
        <v>25.408333333333335</v>
      </c>
      <c r="AB9" s="11">
        <f>[5]Abril!$B$31</f>
        <v>23.787499999999994</v>
      </c>
      <c r="AC9" s="11">
        <f>[5]Abril!$B$32</f>
        <v>22.195833333333336</v>
      </c>
      <c r="AD9" s="11">
        <f>[5]Abril!$B$33</f>
        <v>23.354166666666668</v>
      </c>
      <c r="AE9" s="11">
        <f>[5]Abril!$B$34</f>
        <v>24.320833333333329</v>
      </c>
      <c r="AF9" s="130">
        <f>AVERAGE(B9:AE9)</f>
        <v>21.545972222222222</v>
      </c>
    </row>
    <row r="10" spans="1:35" x14ac:dyDescent="0.2">
      <c r="A10" s="58" t="s">
        <v>111</v>
      </c>
      <c r="B10" s="11" t="str">
        <f>[6]Abril!$B$5</f>
        <v xml:space="preserve"> </v>
      </c>
      <c r="C10" s="11" t="str">
        <f>[6]Abril!$B$6</f>
        <v>*</v>
      </c>
      <c r="D10" s="11" t="str">
        <f>[6]Abril!$B$7</f>
        <v>*</v>
      </c>
      <c r="E10" s="11" t="str">
        <f>[6]Abril!$B$8</f>
        <v>*</v>
      </c>
      <c r="F10" s="11" t="str">
        <f>[6]Abril!$B$9</f>
        <v>*</v>
      </c>
      <c r="G10" s="11" t="str">
        <f>[6]Abril!$B$10</f>
        <v>*</v>
      </c>
      <c r="H10" s="11" t="str">
        <f>[6]Abril!$B$11</f>
        <v>*</v>
      </c>
      <c r="I10" s="11" t="str">
        <f>[6]Abril!$B$12</f>
        <v>*</v>
      </c>
      <c r="J10" s="11" t="str">
        <f>[6]Abril!$B$13</f>
        <v>*</v>
      </c>
      <c r="K10" s="11" t="str">
        <f>[6]Abril!$B$14</f>
        <v>*</v>
      </c>
      <c r="L10" s="11" t="str">
        <f>[6]Abril!$B$15</f>
        <v>*</v>
      </c>
      <c r="M10" s="11" t="str">
        <f>[6]Abril!$B$16</f>
        <v>*</v>
      </c>
      <c r="N10" s="11" t="str">
        <f>[6]Abril!$B$17</f>
        <v>*</v>
      </c>
      <c r="O10" s="11" t="str">
        <f>[6]Abril!$B$18</f>
        <v>*</v>
      </c>
      <c r="P10" s="11" t="str">
        <f>[6]Abril!$B$19</f>
        <v>*</v>
      </c>
      <c r="Q10" s="11" t="str">
        <f>[6]Abril!$B$20</f>
        <v>*</v>
      </c>
      <c r="R10" s="11" t="str">
        <f>[6]Abril!$B$21</f>
        <v>*</v>
      </c>
      <c r="S10" s="11" t="str">
        <f>[6]Abril!$B$22</f>
        <v>*</v>
      </c>
      <c r="T10" s="11" t="str">
        <f>[6]Abril!$B$23</f>
        <v>*</v>
      </c>
      <c r="U10" s="11" t="str">
        <f>[6]Abril!$B$24</f>
        <v>*</v>
      </c>
      <c r="V10" s="11" t="str">
        <f>[6]Abril!$B$25</f>
        <v>*</v>
      </c>
      <c r="W10" s="11" t="str">
        <f>[6]Abril!$B$26</f>
        <v>*</v>
      </c>
      <c r="X10" s="11" t="str">
        <f>[6]Abril!$B$27</f>
        <v>*</v>
      </c>
      <c r="Y10" s="11" t="str">
        <f>[6]Abril!$B$28</f>
        <v>*</v>
      </c>
      <c r="Z10" s="11" t="str">
        <f>[6]Abril!$B$29</f>
        <v>*</v>
      </c>
      <c r="AA10" s="11" t="str">
        <f>[6]Abril!$B$30</f>
        <v>*</v>
      </c>
      <c r="AB10" s="11" t="str">
        <f>[6]Abril!$B$31</f>
        <v>*</v>
      </c>
      <c r="AC10" s="11" t="str">
        <f>[6]Abril!$B$32</f>
        <v>*</v>
      </c>
      <c r="AD10" s="11" t="str">
        <f>[6]Abril!$B$33</f>
        <v>*</v>
      </c>
      <c r="AE10" s="11" t="str">
        <f>[6]Abril!$B$34</f>
        <v>*</v>
      </c>
      <c r="AF10" s="135" t="s">
        <v>226</v>
      </c>
    </row>
    <row r="11" spans="1:35" x14ac:dyDescent="0.2">
      <c r="A11" s="58" t="s">
        <v>64</v>
      </c>
      <c r="B11" s="11">
        <f>[7]Abril!$B$5</f>
        <v>27.441666666666666</v>
      </c>
      <c r="C11" s="11">
        <f>[7]Abril!$B$6</f>
        <v>28.316666666666663</v>
      </c>
      <c r="D11" s="11">
        <f>[7]Abril!$B$7</f>
        <v>25.241666666666671</v>
      </c>
      <c r="E11" s="11">
        <f>[7]Abril!$B$8</f>
        <v>22.325000000000003</v>
      </c>
      <c r="F11" s="11">
        <f>[7]Abril!$B$9</f>
        <v>26.033333333333331</v>
      </c>
      <c r="G11" s="11">
        <f>[7]Abril!$B$10</f>
        <v>28.295833333333338</v>
      </c>
      <c r="H11" s="11">
        <f>[7]Abril!$B$11</f>
        <v>22.529166666666669</v>
      </c>
      <c r="I11" s="11">
        <f>[7]Abril!$B$12</f>
        <v>23.570833333333329</v>
      </c>
      <c r="J11" s="11">
        <f>[7]Abril!$B$13</f>
        <v>23.108333333333334</v>
      </c>
      <c r="K11" s="11">
        <f>[7]Abril!$B$14</f>
        <v>23.454166666666669</v>
      </c>
      <c r="L11" s="11">
        <f>[7]Abril!$B$15</f>
        <v>22.975000000000005</v>
      </c>
      <c r="M11" s="11">
        <f>[7]Abril!$B$16</f>
        <v>23.633333333333329</v>
      </c>
      <c r="N11" s="11">
        <f>[7]Abril!$B$17</f>
        <v>24.941666666666674</v>
      </c>
      <c r="O11" s="11">
        <f>[7]Abril!$B$18</f>
        <v>22.220833333333335</v>
      </c>
      <c r="P11" s="11">
        <f>[7]Abril!$B$19</f>
        <v>18.55</v>
      </c>
      <c r="Q11" s="11">
        <f>[7]Abril!$B$20</f>
        <v>18.366666666666667</v>
      </c>
      <c r="R11" s="11">
        <f>[7]Abril!$B$21</f>
        <v>20.320833333333333</v>
      </c>
      <c r="S11" s="11">
        <f>[7]Abril!$B$22</f>
        <v>21.429166666666664</v>
      </c>
      <c r="T11" s="11">
        <f>[7]Abril!$B$23</f>
        <v>22.141666666666666</v>
      </c>
      <c r="U11" s="11">
        <f>[7]Abril!$B$24</f>
        <v>23.220833333333328</v>
      </c>
      <c r="V11" s="11">
        <f>[7]Abril!$B$25</f>
        <v>24.004166666666663</v>
      </c>
      <c r="W11" s="11">
        <f>[7]Abril!$B$26</f>
        <v>24.275000000000002</v>
      </c>
      <c r="X11" s="11">
        <f>[7]Abril!$B$27</f>
        <v>23.116666666666671</v>
      </c>
      <c r="Y11" s="11">
        <f>[7]Abril!$B$28</f>
        <v>22.962500000000002</v>
      </c>
      <c r="Z11" s="11">
        <f>[7]Abril!$B$29</f>
        <v>25.962500000000002</v>
      </c>
      <c r="AA11" s="11">
        <f>[7]Abril!$B$30</f>
        <v>26.349999999999994</v>
      </c>
      <c r="AB11" s="11">
        <f>[7]Abril!$B$31</f>
        <v>24.079166666666669</v>
      </c>
      <c r="AC11" s="11">
        <f>[7]Abril!$B$32</f>
        <v>23.529166666666665</v>
      </c>
      <c r="AD11" s="11">
        <f>[7]Abril!$B$33</f>
        <v>24.36666666666666</v>
      </c>
      <c r="AE11" s="11">
        <f>[7]Abril!$B$34</f>
        <v>24.658333333333335</v>
      </c>
      <c r="AF11" s="93">
        <f t="shared" ref="AF11:AF48" si="1">AVERAGE(B11:AE11)</f>
        <v>23.71402777777778</v>
      </c>
    </row>
    <row r="12" spans="1:35" x14ac:dyDescent="0.2">
      <c r="A12" s="58" t="s">
        <v>41</v>
      </c>
      <c r="B12" s="11">
        <f>[8]Abril!$B$5</f>
        <v>28.195833333333329</v>
      </c>
      <c r="C12" s="11">
        <f>[8]Abril!$B$6</f>
        <v>27.366666666666664</v>
      </c>
      <c r="D12" s="11">
        <f>[8]Abril!$B$7</f>
        <v>24.383333333333336</v>
      </c>
      <c r="E12" s="11">
        <f>[8]Abril!$B$8</f>
        <v>20.833333333333332</v>
      </c>
      <c r="F12" s="11">
        <f>[8]Abril!$B$9</f>
        <v>26.221739130434784</v>
      </c>
      <c r="G12" s="11">
        <f>[8]Abril!$B$10</f>
        <v>28.425000000000001</v>
      </c>
      <c r="H12" s="11">
        <f>[8]Abril!$B$11</f>
        <v>23.429166666666671</v>
      </c>
      <c r="I12" s="11">
        <f>[8]Abril!$B$12</f>
        <v>20.179166666666667</v>
      </c>
      <c r="J12" s="11">
        <f>[8]Abril!$B$13</f>
        <v>19.204166666666666</v>
      </c>
      <c r="K12" s="11">
        <f>[8]Abril!$B$14</f>
        <v>19.483333333333334</v>
      </c>
      <c r="L12" s="11">
        <f>[8]Abril!$B$15</f>
        <v>19.7</v>
      </c>
      <c r="M12" s="11">
        <f>[8]Abril!$B$16</f>
        <v>20.933333333333334</v>
      </c>
      <c r="N12" s="11">
        <f>[8]Abril!$B$17</f>
        <v>24.55</v>
      </c>
      <c r="O12" s="11">
        <f>[8]Abril!$B$18</f>
        <v>21.658333333333331</v>
      </c>
      <c r="P12" s="11">
        <f>[8]Abril!$B$19</f>
        <v>16.200000000000003</v>
      </c>
      <c r="Q12" s="11">
        <f>[8]Abril!$B$20</f>
        <v>16.095833333333331</v>
      </c>
      <c r="R12" s="11">
        <f>[8]Abril!$B$21</f>
        <v>17.041666666666668</v>
      </c>
      <c r="S12" s="11">
        <f>[8]Abril!$B$22</f>
        <v>19.412500000000001</v>
      </c>
      <c r="T12" s="11">
        <f>[8]Abril!$B$23</f>
        <v>20.987499999999994</v>
      </c>
      <c r="U12" s="11">
        <f>[8]Abril!$B$24</f>
        <v>22.383333333333329</v>
      </c>
      <c r="V12" s="11">
        <f>[8]Abril!$B$25</f>
        <v>22.895833333333332</v>
      </c>
      <c r="W12" s="11">
        <f>[8]Abril!$B$26</f>
        <v>21.826086956521738</v>
      </c>
      <c r="X12" s="11">
        <f>[8]Abril!$B$27</f>
        <v>22.083333333333329</v>
      </c>
      <c r="Y12" s="11">
        <f>[8]Abril!$B$28</f>
        <v>23.749999999999996</v>
      </c>
      <c r="Z12" s="11">
        <f>[8]Abril!$B$29</f>
        <v>26.899999999999995</v>
      </c>
      <c r="AA12" s="11">
        <f>[8]Abril!$B$30</f>
        <v>26.108333333333338</v>
      </c>
      <c r="AB12" s="11">
        <f>[8]Abril!$B$31</f>
        <v>26.054166666666664</v>
      </c>
      <c r="AC12" s="11">
        <f>[8]Abril!$B$32</f>
        <v>24.737500000000008</v>
      </c>
      <c r="AD12" s="11">
        <f>[8]Abril!$B$33</f>
        <v>25.329166666666666</v>
      </c>
      <c r="AE12" s="11">
        <f>[8]Abril!$B$34</f>
        <v>25.112500000000008</v>
      </c>
      <c r="AF12" s="93">
        <f t="shared" si="1"/>
        <v>22.716038647342994</v>
      </c>
      <c r="AH12" t="s">
        <v>47</v>
      </c>
    </row>
    <row r="13" spans="1:35" x14ac:dyDescent="0.2">
      <c r="A13" s="58" t="s">
        <v>114</v>
      </c>
      <c r="B13" s="11" t="str">
        <f>[9]Abril!$B$5</f>
        <v>*</v>
      </c>
      <c r="C13" s="11" t="str">
        <f>[9]Abril!$B$6</f>
        <v>*</v>
      </c>
      <c r="D13" s="11" t="str">
        <f>[9]Abril!$B$7</f>
        <v>*</v>
      </c>
      <c r="E13" s="11" t="str">
        <f>[9]Abril!$B$8</f>
        <v>*</v>
      </c>
      <c r="F13" s="11" t="str">
        <f>[9]Abril!$B$9</f>
        <v>*</v>
      </c>
      <c r="G13" s="11" t="str">
        <f>[9]Abril!$B$10</f>
        <v>*</v>
      </c>
      <c r="H13" s="11" t="str">
        <f>[9]Abril!$B$11</f>
        <v>*</v>
      </c>
      <c r="I13" s="11" t="str">
        <f>[9]Abril!$B$12</f>
        <v>*</v>
      </c>
      <c r="J13" s="11" t="str">
        <f>[9]Abril!$B$13</f>
        <v>*</v>
      </c>
      <c r="K13" s="11" t="str">
        <f>[9]Abril!$B$14</f>
        <v>*</v>
      </c>
      <c r="L13" s="11" t="str">
        <f>[9]Abril!$B$15</f>
        <v>*</v>
      </c>
      <c r="M13" s="11" t="str">
        <f>[9]Abril!$B$16</f>
        <v>*</v>
      </c>
      <c r="N13" s="11" t="str">
        <f>[9]Abril!$B$17</f>
        <v>*</v>
      </c>
      <c r="O13" s="11" t="str">
        <f>[9]Abril!$B$18</f>
        <v>*</v>
      </c>
      <c r="P13" s="11" t="str">
        <f>[9]Abril!$B$19</f>
        <v>*</v>
      </c>
      <c r="Q13" s="11" t="str">
        <f>[9]Abril!$B$20</f>
        <v>*</v>
      </c>
      <c r="R13" s="11" t="str">
        <f>[9]Abril!$B$21</f>
        <v>*</v>
      </c>
      <c r="S13" s="11" t="str">
        <f>[9]Abril!$B$22</f>
        <v>*</v>
      </c>
      <c r="T13" s="11" t="str">
        <f>[9]Abril!$B$23</f>
        <v>*</v>
      </c>
      <c r="U13" s="11" t="str">
        <f>[9]Abril!$B$24</f>
        <v>*</v>
      </c>
      <c r="V13" s="11" t="str">
        <f>[9]Abril!$B$25</f>
        <v>*</v>
      </c>
      <c r="W13" s="11" t="str">
        <f>[9]Abril!$B$26</f>
        <v>*</v>
      </c>
      <c r="X13" s="11" t="str">
        <f>[9]Abril!$B$27</f>
        <v>*</v>
      </c>
      <c r="Y13" s="11" t="str">
        <f>[9]Abril!$B$28</f>
        <v>*</v>
      </c>
      <c r="Z13" s="11" t="str">
        <f>[9]Abril!$B$29</f>
        <v>*</v>
      </c>
      <c r="AA13" s="11" t="str">
        <f>[9]Abril!$B$30</f>
        <v>*</v>
      </c>
      <c r="AB13" s="11" t="str">
        <f>[9]Abril!$B$31</f>
        <v>*</v>
      </c>
      <c r="AC13" s="11" t="str">
        <f>[9]Abril!$B$32</f>
        <v>*</v>
      </c>
      <c r="AD13" s="11" t="str">
        <f>[9]Abril!$B$33</f>
        <v>*</v>
      </c>
      <c r="AE13" s="11" t="str">
        <f>[9]Abril!$B$34</f>
        <v>*</v>
      </c>
      <c r="AF13" s="135" t="s">
        <v>226</v>
      </c>
    </row>
    <row r="14" spans="1:35" x14ac:dyDescent="0.2">
      <c r="A14" s="58" t="s">
        <v>118</v>
      </c>
      <c r="B14" s="11" t="str">
        <f>[10]Abril!$B$5</f>
        <v>*</v>
      </c>
      <c r="C14" s="11" t="str">
        <f>[10]Abril!$B$6</f>
        <v>*</v>
      </c>
      <c r="D14" s="11" t="str">
        <f>[10]Abril!$B$7</f>
        <v>*</v>
      </c>
      <c r="E14" s="11" t="str">
        <f>[10]Abril!$B$8</f>
        <v>*</v>
      </c>
      <c r="F14" s="11" t="str">
        <f>[10]Abril!$B$9</f>
        <v>*</v>
      </c>
      <c r="G14" s="11" t="str">
        <f>[10]Abril!$B$10</f>
        <v>*</v>
      </c>
      <c r="H14" s="11" t="str">
        <f>[10]Abril!$B$11</f>
        <v>*</v>
      </c>
      <c r="I14" s="11" t="str">
        <f>[10]Abril!$B$12</f>
        <v>*</v>
      </c>
      <c r="J14" s="11" t="str">
        <f>[10]Abril!$B$13</f>
        <v>*</v>
      </c>
      <c r="K14" s="11" t="str">
        <f>[10]Abril!$B$14</f>
        <v>*</v>
      </c>
      <c r="L14" s="11" t="str">
        <f>[10]Abril!$B$15</f>
        <v>*</v>
      </c>
      <c r="M14" s="11" t="str">
        <f>[10]Abril!$B$16</f>
        <v>*</v>
      </c>
      <c r="N14" s="11" t="str">
        <f>[10]Abril!$B$17</f>
        <v>*</v>
      </c>
      <c r="O14" s="11" t="str">
        <f>[10]Abril!$B$18</f>
        <v>*</v>
      </c>
      <c r="P14" s="11" t="str">
        <f>[10]Abril!$B$19</f>
        <v>*</v>
      </c>
      <c r="Q14" s="11" t="str">
        <f>[10]Abril!$B$20</f>
        <v>*</v>
      </c>
      <c r="R14" s="11" t="str">
        <f>[10]Abril!$B$21</f>
        <v>*</v>
      </c>
      <c r="S14" s="11" t="str">
        <f>[10]Abril!$B$22</f>
        <v>*</v>
      </c>
      <c r="T14" s="11" t="str">
        <f>[10]Abril!$B$23</f>
        <v>*</v>
      </c>
      <c r="U14" s="11" t="str">
        <f>[10]Abril!$B$24</f>
        <v>*</v>
      </c>
      <c r="V14" s="11" t="str">
        <f>[10]Abril!$B$25</f>
        <v>*</v>
      </c>
      <c r="W14" s="11" t="str">
        <f>[10]Abril!$B$26</f>
        <v>*</v>
      </c>
      <c r="X14" s="11" t="str">
        <f>[10]Abril!$B$27</f>
        <v>*</v>
      </c>
      <c r="Y14" s="11" t="str">
        <f>[10]Abril!$B$28</f>
        <v>*</v>
      </c>
      <c r="Z14" s="11" t="str">
        <f>[10]Abril!$B$29</f>
        <v>*</v>
      </c>
      <c r="AA14" s="11" t="str">
        <f>[10]Abril!$B$30</f>
        <v>*</v>
      </c>
      <c r="AB14" s="11" t="str">
        <f>[10]Abril!$B$31</f>
        <v>*</v>
      </c>
      <c r="AC14" s="11" t="str">
        <f>[10]Abril!$B$32</f>
        <v>*</v>
      </c>
      <c r="AD14" s="11" t="str">
        <f>[10]Abril!$B$33</f>
        <v>*</v>
      </c>
      <c r="AE14" s="11" t="str">
        <f>[10]Abril!$B$34</f>
        <v>*</v>
      </c>
      <c r="AF14" s="135" t="s">
        <v>226</v>
      </c>
    </row>
    <row r="15" spans="1:35" x14ac:dyDescent="0.2">
      <c r="A15" s="58" t="s">
        <v>121</v>
      </c>
      <c r="B15" s="11">
        <f>[11]Abril!$B$5</f>
        <v>27.154545454545453</v>
      </c>
      <c r="C15" s="11">
        <f>[11]Abril!$B$6</f>
        <v>24.983333333333331</v>
      </c>
      <c r="D15" s="11">
        <f>[11]Abril!$B$7</f>
        <v>21.307692307692303</v>
      </c>
      <c r="E15" s="11">
        <f>[11]Abril!$B$8</f>
        <v>15.076923076923082</v>
      </c>
      <c r="F15" s="11">
        <f>[11]Abril!$B$9</f>
        <v>21.091666666666669</v>
      </c>
      <c r="G15" s="11">
        <f>[11]Abril!$B$10</f>
        <v>24.178571428571434</v>
      </c>
      <c r="H15" s="11">
        <f>[11]Abril!$B$11</f>
        <v>20.616666666666664</v>
      </c>
      <c r="I15" s="11">
        <f>[11]Abril!$B$12</f>
        <v>18.94166666666667</v>
      </c>
      <c r="J15" s="11">
        <f>[11]Abril!$B$13</f>
        <v>17.504545454545454</v>
      </c>
      <c r="K15" s="11">
        <f>[11]Abril!$B$14</f>
        <v>18.204347826086956</v>
      </c>
      <c r="L15" s="11">
        <f>[11]Abril!$B$15</f>
        <v>19.608333333333331</v>
      </c>
      <c r="M15" s="11">
        <f>[11]Abril!$B$16</f>
        <v>20.645833333333332</v>
      </c>
      <c r="N15" s="11">
        <f>[11]Abril!$B$17</f>
        <v>24.470833333333335</v>
      </c>
      <c r="O15" s="11">
        <f>[11]Abril!$B$18</f>
        <v>19.947826086956521</v>
      </c>
      <c r="P15" s="11">
        <f>[11]Abril!$B$19</f>
        <v>14.720833333333333</v>
      </c>
      <c r="Q15" s="11">
        <f>[11]Abril!$B$20</f>
        <v>15.329166666666664</v>
      </c>
      <c r="R15" s="11">
        <f>[11]Abril!$B$21</f>
        <v>16.916666666666668</v>
      </c>
      <c r="S15" s="11">
        <f>[11]Abril!$B$22</f>
        <v>19.154166666666665</v>
      </c>
      <c r="T15" s="11">
        <f>[11]Abril!$B$23</f>
        <v>21.616666666666674</v>
      </c>
      <c r="U15" s="11">
        <f>[11]Abril!$B$24</f>
        <v>22.029166666666669</v>
      </c>
      <c r="V15" s="11">
        <f>[11]Abril!$B$25</f>
        <v>22.591666666666665</v>
      </c>
      <c r="W15" s="11">
        <f>[11]Abril!$B$26</f>
        <v>22.612499999999997</v>
      </c>
      <c r="X15" s="11">
        <f>[11]Abril!$B$27</f>
        <v>23.029166666666665</v>
      </c>
      <c r="Y15" s="11">
        <f>[11]Abril!$B$28</f>
        <v>22.916666666666668</v>
      </c>
      <c r="Z15" s="11">
        <f>[11]Abril!$B$29</f>
        <v>25.512499999999999</v>
      </c>
      <c r="AA15" s="11">
        <f>[11]Abril!$B$30</f>
        <v>26.779166666666665</v>
      </c>
      <c r="AB15" s="11">
        <f>[11]Abril!$B$31</f>
        <v>24.395833333333339</v>
      </c>
      <c r="AC15" s="11">
        <f>[11]Abril!$B$32</f>
        <v>23.829166666666666</v>
      </c>
      <c r="AD15" s="11">
        <f>[11]Abril!$B$33</f>
        <v>24.200000000000003</v>
      </c>
      <c r="AE15" s="11">
        <f>[11]Abril!$B$34</f>
        <v>23.270833333333332</v>
      </c>
      <c r="AF15" s="135">
        <f t="shared" si="1"/>
        <v>21.421231721177378</v>
      </c>
      <c r="AI15" t="s">
        <v>47</v>
      </c>
    </row>
    <row r="16" spans="1:35" x14ac:dyDescent="0.2">
      <c r="A16" s="58" t="s">
        <v>168</v>
      </c>
      <c r="B16" s="11" t="str">
        <f>[12]Abril!$B$5</f>
        <v>*</v>
      </c>
      <c r="C16" s="11" t="str">
        <f>[12]Abril!$B$6</f>
        <v>*</v>
      </c>
      <c r="D16" s="11" t="str">
        <f>[12]Abril!$B$7</f>
        <v>*</v>
      </c>
      <c r="E16" s="11" t="str">
        <f>[12]Abril!$B$8</f>
        <v>*</v>
      </c>
      <c r="F16" s="11" t="str">
        <f>[12]Abril!$B$9</f>
        <v>*</v>
      </c>
      <c r="G16" s="11" t="str">
        <f>[12]Abril!$B$10</f>
        <v>*</v>
      </c>
      <c r="H16" s="11" t="str">
        <f>[12]Abril!$B$11</f>
        <v>*</v>
      </c>
      <c r="I16" s="11" t="str">
        <f>[12]Abril!$B$12</f>
        <v>*</v>
      </c>
      <c r="J16" s="11" t="str">
        <f>[12]Abril!$B$13</f>
        <v>*</v>
      </c>
      <c r="K16" s="11" t="str">
        <f>[12]Abril!$B$14</f>
        <v>*</v>
      </c>
      <c r="L16" s="11" t="str">
        <f>[12]Abril!$B$15</f>
        <v>*</v>
      </c>
      <c r="M16" s="11" t="str">
        <f>[12]Abril!$B$16</f>
        <v>*</v>
      </c>
      <c r="N16" s="11" t="str">
        <f>[12]Abril!$B$17</f>
        <v>*</v>
      </c>
      <c r="O16" s="11" t="str">
        <f>[12]Abril!$B$18</f>
        <v>*</v>
      </c>
      <c r="P16" s="11" t="str">
        <f>[12]Abril!$B$19</f>
        <v>*</v>
      </c>
      <c r="Q16" s="11" t="str">
        <f>[12]Abril!$B$20</f>
        <v>*</v>
      </c>
      <c r="R16" s="11" t="str">
        <f>[12]Abril!$B$21</f>
        <v>*</v>
      </c>
      <c r="S16" s="11" t="str">
        <f>[12]Abril!$B$22</f>
        <v>*</v>
      </c>
      <c r="T16" s="11" t="str">
        <f>[12]Abril!$B$23</f>
        <v>*</v>
      </c>
      <c r="U16" s="11" t="str">
        <f>[12]Abril!$B$24</f>
        <v>*</v>
      </c>
      <c r="V16" s="11" t="str">
        <f>[12]Abril!$B$25</f>
        <v>*</v>
      </c>
      <c r="W16" s="11" t="str">
        <f>[12]Abril!$B$26</f>
        <v>*</v>
      </c>
      <c r="X16" s="11" t="str">
        <f>[12]Abril!$B$27</f>
        <v>*</v>
      </c>
      <c r="Y16" s="11" t="str">
        <f>[12]Abril!$B$28</f>
        <v>*</v>
      </c>
      <c r="Z16" s="11" t="str">
        <f>[12]Abril!$B$29</f>
        <v>*</v>
      </c>
      <c r="AA16" s="11" t="str">
        <f>[12]Abril!$B$30</f>
        <v>*</v>
      </c>
      <c r="AB16" s="11" t="str">
        <f>[12]Abril!$B$31</f>
        <v>*</v>
      </c>
      <c r="AC16" s="11" t="str">
        <f>[12]Abril!$B$32</f>
        <v>*</v>
      </c>
      <c r="AD16" s="11" t="str">
        <f>[12]Abril!$B$33</f>
        <v>*</v>
      </c>
      <c r="AE16" s="11" t="str">
        <f>[12]Abril!$B$34</f>
        <v>*</v>
      </c>
      <c r="AF16" s="135" t="s">
        <v>226</v>
      </c>
      <c r="AI16" t="s">
        <v>47</v>
      </c>
    </row>
    <row r="17" spans="1:36" x14ac:dyDescent="0.2">
      <c r="A17" s="58" t="s">
        <v>2</v>
      </c>
      <c r="B17" s="11">
        <f>[13]Abril!$B$5</f>
        <v>27.200000000000003</v>
      </c>
      <c r="C17" s="11">
        <f>[13]Abril!$B$6</f>
        <v>27.308333333333334</v>
      </c>
      <c r="D17" s="11">
        <f>[13]Abril!$B$7</f>
        <v>24.145833333333332</v>
      </c>
      <c r="E17" s="11">
        <f>[13]Abril!$B$8</f>
        <v>22.666666666666661</v>
      </c>
      <c r="F17" s="11">
        <f>[13]Abril!$B$9</f>
        <v>25.741666666666664</v>
      </c>
      <c r="G17" s="11">
        <f>[13]Abril!$B$10</f>
        <v>26.995833333333334</v>
      </c>
      <c r="H17" s="11">
        <f>[13]Abril!$B$11</f>
        <v>21.858333333333334</v>
      </c>
      <c r="I17" s="11">
        <f>[13]Abril!$B$12</f>
        <v>22.495833333333334</v>
      </c>
      <c r="J17" s="11">
        <f>[13]Abril!$B$13</f>
        <v>22.370833333333334</v>
      </c>
      <c r="K17" s="11">
        <f>[13]Abril!$B$14</f>
        <v>22.424999999999997</v>
      </c>
      <c r="L17" s="11">
        <f>[13]Abril!$B$15</f>
        <v>23.075000000000003</v>
      </c>
      <c r="M17" s="11">
        <f>[13]Abril!$B$16</f>
        <v>24.591666666666669</v>
      </c>
      <c r="N17" s="11">
        <f>[13]Abril!$B$17</f>
        <v>25.958333333333339</v>
      </c>
      <c r="O17" s="11">
        <f>[13]Abril!$B$18</f>
        <v>22.320833333333336</v>
      </c>
      <c r="P17" s="11">
        <f>[13]Abril!$B$19</f>
        <v>17.954166666666666</v>
      </c>
      <c r="Q17" s="11">
        <f>[13]Abril!$B$20</f>
        <v>18.008333333333333</v>
      </c>
      <c r="R17" s="11">
        <f>[13]Abril!$B$21</f>
        <v>20.512500000000003</v>
      </c>
      <c r="S17" s="11">
        <f>[13]Abril!$B$22</f>
        <v>22.820833333333336</v>
      </c>
      <c r="T17" s="11">
        <f>[13]Abril!$B$23</f>
        <v>24.120833333333337</v>
      </c>
      <c r="U17" s="11">
        <f>[13]Abril!$B$24</f>
        <v>25.129166666666666</v>
      </c>
      <c r="V17" s="11">
        <f>[13]Abril!$B$25</f>
        <v>25.129166666666666</v>
      </c>
      <c r="W17" s="11">
        <f>[13]Abril!$B$26</f>
        <v>24.558333333333334</v>
      </c>
      <c r="X17" s="11">
        <f>[13]Abril!$B$27</f>
        <v>24.120833333333334</v>
      </c>
      <c r="Y17" s="11">
        <f>[13]Abril!$B$28</f>
        <v>24.679166666666674</v>
      </c>
      <c r="Z17" s="11">
        <f>[13]Abril!$B$29</f>
        <v>26.458333333333332</v>
      </c>
      <c r="AA17" s="11">
        <f>[13]Abril!$B$30</f>
        <v>26.562499999999989</v>
      </c>
      <c r="AB17" s="11">
        <f>[13]Abril!$B$31</f>
        <v>24.800000000000008</v>
      </c>
      <c r="AC17" s="11">
        <f>[13]Abril!$B$32</f>
        <v>25.087500000000006</v>
      </c>
      <c r="AD17" s="11">
        <f>[13]Abril!$B$33</f>
        <v>25.458333333333332</v>
      </c>
      <c r="AE17" s="11">
        <f>[13]Abril!$B$34</f>
        <v>25.229166666666661</v>
      </c>
      <c r="AF17" s="93">
        <f t="shared" si="1"/>
        <v>23.992777777777771</v>
      </c>
      <c r="AG17" s="12" t="s">
        <v>47</v>
      </c>
    </row>
    <row r="18" spans="1:36" x14ac:dyDescent="0.2">
      <c r="A18" s="58" t="s">
        <v>3</v>
      </c>
      <c r="B18" s="11">
        <f>[14]Abril!$B$5</f>
        <v>26.566666666666666</v>
      </c>
      <c r="C18" s="11">
        <f>[14]Abril!$B$6</f>
        <v>26.324999999999992</v>
      </c>
      <c r="D18" s="11">
        <f>[14]Abril!$B$7</f>
        <v>26.437500000000004</v>
      </c>
      <c r="E18" s="11">
        <f>[14]Abril!$B$8</f>
        <v>25.658333333333342</v>
      </c>
      <c r="F18" s="11">
        <f>[14]Abril!$B$9</f>
        <v>26.416666666666668</v>
      </c>
      <c r="G18" s="11">
        <f>[14]Abril!$B$10</f>
        <v>26.445833333333336</v>
      </c>
      <c r="H18" s="11">
        <f>[14]Abril!$B$11</f>
        <v>24.274999999999995</v>
      </c>
      <c r="I18" s="11">
        <f>[14]Abril!$B$12</f>
        <v>25.262500000000003</v>
      </c>
      <c r="J18" s="11">
        <f>[14]Abril!$B$13</f>
        <v>24.566666666666663</v>
      </c>
      <c r="K18" s="11">
        <f>[14]Abril!$B$14</f>
        <v>23.012499999999999</v>
      </c>
      <c r="L18" s="11">
        <f>[14]Abril!$B$15</f>
        <v>24.333333333333332</v>
      </c>
      <c r="M18" s="11">
        <f>[14]Abril!$B$16</f>
        <v>26.112500000000001</v>
      </c>
      <c r="N18" s="11">
        <f>[14]Abril!$B$17</f>
        <v>25.370833333333334</v>
      </c>
      <c r="O18" s="11">
        <f>[14]Abril!$B$18</f>
        <v>21.470833333333331</v>
      </c>
      <c r="P18" s="11">
        <f>[14]Abril!$B$19</f>
        <v>20.866666666666671</v>
      </c>
      <c r="Q18" s="11">
        <f>[14]Abril!$B$20</f>
        <v>20.570833333333336</v>
      </c>
      <c r="R18" s="11">
        <f>[14]Abril!$B$21</f>
        <v>21.912499999999998</v>
      </c>
      <c r="S18" s="11">
        <f>[14]Abril!$B$22</f>
        <v>23.379166666666666</v>
      </c>
      <c r="T18" s="11">
        <f>[14]Abril!$B$23</f>
        <v>23.883333333333329</v>
      </c>
      <c r="U18" s="11">
        <f>[14]Abril!$B$24</f>
        <v>24.345833333333335</v>
      </c>
      <c r="V18" s="11">
        <f>[14]Abril!$B$25</f>
        <v>24.258333333333336</v>
      </c>
      <c r="W18" s="11">
        <f>[14]Abril!$B$26</f>
        <v>24.466666666666669</v>
      </c>
      <c r="X18" s="11">
        <f>[14]Abril!$B$27</f>
        <v>23.708333333333332</v>
      </c>
      <c r="Y18" s="11">
        <f>[14]Abril!$B$28</f>
        <v>23.824999999999999</v>
      </c>
      <c r="Z18" s="11">
        <f>[14]Abril!$B$29</f>
        <v>25.708333333333332</v>
      </c>
      <c r="AA18" s="11">
        <f>[14]Abril!$B$30</f>
        <v>24.320833333333336</v>
      </c>
      <c r="AB18" s="11">
        <f>[14]Abril!$B$31</f>
        <v>22.474999999999998</v>
      </c>
      <c r="AC18" s="11">
        <f>[14]Abril!$B$32</f>
        <v>23.537499999999998</v>
      </c>
      <c r="AD18" s="11">
        <f>[14]Abril!$B$33</f>
        <v>22.770833333333332</v>
      </c>
      <c r="AE18" s="11">
        <f>[14]Abril!$B$34</f>
        <v>21.787499999999998</v>
      </c>
      <c r="AF18" s="93">
        <f t="shared" si="1"/>
        <v>24.13569444444445</v>
      </c>
      <c r="AG18" s="12" t="s">
        <v>47</v>
      </c>
      <c r="AJ18" t="s">
        <v>47</v>
      </c>
    </row>
    <row r="19" spans="1:36" x14ac:dyDescent="0.2">
      <c r="A19" s="58" t="s">
        <v>4</v>
      </c>
      <c r="B19" s="11" t="str">
        <f>[15]Abril!$B$5</f>
        <v>*</v>
      </c>
      <c r="C19" s="11" t="str">
        <f>[15]Abril!$B$6</f>
        <v>*</v>
      </c>
      <c r="D19" s="11" t="str">
        <f>[15]Abril!$B$7</f>
        <v>*</v>
      </c>
      <c r="E19" s="11" t="str">
        <f>[15]Abril!$B$8</f>
        <v>*</v>
      </c>
      <c r="F19" s="11" t="str">
        <f>[15]Abril!$B$9</f>
        <v>*</v>
      </c>
      <c r="G19" s="11" t="str">
        <f>[15]Abril!$B$10</f>
        <v>*</v>
      </c>
      <c r="H19" s="11" t="str">
        <f>[15]Abril!$B$11</f>
        <v>*</v>
      </c>
      <c r="I19" s="11" t="str">
        <f>[15]Abril!$B$12</f>
        <v>*</v>
      </c>
      <c r="J19" s="11" t="str">
        <f>[15]Abril!$B$13</f>
        <v>*</v>
      </c>
      <c r="K19" s="11" t="str">
        <f>[15]Abril!$B$14</f>
        <v>*</v>
      </c>
      <c r="L19" s="11" t="str">
        <f>[15]Abril!$B$15</f>
        <v>*</v>
      </c>
      <c r="M19" s="11" t="str">
        <f>[15]Abril!$B$16</f>
        <v>*</v>
      </c>
      <c r="N19" s="11" t="str">
        <f>[15]Abril!$B$17</f>
        <v>*</v>
      </c>
      <c r="O19" s="11" t="str">
        <f>[15]Abril!$B$18</f>
        <v>*</v>
      </c>
      <c r="P19" s="11" t="str">
        <f>[15]Abril!$B$19</f>
        <v>*</v>
      </c>
      <c r="Q19" s="11" t="str">
        <f>[15]Abril!$B$20</f>
        <v>*</v>
      </c>
      <c r="R19" s="11" t="str">
        <f>[15]Abril!$B$21</f>
        <v>*</v>
      </c>
      <c r="S19" s="11" t="str">
        <f>[15]Abril!$B$22</f>
        <v>*</v>
      </c>
      <c r="T19" s="11" t="str">
        <f>[15]Abril!$B$23</f>
        <v>*</v>
      </c>
      <c r="U19" s="11" t="str">
        <f>[15]Abril!$B$24</f>
        <v>*</v>
      </c>
      <c r="V19" s="11" t="str">
        <f>[15]Abril!$B$25</f>
        <v>*</v>
      </c>
      <c r="W19" s="11" t="str">
        <f>[15]Abril!$B$26</f>
        <v>*</v>
      </c>
      <c r="X19" s="11" t="str">
        <f>[15]Abril!$B$27</f>
        <v>*</v>
      </c>
      <c r="Y19" s="11" t="str">
        <f>[15]Abril!$B$28</f>
        <v>*</v>
      </c>
      <c r="Z19" s="11" t="str">
        <f>[15]Abril!$B$29</f>
        <v>*</v>
      </c>
      <c r="AA19" s="11" t="str">
        <f>[15]Abril!$B$30</f>
        <v>*</v>
      </c>
      <c r="AB19" s="11" t="str">
        <f>[15]Abril!$B$31</f>
        <v>*</v>
      </c>
      <c r="AC19" s="11" t="str">
        <f>[15]Abril!$B$32</f>
        <v>*</v>
      </c>
      <c r="AD19" s="11" t="str">
        <f>[15]Abril!$B$33</f>
        <v>*</v>
      </c>
      <c r="AE19" s="11" t="str">
        <f>[15]Abril!$B$34</f>
        <v>*</v>
      </c>
      <c r="AF19" s="135" t="s">
        <v>226</v>
      </c>
      <c r="AG19" s="12" t="s">
        <v>47</v>
      </c>
      <c r="AI19" t="s">
        <v>47</v>
      </c>
    </row>
    <row r="20" spans="1:36" x14ac:dyDescent="0.2">
      <c r="A20" s="58" t="s">
        <v>5</v>
      </c>
      <c r="B20" s="11">
        <f>[16]Abril!$B$5</f>
        <v>29.279166666666669</v>
      </c>
      <c r="C20" s="11">
        <f>[16]Abril!$B$6</f>
        <v>31.125000000000011</v>
      </c>
      <c r="D20" s="11">
        <f>[16]Abril!$B$7</f>
        <v>25.987499999999994</v>
      </c>
      <c r="E20" s="11">
        <f>[16]Abril!$B$8</f>
        <v>25.645833333333332</v>
      </c>
      <c r="F20" s="11">
        <f>[16]Abril!$B$9</f>
        <v>29.779166666666665</v>
      </c>
      <c r="G20" s="11">
        <f>[16]Abril!$B$10</f>
        <v>28.787500000000005</v>
      </c>
      <c r="H20" s="11">
        <f>[16]Abril!$B$11</f>
        <v>23.187500000000004</v>
      </c>
      <c r="I20" s="11">
        <f>[16]Abril!$B$12</f>
        <v>25.349999999999994</v>
      </c>
      <c r="J20" s="11">
        <f>[16]Abril!$B$13</f>
        <v>24.150000000000002</v>
      </c>
      <c r="K20" s="11">
        <f>[16]Abril!$B$14</f>
        <v>25.029166666666665</v>
      </c>
      <c r="L20" s="11">
        <f>[16]Abril!$B$15</f>
        <v>23.887499999999999</v>
      </c>
      <c r="M20" s="11">
        <f>[16]Abril!$B$16</f>
        <v>26.020833333333332</v>
      </c>
      <c r="N20" s="11">
        <f>[16]Abril!$B$17</f>
        <v>27.795833333333334</v>
      </c>
      <c r="O20" s="11">
        <f>[16]Abril!$B$18</f>
        <v>25.912500000000005</v>
      </c>
      <c r="P20" s="11">
        <f>[16]Abril!$B$19</f>
        <v>23.333333333333332</v>
      </c>
      <c r="Q20" s="11">
        <f>[16]Abril!$B$20</f>
        <v>22.316666666666663</v>
      </c>
      <c r="R20" s="11">
        <f>[16]Abril!$B$21</f>
        <v>23.829166666666669</v>
      </c>
      <c r="S20" s="11">
        <f>[16]Abril!$B$22</f>
        <v>24.295833333333331</v>
      </c>
      <c r="T20" s="11">
        <f>[16]Abril!$B$23</f>
        <v>26.274999999999991</v>
      </c>
      <c r="U20" s="11">
        <f>[16]Abril!$B$24</f>
        <v>28.887500000000003</v>
      </c>
      <c r="V20" s="11">
        <f>[16]Abril!$B$25</f>
        <v>29.266666666666666</v>
      </c>
      <c r="W20" s="11">
        <f>[16]Abril!$B$26</f>
        <v>28.637499999999999</v>
      </c>
      <c r="X20" s="11">
        <f>[16]Abril!$B$27</f>
        <v>28.50833333333334</v>
      </c>
      <c r="Y20" s="11">
        <f>[16]Abril!$B$28</f>
        <v>28.733333333333338</v>
      </c>
      <c r="Z20" s="11">
        <f>[16]Abril!$B$29</f>
        <v>29.275000000000002</v>
      </c>
      <c r="AA20" s="11">
        <f>[16]Abril!$B$30</f>
        <v>29.362500000000001</v>
      </c>
      <c r="AB20" s="11">
        <f>[16]Abril!$B$31</f>
        <v>28.829166666666662</v>
      </c>
      <c r="AC20" s="11">
        <f>[16]Abril!$B$32</f>
        <v>28.649999999999995</v>
      </c>
      <c r="AD20" s="11">
        <f>[16]Abril!$B$33</f>
        <v>28.862500000000008</v>
      </c>
      <c r="AE20" s="11">
        <f>[16]Abril!$B$34</f>
        <v>27.7</v>
      </c>
      <c r="AF20" s="93">
        <f t="shared" si="1"/>
        <v>26.956666666666663</v>
      </c>
      <c r="AG20" s="12" t="s">
        <v>47</v>
      </c>
    </row>
    <row r="21" spans="1:36" x14ac:dyDescent="0.2">
      <c r="A21" s="58" t="s">
        <v>43</v>
      </c>
      <c r="B21" s="11">
        <f>[17]Abril!$B$5</f>
        <v>25.324999999999999</v>
      </c>
      <c r="C21" s="11">
        <f>[17]Abril!$B$6</f>
        <v>25.679166666666664</v>
      </c>
      <c r="D21" s="11">
        <f>[17]Abril!$B$7</f>
        <v>24.279166666666665</v>
      </c>
      <c r="E21" s="11">
        <f>[17]Abril!$B$8</f>
        <v>24.125000000000004</v>
      </c>
      <c r="F21" s="11">
        <f>[17]Abril!$B$9</f>
        <v>25.287500000000005</v>
      </c>
      <c r="G21" s="11">
        <f>[17]Abril!$B$10</f>
        <v>26.337500000000002</v>
      </c>
      <c r="H21" s="11">
        <f>[17]Abril!$B$11</f>
        <v>23.504166666666666</v>
      </c>
      <c r="I21" s="11">
        <f>[17]Abril!$B$12</f>
        <v>23.712500000000002</v>
      </c>
      <c r="J21" s="11">
        <f>[17]Abril!$B$13</f>
        <v>23.195833333333336</v>
      </c>
      <c r="K21" s="11">
        <f>[17]Abril!$B$14</f>
        <v>23.062500000000004</v>
      </c>
      <c r="L21" s="11">
        <f>[17]Abril!$B$15</f>
        <v>24.11666666666666</v>
      </c>
      <c r="M21" s="11">
        <f>[17]Abril!$B$16</f>
        <v>25.058333333333334</v>
      </c>
      <c r="N21" s="11">
        <f>[17]Abril!$B$17</f>
        <v>24.129166666666663</v>
      </c>
      <c r="O21" s="11">
        <f>[17]Abril!$B$18</f>
        <v>20.904166666666665</v>
      </c>
      <c r="P21" s="11">
        <f>[17]Abril!$B$19</f>
        <v>20.3125</v>
      </c>
      <c r="Q21" s="11">
        <f>[17]Abril!$B$20</f>
        <v>19.229166666666668</v>
      </c>
      <c r="R21" s="11">
        <f>[17]Abril!$B$21</f>
        <v>20.958333333333332</v>
      </c>
      <c r="S21" s="11">
        <f>[17]Abril!$B$22</f>
        <v>22.612500000000001</v>
      </c>
      <c r="T21" s="11">
        <f>[17]Abril!$B$23</f>
        <v>22.570833333333329</v>
      </c>
      <c r="U21" s="11">
        <f>[17]Abril!$B$24</f>
        <v>23.841666666666665</v>
      </c>
      <c r="V21" s="11">
        <f>[17]Abril!$B$25</f>
        <v>23.574999999999999</v>
      </c>
      <c r="W21" s="11">
        <f>[17]Abril!$B$26</f>
        <v>23.408333333333335</v>
      </c>
      <c r="X21" s="11">
        <f>[17]Abril!$B$27</f>
        <v>23.383333333333329</v>
      </c>
      <c r="Y21" s="11">
        <f>[17]Abril!$B$28</f>
        <v>23.437499999999996</v>
      </c>
      <c r="Z21" s="11">
        <f>[17]Abril!$B$29</f>
        <v>23.779166666666669</v>
      </c>
      <c r="AA21" s="11">
        <f>[17]Abril!$B$30</f>
        <v>24.079166666666662</v>
      </c>
      <c r="AB21" s="11">
        <f>[17]Abril!$B$31</f>
        <v>22.654166666666665</v>
      </c>
      <c r="AC21" s="11">
        <f>[17]Abril!$B$32</f>
        <v>23.683333333333326</v>
      </c>
      <c r="AD21" s="11">
        <f>[17]Abril!$B$33</f>
        <v>23.237499999999997</v>
      </c>
      <c r="AE21" s="11">
        <f>[17]Abril!$B$34</f>
        <v>22.220833333333331</v>
      </c>
      <c r="AF21" s="93">
        <f t="shared" si="1"/>
        <v>23.389999999999993</v>
      </c>
      <c r="AG21" s="12" t="s">
        <v>47</v>
      </c>
      <c r="AH21" t="s">
        <v>47</v>
      </c>
      <c r="AI21" t="s">
        <v>47</v>
      </c>
    </row>
    <row r="22" spans="1:36" x14ac:dyDescent="0.2">
      <c r="A22" s="58" t="s">
        <v>6</v>
      </c>
      <c r="B22" s="11">
        <f>[18]Abril!$B$5</f>
        <v>27.074999999999992</v>
      </c>
      <c r="C22" s="11">
        <f>[18]Abril!$B$6</f>
        <v>28.012499999999999</v>
      </c>
      <c r="D22" s="11">
        <f>[18]Abril!$B$7</f>
        <v>26.774999999999995</v>
      </c>
      <c r="E22" s="11">
        <f>[18]Abril!$B$8</f>
        <v>26.575000000000006</v>
      </c>
      <c r="F22" s="11">
        <f>[18]Abril!$B$9</f>
        <v>26.775000000000002</v>
      </c>
      <c r="G22" s="11">
        <f>[18]Abril!$B$10</f>
        <v>28.012499999999999</v>
      </c>
      <c r="H22" s="11">
        <f>[18]Abril!$B$11</f>
        <v>25.616666666666671</v>
      </c>
      <c r="I22" s="11">
        <f>[18]Abril!$B$12</f>
        <v>25.591666666666665</v>
      </c>
      <c r="J22" s="11">
        <f>[18]Abril!$B$13</f>
        <v>25.195833333333336</v>
      </c>
      <c r="K22" s="11">
        <f>[18]Abril!$B$14</f>
        <v>25.329166666666666</v>
      </c>
      <c r="L22" s="11">
        <f>[18]Abril!$B$15</f>
        <v>25.720833333333335</v>
      </c>
      <c r="M22" s="11">
        <f>[18]Abril!$B$16</f>
        <v>25.458333333333329</v>
      </c>
      <c r="N22" s="11">
        <f>[18]Abril!$B$17</f>
        <v>25.958333333333339</v>
      </c>
      <c r="O22" s="11">
        <f>[18]Abril!$B$18</f>
        <v>23.845833333333335</v>
      </c>
      <c r="P22" s="11">
        <f>[18]Abril!$B$19</f>
        <v>23.304166666666664</v>
      </c>
      <c r="Q22" s="11">
        <f>[18]Abril!$B$20</f>
        <v>20.604166666666668</v>
      </c>
      <c r="R22" s="11">
        <f>[18]Abril!$B$21</f>
        <v>20.399999999999999</v>
      </c>
      <c r="S22" s="11">
        <f>[18]Abril!$B$22</f>
        <v>24.141666666666662</v>
      </c>
      <c r="T22" s="11">
        <f>[18]Abril!$B$23</f>
        <v>25.583333333333339</v>
      </c>
      <c r="U22" s="11">
        <f>[18]Abril!$B$24</f>
        <v>25.691666666666663</v>
      </c>
      <c r="V22" s="11">
        <f>[18]Abril!$B$25</f>
        <v>25.495833333333326</v>
      </c>
      <c r="W22" s="11">
        <f>[18]Abril!$B$26</f>
        <v>24.041666666666661</v>
      </c>
      <c r="X22" s="11">
        <f>[18]Abril!$B$27</f>
        <v>24.012500000000003</v>
      </c>
      <c r="Y22" s="11">
        <f>[18]Abril!$B$28</f>
        <v>24.866666666666671</v>
      </c>
      <c r="Z22" s="11">
        <f>[18]Abril!$B$29</f>
        <v>26.083333333333332</v>
      </c>
      <c r="AA22" s="11">
        <f>[18]Abril!$B$30</f>
        <v>26.816666666666666</v>
      </c>
      <c r="AB22" s="11">
        <f>[18]Abril!$B$31</f>
        <v>24.120833333333337</v>
      </c>
      <c r="AC22" s="11">
        <f>[18]Abril!$B$32</f>
        <v>24.554166666666671</v>
      </c>
      <c r="AD22" s="11">
        <f>[18]Abril!$B$33</f>
        <v>24.658333333333335</v>
      </c>
      <c r="AE22" s="11">
        <f>[18]Abril!$B$34</f>
        <v>24.158333333333331</v>
      </c>
      <c r="AF22" s="93">
        <f t="shared" si="1"/>
        <v>25.149166666666666</v>
      </c>
      <c r="AI22" t="s">
        <v>47</v>
      </c>
    </row>
    <row r="23" spans="1:36" x14ac:dyDescent="0.2">
      <c r="A23" s="58" t="s">
        <v>7</v>
      </c>
      <c r="B23" s="11">
        <f>[19]Abril!$B$5</f>
        <v>29.481249999999999</v>
      </c>
      <c r="C23" s="11">
        <f>[19]Abril!$B$6</f>
        <v>30.57692307692308</v>
      </c>
      <c r="D23" s="11">
        <f>[19]Abril!$B$7</f>
        <v>23.358333333333334</v>
      </c>
      <c r="E23" s="11">
        <f>[19]Abril!$B$8</f>
        <v>24.49285714285714</v>
      </c>
      <c r="F23" s="11">
        <f>[19]Abril!$B$9</f>
        <v>29.663636363636371</v>
      </c>
      <c r="G23" s="11">
        <f>[19]Abril!$B$10</f>
        <v>30.279999999999994</v>
      </c>
      <c r="H23" s="11">
        <f>[19]Abril!$B$11</f>
        <v>23.718181818181815</v>
      </c>
      <c r="I23" s="11">
        <f>[19]Abril!$B$12</f>
        <v>22.657142857142855</v>
      </c>
      <c r="J23" s="11">
        <f>[19]Abril!$B$13</f>
        <v>21.95</v>
      </c>
      <c r="K23" s="11">
        <f>[19]Abril!$B$14</f>
        <v>22.40625</v>
      </c>
      <c r="L23" s="11">
        <f>[19]Abril!$B$15</f>
        <v>25.2</v>
      </c>
      <c r="M23" s="11">
        <f>[19]Abril!$B$16</f>
        <v>26.081818181818186</v>
      </c>
      <c r="N23" s="11">
        <f>[19]Abril!$B$17</f>
        <v>27.966666666666669</v>
      </c>
      <c r="O23" s="11">
        <f>[19]Abril!$B$18</f>
        <v>21.083333333333332</v>
      </c>
      <c r="P23" s="11">
        <f>[19]Abril!$B$19</f>
        <v>17.778571428571428</v>
      </c>
      <c r="Q23" s="11">
        <f>[19]Abril!$B$20</f>
        <v>18.411111111111108</v>
      </c>
      <c r="R23" s="11">
        <f>[19]Abril!$B$21</f>
        <v>20.91764705882353</v>
      </c>
      <c r="S23" s="11">
        <f>[19]Abril!$B$22</f>
        <v>22.756250000000001</v>
      </c>
      <c r="T23" s="11">
        <f>[19]Abril!$B$23</f>
        <v>24.900000000000002</v>
      </c>
      <c r="U23" s="11">
        <f>[19]Abril!$B$24</f>
        <v>25.493333333333336</v>
      </c>
      <c r="V23" s="11">
        <f>[19]Abril!$B$25</f>
        <v>26.878571428571433</v>
      </c>
      <c r="W23" s="11">
        <f>[19]Abril!$B$26</f>
        <v>26.080000000000002</v>
      </c>
      <c r="X23" s="11">
        <f>[19]Abril!$B$27</f>
        <v>26.446153846153848</v>
      </c>
      <c r="Y23" s="11">
        <f>[19]Abril!$B$28</f>
        <v>26.766666666666662</v>
      </c>
      <c r="Z23" s="11">
        <f>[19]Abril!$B$29</f>
        <v>29.354545454545459</v>
      </c>
      <c r="AA23" s="11">
        <f>[19]Abril!$B$30</f>
        <v>29.384615384615383</v>
      </c>
      <c r="AB23" s="11">
        <f>[19]Abril!$B$31</f>
        <v>26.237500000000001</v>
      </c>
      <c r="AC23" s="11">
        <f>[19]Abril!$B$32</f>
        <v>26.253333333333334</v>
      </c>
      <c r="AD23" s="11">
        <f>[19]Abril!$B$33</f>
        <v>27.257142857142856</v>
      </c>
      <c r="AE23" s="11">
        <f>[19]Abril!$B$34</f>
        <v>27.784615384615385</v>
      </c>
      <c r="AF23" s="93">
        <f t="shared" si="1"/>
        <v>25.387215002045881</v>
      </c>
      <c r="AG23" t="s">
        <v>47</v>
      </c>
      <c r="AI23" t="s">
        <v>47</v>
      </c>
      <c r="AJ23" t="s">
        <v>47</v>
      </c>
    </row>
    <row r="24" spans="1:36" x14ac:dyDescent="0.2">
      <c r="A24" s="58" t="s">
        <v>169</v>
      </c>
      <c r="B24" s="11" t="str">
        <f>[20]Abril!$B$5</f>
        <v>*</v>
      </c>
      <c r="C24" s="11" t="str">
        <f>[20]Abril!$B$6</f>
        <v>*</v>
      </c>
      <c r="D24" s="11" t="str">
        <f>[20]Abril!$B$7</f>
        <v>*</v>
      </c>
      <c r="E24" s="11" t="str">
        <f>[20]Abril!$B$8</f>
        <v>*</v>
      </c>
      <c r="F24" s="11" t="str">
        <f>[20]Abril!$B$9</f>
        <v>*</v>
      </c>
      <c r="G24" s="11" t="str">
        <f>[20]Abril!$B$10</f>
        <v>*</v>
      </c>
      <c r="H24" s="11" t="str">
        <f>[20]Abril!$B$11</f>
        <v>*</v>
      </c>
      <c r="I24" s="11" t="str">
        <f>[20]Abril!$B$12</f>
        <v>*</v>
      </c>
      <c r="J24" s="11" t="str">
        <f>[20]Abril!$B$13</f>
        <v>*</v>
      </c>
      <c r="K24" s="11" t="str">
        <f>[20]Abril!$B$14</f>
        <v>*</v>
      </c>
      <c r="L24" s="11" t="str">
        <f>[20]Abril!$B$15</f>
        <v>*</v>
      </c>
      <c r="M24" s="11" t="str">
        <f>[20]Abril!$B$16</f>
        <v>*</v>
      </c>
      <c r="N24" s="11" t="str">
        <f>[20]Abril!$B$17</f>
        <v>*</v>
      </c>
      <c r="O24" s="11" t="str">
        <f>[20]Abril!$B$18</f>
        <v>*</v>
      </c>
      <c r="P24" s="11" t="str">
        <f>[20]Abril!$B$19</f>
        <v>*</v>
      </c>
      <c r="Q24" s="11" t="str">
        <f>[20]Abril!$B$20</f>
        <v>*</v>
      </c>
      <c r="R24" s="11" t="str">
        <f>[20]Abril!$B$21</f>
        <v>*</v>
      </c>
      <c r="S24" s="11" t="str">
        <f>[20]Abril!$B$22</f>
        <v>*</v>
      </c>
      <c r="T24" s="11" t="str">
        <f>[20]Abril!$B$23</f>
        <v>*</v>
      </c>
      <c r="U24" s="11" t="str">
        <f>[20]Abril!$B$24</f>
        <v>*</v>
      </c>
      <c r="V24" s="11" t="str">
        <f>[20]Abril!$B$25</f>
        <v>*</v>
      </c>
      <c r="W24" s="11" t="str">
        <f>[20]Abril!$B$26</f>
        <v>*</v>
      </c>
      <c r="X24" s="11" t="str">
        <f>[20]Abril!$B$27</f>
        <v>*</v>
      </c>
      <c r="Y24" s="11" t="str">
        <f>[20]Abril!$B$28</f>
        <v>*</v>
      </c>
      <c r="Z24" s="11" t="str">
        <f>[20]Abril!$B$29</f>
        <v>*</v>
      </c>
      <c r="AA24" s="11" t="str">
        <f>[20]Abril!$B$30</f>
        <v>*</v>
      </c>
      <c r="AB24" s="11" t="str">
        <f>[20]Abril!$B$31</f>
        <v>*</v>
      </c>
      <c r="AC24" s="11" t="str">
        <f>[20]Abril!$B$32</f>
        <v>*</v>
      </c>
      <c r="AD24" s="11" t="str">
        <f>[20]Abril!$B$33</f>
        <v>*</v>
      </c>
      <c r="AE24" s="11" t="str">
        <f>[20]Abril!$B$34</f>
        <v>*</v>
      </c>
      <c r="AF24" s="135" t="s">
        <v>226</v>
      </c>
      <c r="AG24" s="12" t="s">
        <v>47</v>
      </c>
      <c r="AH24" t="s">
        <v>47</v>
      </c>
      <c r="AI24" t="s">
        <v>47</v>
      </c>
    </row>
    <row r="25" spans="1:36" x14ac:dyDescent="0.2">
      <c r="A25" s="58" t="s">
        <v>170</v>
      </c>
      <c r="B25" s="11">
        <f>[21]Abril!$B$5</f>
        <v>27.275000000000006</v>
      </c>
      <c r="C25" s="11">
        <f>[21]Abril!$B$6</f>
        <v>26.75</v>
      </c>
      <c r="D25" s="11">
        <f>[21]Abril!$B$7</f>
        <v>22.345833333333335</v>
      </c>
      <c r="E25" s="11">
        <f>[21]Abril!$B$8</f>
        <v>19.237500000000001</v>
      </c>
      <c r="F25" s="11">
        <f>[21]Abril!$B$9</f>
        <v>23.433333333333334</v>
      </c>
      <c r="G25" s="11">
        <f>[21]Abril!$B$10</f>
        <v>24.450000000000003</v>
      </c>
      <c r="H25" s="11">
        <f>[21]Abril!$B$11</f>
        <v>21.849999999999998</v>
      </c>
      <c r="I25" s="11">
        <f>[21]Abril!$B$12</f>
        <v>19.525000000000002</v>
      </c>
      <c r="J25" s="11">
        <f>[21]Abril!$B$13</f>
        <v>18.787499999999998</v>
      </c>
      <c r="K25" s="11">
        <f>[21]Abril!$B$14</f>
        <v>18.845833333333328</v>
      </c>
      <c r="L25" s="11">
        <f>[21]Abril!$B$15</f>
        <v>19.154166666666669</v>
      </c>
      <c r="M25" s="11">
        <f>[21]Abril!$B$16</f>
        <v>19.529166666666665</v>
      </c>
      <c r="N25" s="11">
        <f>[21]Abril!$B$17</f>
        <v>23.708333333333332</v>
      </c>
      <c r="O25" s="11">
        <f>[21]Abril!$B$18</f>
        <v>20.049999999999997</v>
      </c>
      <c r="P25" s="11">
        <f>[21]Abril!$B$19</f>
        <v>15.582608695652173</v>
      </c>
      <c r="Q25" s="11">
        <f>[21]Abril!$B$20</f>
        <v>15.77083333333333</v>
      </c>
      <c r="R25" s="11">
        <f>[21]Abril!$B$21</f>
        <v>16.995833333333334</v>
      </c>
      <c r="S25" s="11">
        <f>[21]Abril!$B$22</f>
        <v>18.941666666666666</v>
      </c>
      <c r="T25" s="11">
        <f>[21]Abril!$B$23</f>
        <v>20.074999999999999</v>
      </c>
      <c r="U25" s="11">
        <f>[21]Abril!$B$24</f>
        <v>20.554166666666664</v>
      </c>
      <c r="V25" s="11">
        <f>[21]Abril!$B$25</f>
        <v>21.675000000000001</v>
      </c>
      <c r="W25" s="11">
        <f>[21]Abril!$B$26</f>
        <v>20.829166666666666</v>
      </c>
      <c r="X25" s="11">
        <f>[21]Abril!$B$27</f>
        <v>21.395833333333329</v>
      </c>
      <c r="Y25" s="11">
        <f>[21]Abril!$B$28</f>
        <v>22.533333333333331</v>
      </c>
      <c r="Z25" s="11">
        <f>[21]Abril!$B$29</f>
        <v>24.895833333333332</v>
      </c>
      <c r="AA25" s="11">
        <f>[21]Abril!$B$30</f>
        <v>26.212500000000002</v>
      </c>
      <c r="AB25" s="11">
        <f>[21]Abril!$B$31</f>
        <v>22.958333333333329</v>
      </c>
      <c r="AC25" s="11">
        <f>[21]Abril!$B$32</f>
        <v>23.362500000000001</v>
      </c>
      <c r="AD25" s="11">
        <f>[21]Abril!$B$33</f>
        <v>23.729166666666668</v>
      </c>
      <c r="AE25" s="11">
        <f>[21]Abril!$B$34</f>
        <v>23.2</v>
      </c>
      <c r="AF25" s="135">
        <f t="shared" si="1"/>
        <v>21.455114734299517</v>
      </c>
      <c r="AG25" s="12" t="s">
        <v>47</v>
      </c>
      <c r="AH25" t="s">
        <v>47</v>
      </c>
    </row>
    <row r="26" spans="1:36" x14ac:dyDescent="0.2">
      <c r="A26" s="58" t="s">
        <v>171</v>
      </c>
      <c r="B26" s="11">
        <f>[22]Abril!$B$5</f>
        <v>27.725000000000005</v>
      </c>
      <c r="C26" s="11">
        <f>[22]Abril!$B$6</f>
        <v>28.066666666666666</v>
      </c>
      <c r="D26" s="11">
        <f>[22]Abril!$B$7</f>
        <v>24.458333333333339</v>
      </c>
      <c r="E26" s="11">
        <f>[22]Abril!$B$8</f>
        <v>22.0625</v>
      </c>
      <c r="F26" s="11">
        <f>[22]Abril!$B$9</f>
        <v>25.887499999999999</v>
      </c>
      <c r="G26" s="11">
        <f>[22]Abril!$B$10</f>
        <v>27.150000000000002</v>
      </c>
      <c r="H26" s="11">
        <f>[22]Abril!$B$11</f>
        <v>22.341666666666669</v>
      </c>
      <c r="I26" s="11">
        <f>[22]Abril!$B$12</f>
        <v>22.125</v>
      </c>
      <c r="J26" s="11">
        <f>[22]Abril!$B$13</f>
        <v>21.833333333333332</v>
      </c>
      <c r="K26" s="11">
        <f>[22]Abril!$B$14</f>
        <v>21.866666666666664</v>
      </c>
      <c r="L26" s="11">
        <f>[22]Abril!$B$15</f>
        <v>22.424999999999997</v>
      </c>
      <c r="M26" s="11">
        <f>[22]Abril!$B$16</f>
        <v>22.866666666666664</v>
      </c>
      <c r="N26" s="11">
        <f>[22]Abril!$B$17</f>
        <v>25.345833333333335</v>
      </c>
      <c r="O26" s="11">
        <f>[22]Abril!$B$18</f>
        <v>21.8</v>
      </c>
      <c r="P26" s="11">
        <f>[22]Abril!$B$19</f>
        <v>17.025000000000002</v>
      </c>
      <c r="Q26" s="11">
        <f>[22]Abril!$B$20</f>
        <v>18.162500000000005</v>
      </c>
      <c r="R26" s="11">
        <f>[22]Abril!$B$21</f>
        <v>20.720833333333335</v>
      </c>
      <c r="S26" s="11">
        <f>[22]Abril!$B$22</f>
        <v>21.929166666666671</v>
      </c>
      <c r="T26" s="11">
        <f>[22]Abril!$B$23</f>
        <v>22.400000000000006</v>
      </c>
      <c r="U26" s="11">
        <f>[22]Abril!$B$24</f>
        <v>23.675000000000001</v>
      </c>
      <c r="V26" s="11">
        <f>[22]Abril!$B$25</f>
        <v>23.600000000000005</v>
      </c>
      <c r="W26" s="11">
        <f>[22]Abril!$B$26</f>
        <v>23.854166666666671</v>
      </c>
      <c r="X26" s="11">
        <f>[22]Abril!$B$27</f>
        <v>23.312500000000004</v>
      </c>
      <c r="Y26" s="11">
        <f>[22]Abril!$B$28</f>
        <v>23.004166666666666</v>
      </c>
      <c r="Z26" s="11">
        <f>[22]Abril!$B$29</f>
        <v>26.174999999999994</v>
      </c>
      <c r="AA26" s="11">
        <f>[22]Abril!$B$30</f>
        <v>27.345833333333331</v>
      </c>
      <c r="AB26" s="11">
        <f>[22]Abril!$B$31</f>
        <v>24.404166666666665</v>
      </c>
      <c r="AC26" s="11">
        <f>[22]Abril!$B$32</f>
        <v>24.025000000000002</v>
      </c>
      <c r="AD26" s="11">
        <f>[22]Abril!$B$33</f>
        <v>24.612500000000001</v>
      </c>
      <c r="AE26" s="11">
        <f>[22]Abril!$B$34</f>
        <v>24.933333333333337</v>
      </c>
      <c r="AF26" s="135">
        <f t="shared" si="1"/>
        <v>23.504444444444449</v>
      </c>
      <c r="AG26" s="12" t="s">
        <v>47</v>
      </c>
      <c r="AH26" t="s">
        <v>47</v>
      </c>
      <c r="AI26" t="s">
        <v>47</v>
      </c>
    </row>
    <row r="27" spans="1:36" x14ac:dyDescent="0.2">
      <c r="A27" s="58" t="s">
        <v>8</v>
      </c>
      <c r="B27" s="11">
        <f>[23]Abril!$B$5</f>
        <v>26.945833333333329</v>
      </c>
      <c r="C27" s="11">
        <f>[23]Abril!$B$6</f>
        <v>27.729166666666671</v>
      </c>
      <c r="D27" s="11">
        <f>[23]Abril!$B$7</f>
        <v>22.737500000000001</v>
      </c>
      <c r="E27" s="11">
        <f>[23]Abril!$B$8</f>
        <v>20.570833333333329</v>
      </c>
      <c r="F27" s="11">
        <f>[23]Abril!$B$9</f>
        <v>24.170833333333334</v>
      </c>
      <c r="G27" s="11">
        <f>[23]Abril!$B$10</f>
        <v>24.533333333333331</v>
      </c>
      <c r="H27" s="11">
        <f>[23]Abril!$B$11</f>
        <v>21.991666666666664</v>
      </c>
      <c r="I27" s="11">
        <f>[23]Abril!$B$12</f>
        <v>20.220833333333335</v>
      </c>
      <c r="J27" s="11">
        <f>[23]Abril!$B$13</f>
        <v>19.870833333333334</v>
      </c>
      <c r="K27" s="11">
        <f>[23]Abril!$B$14</f>
        <v>20.033333333333335</v>
      </c>
      <c r="L27" s="11">
        <f>[23]Abril!$B$15</f>
        <v>20.587499999999999</v>
      </c>
      <c r="M27" s="11">
        <f>[23]Abril!$B$16</f>
        <v>20.816666666666666</v>
      </c>
      <c r="N27" s="11">
        <f>[23]Abril!$B$17</f>
        <v>23.74166666666666</v>
      </c>
      <c r="O27" s="11">
        <f>[23]Abril!$B$18</f>
        <v>20.037499999999998</v>
      </c>
      <c r="P27" s="11">
        <f>[23]Abril!$B$19</f>
        <v>15.783333333333333</v>
      </c>
      <c r="Q27" s="11">
        <f>[23]Abril!$B$20</f>
        <v>16.691666666666666</v>
      </c>
      <c r="R27" s="11">
        <f>[23]Abril!$B$21</f>
        <v>18.712500000000002</v>
      </c>
      <c r="S27" s="11">
        <f>[23]Abril!$B$22</f>
        <v>20.012499999999999</v>
      </c>
      <c r="T27" s="11">
        <f>[23]Abril!$B$23</f>
        <v>20.745833333333334</v>
      </c>
      <c r="U27" s="11">
        <f>[23]Abril!$B$24</f>
        <v>21.600000000000005</v>
      </c>
      <c r="V27" s="11">
        <f>[23]Abril!$B$25</f>
        <v>22.324999999999999</v>
      </c>
      <c r="W27" s="11">
        <f>[23]Abril!$B$26</f>
        <v>22.483333333333334</v>
      </c>
      <c r="X27" s="11">
        <f>[23]Abril!$B$27</f>
        <v>22.116666666666671</v>
      </c>
      <c r="Y27" s="11">
        <f>[23]Abril!$B$28</f>
        <v>21.925000000000001</v>
      </c>
      <c r="Z27" s="11">
        <f>[23]Abril!$B$29</f>
        <v>24.554166666666671</v>
      </c>
      <c r="AA27" s="11">
        <f>[23]Abril!$B$30</f>
        <v>26.337499999999991</v>
      </c>
      <c r="AB27" s="11">
        <f>[23]Abril!$B$31</f>
        <v>23.729166666666668</v>
      </c>
      <c r="AC27" s="11">
        <f>[23]Abril!$B$32</f>
        <v>22.820833333333336</v>
      </c>
      <c r="AD27" s="11">
        <f>[23]Abril!$B$33</f>
        <v>23.791666666666668</v>
      </c>
      <c r="AE27" s="11">
        <f>[23]Abril!$B$34</f>
        <v>23.45</v>
      </c>
      <c r="AF27" s="93">
        <f t="shared" si="1"/>
        <v>22.035555555555558</v>
      </c>
      <c r="AH27" t="s">
        <v>47</v>
      </c>
      <c r="AI27" t="s">
        <v>47</v>
      </c>
    </row>
    <row r="28" spans="1:36" x14ac:dyDescent="0.2">
      <c r="A28" s="58" t="s">
        <v>9</v>
      </c>
      <c r="B28" s="11">
        <f>[24]Abril!$B$5</f>
        <v>28.475000000000005</v>
      </c>
      <c r="C28" s="11">
        <f>[24]Abril!$B$6</f>
        <v>28.858333333333338</v>
      </c>
      <c r="D28" s="11">
        <f>[24]Abril!$B$7</f>
        <v>24.849999999999994</v>
      </c>
      <c r="E28" s="11">
        <f>[24]Abril!$B$8</f>
        <v>22.099999999999998</v>
      </c>
      <c r="F28" s="11">
        <f>[24]Abril!$B$9</f>
        <v>26.529166666666665</v>
      </c>
      <c r="G28" s="11">
        <f>[24]Abril!$B$10</f>
        <v>27.512499999999992</v>
      </c>
      <c r="H28" s="11">
        <f>[24]Abril!$B$11</f>
        <v>22.091666666666669</v>
      </c>
      <c r="I28" s="11">
        <f>[24]Abril!$B$12</f>
        <v>21.926086956521736</v>
      </c>
      <c r="J28" s="11">
        <f>[24]Abril!$B$13</f>
        <v>22.129166666666666</v>
      </c>
      <c r="K28" s="11">
        <f>[24]Abril!$B$14</f>
        <v>22.016666666666666</v>
      </c>
      <c r="L28" s="11">
        <f>[24]Abril!$B$15</f>
        <v>22.691666666666666</v>
      </c>
      <c r="M28" s="11">
        <f>[24]Abril!$B$16</f>
        <v>24.357142857142861</v>
      </c>
      <c r="N28" s="11">
        <f>[24]Abril!$B$17</f>
        <v>26.927777777777777</v>
      </c>
      <c r="O28" s="11">
        <f>[24]Abril!$B$18</f>
        <v>23.492307692307691</v>
      </c>
      <c r="P28" s="11">
        <f>[24]Abril!$B$19</f>
        <v>19.415384615384617</v>
      </c>
      <c r="Q28" s="11">
        <f>[24]Abril!$B$20</f>
        <v>19.633333333333336</v>
      </c>
      <c r="R28" s="11">
        <f>[24]Abril!$B$21</f>
        <v>23.969230769230776</v>
      </c>
      <c r="S28" s="11">
        <f>[24]Abril!$B$22</f>
        <v>24.245454545454546</v>
      </c>
      <c r="T28" s="11">
        <f>[24]Abril!$B$23</f>
        <v>25.290909090909089</v>
      </c>
      <c r="U28" s="11">
        <f>[24]Abril!$B$24</f>
        <v>26.490909090909089</v>
      </c>
      <c r="V28" s="11">
        <f>[24]Abril!$B$25</f>
        <v>27.330000000000002</v>
      </c>
      <c r="W28" s="11">
        <f>[24]Abril!$B$26</f>
        <v>27.455555555555556</v>
      </c>
      <c r="X28" s="11">
        <f>[24]Abril!$B$27</f>
        <v>26.25</v>
      </c>
      <c r="Y28" s="11">
        <f>[24]Abril!$B$28</f>
        <v>25.724999999999998</v>
      </c>
      <c r="Z28" s="11">
        <f>[24]Abril!$B$29</f>
        <v>29.88571428571429</v>
      </c>
      <c r="AA28" s="11">
        <f>[24]Abril!$B$30</f>
        <v>31.044444444444448</v>
      </c>
      <c r="AB28" s="11">
        <f>[24]Abril!$B$31</f>
        <v>27.12857142857143</v>
      </c>
      <c r="AC28" s="11">
        <f>[24]Abril!$B$32</f>
        <v>27.385714285714283</v>
      </c>
      <c r="AD28" s="11">
        <f>[24]Abril!$B$33</f>
        <v>28.95</v>
      </c>
      <c r="AE28" s="11">
        <f>[24]Abril!$B$34</f>
        <v>29.1</v>
      </c>
      <c r="AF28" s="93">
        <f t="shared" si="1"/>
        <v>25.441923446521272</v>
      </c>
      <c r="AH28" t="s">
        <v>47</v>
      </c>
      <c r="AI28" t="s">
        <v>47</v>
      </c>
    </row>
    <row r="29" spans="1:36" x14ac:dyDescent="0.2">
      <c r="A29" s="58" t="s">
        <v>42</v>
      </c>
      <c r="B29" s="11">
        <f>[25]Abril!$B$5</f>
        <v>28.337500000000002</v>
      </c>
      <c r="C29" s="11">
        <f>[25]Abril!$B$6</f>
        <v>28.149999999999995</v>
      </c>
      <c r="D29" s="11">
        <f>[25]Abril!$B$7</f>
        <v>25.795833333333334</v>
      </c>
      <c r="E29" s="11">
        <f>[25]Abril!$B$8</f>
        <v>22.566666666666666</v>
      </c>
      <c r="F29" s="11">
        <f>[25]Abril!$B$9</f>
        <v>26.379166666666674</v>
      </c>
      <c r="G29" s="11">
        <f>[25]Abril!$B$10</f>
        <v>27.320833333333329</v>
      </c>
      <c r="H29" s="11">
        <f>[25]Abril!$B$11</f>
        <v>23.658333333333335</v>
      </c>
      <c r="I29" s="11">
        <f>[25]Abril!$B$12</f>
        <v>21.966666666666665</v>
      </c>
      <c r="J29" s="11">
        <f>[25]Abril!$B$13</f>
        <v>21.679166666666664</v>
      </c>
      <c r="K29" s="11">
        <f>[25]Abril!$B$14</f>
        <v>21.320833333333336</v>
      </c>
      <c r="L29" s="11">
        <f>[25]Abril!$B$15</f>
        <v>21.758333333333329</v>
      </c>
      <c r="M29" s="11">
        <f>[25]Abril!$B$16</f>
        <v>23.837500000000002</v>
      </c>
      <c r="N29" s="11">
        <f>[25]Abril!$B$17</f>
        <v>25.704166666666666</v>
      </c>
      <c r="O29" s="11">
        <f>[25]Abril!$B$18</f>
        <v>23.9375</v>
      </c>
      <c r="P29" s="11">
        <f>[25]Abril!$B$19</f>
        <v>18.704166666666662</v>
      </c>
      <c r="Q29" s="11">
        <f>[25]Abril!$B$20</f>
        <v>18.329166666666669</v>
      </c>
      <c r="R29" s="11">
        <f>[25]Abril!$B$21</f>
        <v>19.362499999999997</v>
      </c>
      <c r="S29" s="11">
        <f>[25]Abril!$B$22</f>
        <v>21.008333333333329</v>
      </c>
      <c r="T29" s="11">
        <f>[25]Abril!$B$23</f>
        <v>22.724999999999998</v>
      </c>
      <c r="U29" s="11">
        <f>[25]Abril!$B$24</f>
        <v>24.112499999999997</v>
      </c>
      <c r="V29" s="11">
        <f>[25]Abril!$B$25</f>
        <v>24.329166666666669</v>
      </c>
      <c r="W29" s="11">
        <f>[25]Abril!$B$26</f>
        <v>24.212499999999995</v>
      </c>
      <c r="X29" s="11">
        <f>[25]Abril!$B$27</f>
        <v>23.829166666666669</v>
      </c>
      <c r="Y29" s="11">
        <f>[25]Abril!$B$28</f>
        <v>24.679166666666671</v>
      </c>
      <c r="Z29" s="11">
        <f>[25]Abril!$B$29</f>
        <v>27.320833333333336</v>
      </c>
      <c r="AA29" s="11">
        <f>[25]Abril!$B$30</f>
        <v>27.295833333333334</v>
      </c>
      <c r="AB29" s="11">
        <f>[25]Abril!$B$31</f>
        <v>26.391666666666669</v>
      </c>
      <c r="AC29" s="11">
        <f>[25]Abril!$B$32</f>
        <v>26.508333333333336</v>
      </c>
      <c r="AD29" s="11">
        <f>[25]Abril!$B$33</f>
        <v>25.779166666666672</v>
      </c>
      <c r="AE29" s="11">
        <f>[25]Abril!$B$34</f>
        <v>25.337500000000006</v>
      </c>
      <c r="AF29" s="93">
        <f t="shared" si="1"/>
        <v>24.077916666666667</v>
      </c>
      <c r="AG29" s="12" t="s">
        <v>47</v>
      </c>
      <c r="AI29" s="12" t="s">
        <v>47</v>
      </c>
    </row>
    <row r="30" spans="1:36" x14ac:dyDescent="0.2">
      <c r="A30" s="58" t="s">
        <v>10</v>
      </c>
      <c r="B30" s="11">
        <f>[26]Abril!$B$5</f>
        <v>27.604166666666661</v>
      </c>
      <c r="C30" s="11">
        <f>[26]Abril!$B$6</f>
        <v>27.666666666666668</v>
      </c>
      <c r="D30" s="11">
        <f>[26]Abril!$B$7</f>
        <v>23.325000000000003</v>
      </c>
      <c r="E30" s="11">
        <f>[26]Abril!$B$8</f>
        <v>20.637499999999999</v>
      </c>
      <c r="F30" s="11">
        <f>[26]Abril!$B$9</f>
        <v>25.375</v>
      </c>
      <c r="G30" s="11">
        <f>[26]Abril!$B$10</f>
        <v>25.783333333333328</v>
      </c>
      <c r="H30" s="11">
        <f>[26]Abril!$B$11</f>
        <v>21.658333333333331</v>
      </c>
      <c r="I30" s="11">
        <f>[26]Abril!$B$12</f>
        <v>20.179166666666667</v>
      </c>
      <c r="J30" s="11">
        <f>[26]Abril!$B$13</f>
        <v>19.691666666666666</v>
      </c>
      <c r="K30" s="11">
        <f>[26]Abril!$B$14</f>
        <v>20.004166666666666</v>
      </c>
      <c r="L30" s="11">
        <f>[26]Abril!$B$15</f>
        <v>21.070833333333333</v>
      </c>
      <c r="M30" s="11">
        <f>[26]Abril!$B$16</f>
        <v>21.212500000000002</v>
      </c>
      <c r="N30" s="11">
        <f>[26]Abril!$B$17</f>
        <v>24.808333333333334</v>
      </c>
      <c r="O30" s="11">
        <f>[26]Abril!$B$18</f>
        <v>20.545833333333331</v>
      </c>
      <c r="P30" s="11">
        <f>[26]Abril!$B$19</f>
        <v>16.237500000000001</v>
      </c>
      <c r="Q30" s="11">
        <f>[26]Abril!$B$20</f>
        <v>16.883333333333336</v>
      </c>
      <c r="R30" s="11">
        <f>[26]Abril!$B$21</f>
        <v>18.445833333333333</v>
      </c>
      <c r="S30" s="11">
        <f>[26]Abril!$B$22</f>
        <v>20.125</v>
      </c>
      <c r="T30" s="11">
        <f>[26]Abril!$B$23</f>
        <v>21.458333333333332</v>
      </c>
      <c r="U30" s="11">
        <f>[26]Abril!$B$24</f>
        <v>22.666666666666661</v>
      </c>
      <c r="V30" s="11">
        <f>[26]Abril!$B$25</f>
        <v>22.770833333333332</v>
      </c>
      <c r="W30" s="11">
        <f>[26]Abril!$B$26</f>
        <v>22.849999999999998</v>
      </c>
      <c r="X30" s="11">
        <f>[26]Abril!$B$27</f>
        <v>22.616666666666664</v>
      </c>
      <c r="Y30" s="11">
        <f>[26]Abril!$B$28</f>
        <v>23.604166666666668</v>
      </c>
      <c r="Z30" s="11">
        <f>[26]Abril!$B$29</f>
        <v>25.841666666666665</v>
      </c>
      <c r="AA30" s="11">
        <f>[26]Abril!$B$30</f>
        <v>27.299999999999997</v>
      </c>
      <c r="AB30" s="11">
        <f>[26]Abril!$B$31</f>
        <v>24.629166666666663</v>
      </c>
      <c r="AC30" s="11">
        <f>[26]Abril!$B$32</f>
        <v>24.283333333333331</v>
      </c>
      <c r="AD30" s="11">
        <f>[26]Abril!$B$33</f>
        <v>24.462500000000002</v>
      </c>
      <c r="AE30" s="11">
        <f>[26]Abril!$B$34</f>
        <v>23.850000000000005</v>
      </c>
      <c r="AF30" s="93">
        <f t="shared" si="1"/>
        <v>22.586249999999996</v>
      </c>
      <c r="AI30" t="s">
        <v>47</v>
      </c>
      <c r="AJ30" t="s">
        <v>47</v>
      </c>
    </row>
    <row r="31" spans="1:36" x14ac:dyDescent="0.2">
      <c r="A31" s="58" t="s">
        <v>172</v>
      </c>
      <c r="B31" s="11">
        <f>[27]Abril!$B$5</f>
        <v>29.100000000000005</v>
      </c>
      <c r="C31" s="11">
        <f>[27]Abril!$B$6</f>
        <v>29.475000000000001</v>
      </c>
      <c r="D31" s="11">
        <f>[27]Abril!$B$7</f>
        <v>23.124999999999996</v>
      </c>
      <c r="E31" s="11">
        <f>[27]Abril!$B$8</f>
        <v>22.541176470588233</v>
      </c>
      <c r="F31" s="11">
        <f>[27]Abril!$B$9</f>
        <v>27.294117647058822</v>
      </c>
      <c r="G31" s="11">
        <f>[27]Abril!$B$10</f>
        <v>26.674999999999997</v>
      </c>
      <c r="H31" s="11">
        <f>[27]Abril!$B$11</f>
        <v>22.476923076923072</v>
      </c>
      <c r="I31" s="11">
        <f>[27]Abril!$B$12</f>
        <v>22.006666666666664</v>
      </c>
      <c r="J31" s="11">
        <f>[27]Abril!$B$13</f>
        <v>21.670588235294112</v>
      </c>
      <c r="K31" s="11">
        <f>[27]Abril!$B$14</f>
        <v>21.652941176470588</v>
      </c>
      <c r="L31" s="11">
        <f>[27]Abril!$B$15</f>
        <v>23.037499999999998</v>
      </c>
      <c r="M31" s="11">
        <f>[27]Abril!$B$16</f>
        <v>24.247058823529411</v>
      </c>
      <c r="N31" s="11">
        <f>[27]Abril!$B$17</f>
        <v>25.929411764705879</v>
      </c>
      <c r="O31" s="11">
        <f>[27]Abril!$B$18</f>
        <v>20.253333333333334</v>
      </c>
      <c r="P31" s="11">
        <f>[27]Abril!$B$19</f>
        <v>17.293750000000003</v>
      </c>
      <c r="Q31" s="11">
        <f>[27]Abril!$B$20</f>
        <v>18.335294117647063</v>
      </c>
      <c r="R31" s="11">
        <f>[27]Abril!$B$21</f>
        <v>20.775000000000002</v>
      </c>
      <c r="S31" s="11">
        <f>[27]Abril!$B$22</f>
        <v>22.5625</v>
      </c>
      <c r="T31" s="11">
        <f>[27]Abril!$B$23</f>
        <v>23.250000000000004</v>
      </c>
      <c r="U31" s="11">
        <f>[27]Abril!$B$24</f>
        <v>24.252941176470589</v>
      </c>
      <c r="V31" s="11">
        <f>[27]Abril!$B$25</f>
        <v>24.788235294117644</v>
      </c>
      <c r="W31" s="11">
        <f>[27]Abril!$B$26</f>
        <v>25.047058823529408</v>
      </c>
      <c r="X31" s="11">
        <f>[27]Abril!$B$27</f>
        <v>24.570588235294121</v>
      </c>
      <c r="Y31" s="11">
        <f>[27]Abril!$B$28</f>
        <v>24.311764705882354</v>
      </c>
      <c r="Z31" s="11">
        <f>[27]Abril!$B$29</f>
        <v>26.274999999999999</v>
      </c>
      <c r="AA31" s="11">
        <f>[27]Abril!$B$30</f>
        <v>28.106250000000003</v>
      </c>
      <c r="AB31" s="11">
        <f>[27]Abril!$B$31</f>
        <v>25.568750000000001</v>
      </c>
      <c r="AC31" s="11">
        <f>[27]Abril!$B$32</f>
        <v>24.952941176470588</v>
      </c>
      <c r="AD31" s="11">
        <f>[27]Abril!$B$33</f>
        <v>25.452941176470585</v>
      </c>
      <c r="AE31" s="11">
        <f>[27]Abril!$B$34</f>
        <v>25.788235294117644</v>
      </c>
      <c r="AF31" s="135">
        <f t="shared" si="1"/>
        <v>24.027198906485676</v>
      </c>
      <c r="AI31" t="s">
        <v>47</v>
      </c>
    </row>
    <row r="32" spans="1:36" x14ac:dyDescent="0.2">
      <c r="A32" s="58" t="s">
        <v>11</v>
      </c>
      <c r="B32" s="11" t="str">
        <f>[28]Abril!$B$5</f>
        <v>*</v>
      </c>
      <c r="C32" s="11" t="str">
        <f>[28]Abril!$B$6</f>
        <v>*</v>
      </c>
      <c r="D32" s="11" t="str">
        <f>[28]Abril!$B$7</f>
        <v>*</v>
      </c>
      <c r="E32" s="11" t="str">
        <f>[28]Abril!$B$8</f>
        <v>*</v>
      </c>
      <c r="F32" s="11" t="str">
        <f>[28]Abril!$B$9</f>
        <v>*</v>
      </c>
      <c r="G32" s="11" t="str">
        <f>[28]Abril!$B$10</f>
        <v>*</v>
      </c>
      <c r="H32" s="11" t="str">
        <f>[28]Abril!$B$11</f>
        <v>*</v>
      </c>
      <c r="I32" s="11" t="str">
        <f>[28]Abril!$B$12</f>
        <v>*</v>
      </c>
      <c r="J32" s="11" t="str">
        <f>[28]Abril!$B$13</f>
        <v>*</v>
      </c>
      <c r="K32" s="11" t="str">
        <f>[28]Abril!$B$14</f>
        <v>*</v>
      </c>
      <c r="L32" s="11" t="str">
        <f>[28]Abril!$B$15</f>
        <v>*</v>
      </c>
      <c r="M32" s="11" t="str">
        <f>[28]Abril!$B$16</f>
        <v>*</v>
      </c>
      <c r="N32" s="11" t="str">
        <f>[28]Abril!$B$17</f>
        <v>*</v>
      </c>
      <c r="O32" s="11" t="str">
        <f>[28]Abril!$B$18</f>
        <v>*</v>
      </c>
      <c r="P32" s="11" t="str">
        <f>[28]Abril!$B$19</f>
        <v>*</v>
      </c>
      <c r="Q32" s="11" t="str">
        <f>[28]Abril!$B$20</f>
        <v>*</v>
      </c>
      <c r="R32" s="11" t="str">
        <f>[28]Abril!$B$21</f>
        <v>*</v>
      </c>
      <c r="S32" s="11" t="str">
        <f>[28]Abril!$B$22</f>
        <v>*</v>
      </c>
      <c r="T32" s="11" t="str">
        <f>[28]Abril!$B$23</f>
        <v>*</v>
      </c>
      <c r="U32" s="11" t="str">
        <f>[28]Abril!$B$24</f>
        <v>*</v>
      </c>
      <c r="V32" s="11" t="str">
        <f>[28]Abril!$B$25</f>
        <v>*</v>
      </c>
      <c r="W32" s="11" t="str">
        <f>[28]Abril!$B$26</f>
        <v>*</v>
      </c>
      <c r="X32" s="11" t="str">
        <f>[28]Abril!$B$27</f>
        <v>*</v>
      </c>
      <c r="Y32" s="11" t="str">
        <f>[28]Abril!$B$28</f>
        <v>*</v>
      </c>
      <c r="Z32" s="11" t="str">
        <f>[28]Abril!$B$29</f>
        <v>*</v>
      </c>
      <c r="AA32" s="11" t="str">
        <f>[28]Abril!$B$30</f>
        <v>*</v>
      </c>
      <c r="AB32" s="11" t="str">
        <f>[28]Abril!$B$31</f>
        <v>*</v>
      </c>
      <c r="AC32" s="11" t="str">
        <f>[28]Abril!$B$32</f>
        <v>*</v>
      </c>
      <c r="AD32" s="11" t="str">
        <f>[28]Abril!$B$33</f>
        <v>*</v>
      </c>
      <c r="AE32" s="11" t="str">
        <f>[28]Abril!$B$34</f>
        <v>*</v>
      </c>
      <c r="AF32" s="135" t="s">
        <v>226</v>
      </c>
      <c r="AG32" s="12" t="s">
        <v>47</v>
      </c>
      <c r="AI32" t="s">
        <v>47</v>
      </c>
      <c r="AJ32" t="s">
        <v>47</v>
      </c>
    </row>
    <row r="33" spans="1:36" s="5" customFormat="1" x14ac:dyDescent="0.2">
      <c r="A33" s="58" t="s">
        <v>12</v>
      </c>
      <c r="B33" s="11">
        <f>[29]Abril!$B$5</f>
        <v>28.504166666666663</v>
      </c>
      <c r="C33" s="11">
        <f>[29]Abril!$B$6</f>
        <v>28.25833333333334</v>
      </c>
      <c r="D33" s="11">
        <f>[29]Abril!$B$7</f>
        <v>26.899999999999995</v>
      </c>
      <c r="E33" s="11">
        <f>[29]Abril!$B$8</f>
        <v>24.124999999999996</v>
      </c>
      <c r="F33" s="11">
        <f>[29]Abril!$B$9</f>
        <v>27.070833333333336</v>
      </c>
      <c r="G33" s="11">
        <f>[29]Abril!$B$10</f>
        <v>27.166666666666671</v>
      </c>
      <c r="H33" s="11">
        <f>[29]Abril!$B$11</f>
        <v>23.80416666666666</v>
      </c>
      <c r="I33" s="11">
        <f>[29]Abril!$B$12</f>
        <v>23.837499999999995</v>
      </c>
      <c r="J33" s="11">
        <f>[29]Abril!$B$13</f>
        <v>22.8</v>
      </c>
      <c r="K33" s="11">
        <f>[29]Abril!$B$14</f>
        <v>22.891666666666666</v>
      </c>
      <c r="L33" s="11">
        <f>[29]Abril!$B$15</f>
        <v>23.491666666666671</v>
      </c>
      <c r="M33" s="11">
        <f>[29]Abril!$B$16</f>
        <v>20.750000000000004</v>
      </c>
      <c r="N33" s="11" t="str">
        <f>[29]Abril!$B$17</f>
        <v>*</v>
      </c>
      <c r="O33" s="11" t="str">
        <f>[29]Abril!$B$18</f>
        <v>*</v>
      </c>
      <c r="P33" s="11" t="str">
        <f>[29]Abril!$B$19</f>
        <v>*</v>
      </c>
      <c r="Q33" s="11">
        <f>[29]Abril!$B$20</f>
        <v>22.708333333333332</v>
      </c>
      <c r="R33" s="11">
        <f>[29]Abril!$B$21</f>
        <v>19.833333333333332</v>
      </c>
      <c r="S33" s="11">
        <f>[29]Abril!$B$22</f>
        <v>21.383333333333329</v>
      </c>
      <c r="T33" s="11">
        <f>[29]Abril!$B$23</f>
        <v>22.866666666666664</v>
      </c>
      <c r="U33" s="11">
        <f>[29]Abril!$B$24</f>
        <v>25.208333333333332</v>
      </c>
      <c r="V33" s="11">
        <f>[29]Abril!$B$25</f>
        <v>25.45</v>
      </c>
      <c r="W33" s="11">
        <f>[29]Abril!$B$26</f>
        <v>24.912499999999998</v>
      </c>
      <c r="X33" s="11">
        <f>[29]Abril!$B$27</f>
        <v>20.724999999999998</v>
      </c>
      <c r="Y33" s="11" t="str">
        <f>[29]Abril!$B$28</f>
        <v>*</v>
      </c>
      <c r="Z33" s="11" t="str">
        <f>[29]Abril!$B$29</f>
        <v>*</v>
      </c>
      <c r="AA33" s="11" t="str">
        <f>[29]Abril!$B$30</f>
        <v>*</v>
      </c>
      <c r="AB33" s="11" t="str">
        <f>[29]Abril!$B$31</f>
        <v>*</v>
      </c>
      <c r="AC33" s="11">
        <f>[29]Abril!$B$32</f>
        <v>30.325000000000003</v>
      </c>
      <c r="AD33" s="11">
        <f>[29]Abril!$B$33</f>
        <v>26.379166666666663</v>
      </c>
      <c r="AE33" s="11">
        <f>[29]Abril!$B$34</f>
        <v>26.158333333333331</v>
      </c>
      <c r="AF33" s="93">
        <f t="shared" si="1"/>
        <v>24.589130434782607</v>
      </c>
      <c r="AH33" s="5" t="s">
        <v>47</v>
      </c>
      <c r="AI33" s="5" t="s">
        <v>47</v>
      </c>
    </row>
    <row r="34" spans="1:36" x14ac:dyDescent="0.2">
      <c r="A34" s="58" t="s">
        <v>13</v>
      </c>
      <c r="B34" s="11">
        <f>[30]Abril!$B$5</f>
        <v>32.6</v>
      </c>
      <c r="C34" s="11">
        <f>[30]Abril!$B$6</f>
        <v>31.381818181818186</v>
      </c>
      <c r="D34" s="11">
        <f>[30]Abril!$B$7</f>
        <v>27.420000000000005</v>
      </c>
      <c r="E34" s="11">
        <f>[30]Abril!$B$8</f>
        <v>27.225000000000005</v>
      </c>
      <c r="F34" s="11">
        <f>[30]Abril!$B$9</f>
        <v>32.016666666666673</v>
      </c>
      <c r="G34" s="11">
        <f>[30]Abril!$B$10</f>
        <v>31.990000000000002</v>
      </c>
      <c r="H34" s="11">
        <f>[30]Abril!$B$11</f>
        <v>24.992307692307691</v>
      </c>
      <c r="I34" s="11">
        <f>[30]Abril!$B$12</f>
        <v>26.95384615384615</v>
      </c>
      <c r="J34" s="11">
        <f>[30]Abril!$B$13</f>
        <v>26.3</v>
      </c>
      <c r="K34" s="11">
        <f>[30]Abril!$B$14</f>
        <v>25.62142857142857</v>
      </c>
      <c r="L34" s="11">
        <f>[30]Abril!$B$15</f>
        <v>28.050000000000008</v>
      </c>
      <c r="M34" s="11">
        <f>[30]Abril!$B$16</f>
        <v>28.718181818181815</v>
      </c>
      <c r="N34" s="11">
        <f>[30]Abril!$B$17</f>
        <v>31.654545454545453</v>
      </c>
      <c r="O34" s="11">
        <f>[30]Abril!$B$18</f>
        <v>25.981818181818177</v>
      </c>
      <c r="P34" s="11">
        <f>[30]Abril!$B$19</f>
        <v>23.123076923076919</v>
      </c>
      <c r="Q34" s="11">
        <f>[30]Abril!$B$20</f>
        <v>22.728571428571424</v>
      </c>
      <c r="R34" s="11">
        <f>[30]Abril!$B$21</f>
        <v>24.208333333333329</v>
      </c>
      <c r="S34" s="11">
        <f>[30]Abril!$B$22</f>
        <v>27.390909090909091</v>
      </c>
      <c r="T34" s="11">
        <f>[30]Abril!$B$23</f>
        <v>29.40909090909091</v>
      </c>
      <c r="U34" s="11">
        <f>[30]Abril!$B$24</f>
        <v>30.727272727272727</v>
      </c>
      <c r="V34" s="11">
        <f>[30]Abril!$B$25</f>
        <v>30.972727272727276</v>
      </c>
      <c r="W34" s="11">
        <f>[30]Abril!$B$26</f>
        <v>30.572727272727274</v>
      </c>
      <c r="X34" s="11">
        <f>[30]Abril!$B$27</f>
        <v>30.155555555555559</v>
      </c>
      <c r="Y34" s="11">
        <f>[30]Abril!$B$28</f>
        <v>30.677777777777781</v>
      </c>
      <c r="Z34" s="11">
        <f>[30]Abril!$B$29</f>
        <v>32.109090909090909</v>
      </c>
      <c r="AA34" s="11">
        <f>[30]Abril!$B$30</f>
        <v>31.380000000000003</v>
      </c>
      <c r="AB34" s="11">
        <f>[30]Abril!$B$31</f>
        <v>30.590909090909086</v>
      </c>
      <c r="AC34" s="11">
        <f>[30]Abril!$B$32</f>
        <v>31.32</v>
      </c>
      <c r="AD34" s="11">
        <f>[30]Abril!$B$33</f>
        <v>29.675000000000001</v>
      </c>
      <c r="AE34" s="11">
        <f>[30]Abril!$B$34</f>
        <v>31.439999999999998</v>
      </c>
      <c r="AF34" s="93">
        <f t="shared" si="1"/>
        <v>28.912888500388497</v>
      </c>
      <c r="AH34" t="s">
        <v>47</v>
      </c>
      <c r="AJ34" t="s">
        <v>47</v>
      </c>
    </row>
    <row r="35" spans="1:36" x14ac:dyDescent="0.2">
      <c r="A35" s="58" t="s">
        <v>173</v>
      </c>
      <c r="B35" s="11">
        <f>[31]Abril!$B$5</f>
        <v>26.358333333333331</v>
      </c>
      <c r="C35" s="11">
        <f>[31]Abril!$B$6</f>
        <v>27.229166666666661</v>
      </c>
      <c r="D35" s="11">
        <f>[31]Abril!$B$7</f>
        <v>23.862500000000008</v>
      </c>
      <c r="E35" s="11">
        <f>[31]Abril!$B$8</f>
        <v>20.737500000000001</v>
      </c>
      <c r="F35" s="11">
        <f>[31]Abril!$B$9</f>
        <v>25.562500000000004</v>
      </c>
      <c r="G35" s="11">
        <f>[31]Abril!$B$10</f>
        <v>27.675000000000001</v>
      </c>
      <c r="H35" s="11">
        <f>[31]Abril!$B$11</f>
        <v>22.220833333333328</v>
      </c>
      <c r="I35" s="11">
        <f>[31]Abril!$B$12</f>
        <v>21.291666666666668</v>
      </c>
      <c r="J35" s="11">
        <f>[31]Abril!$B$13</f>
        <v>20.912500000000005</v>
      </c>
      <c r="K35" s="11">
        <f>[31]Abril!$B$14</f>
        <v>19.658333333333331</v>
      </c>
      <c r="L35" s="11">
        <f>[31]Abril!$B$15</f>
        <v>19.837500000000002</v>
      </c>
      <c r="M35" s="11">
        <f>[31]Abril!$B$16</f>
        <v>22.779166666666669</v>
      </c>
      <c r="N35" s="11">
        <f>[31]Abril!$B$17</f>
        <v>25.387500000000006</v>
      </c>
      <c r="O35" s="11">
        <f>[31]Abril!$B$18</f>
        <v>22.329166666666662</v>
      </c>
      <c r="P35" s="11">
        <f>[31]Abril!$B$19</f>
        <v>16.783333333333335</v>
      </c>
      <c r="Q35" s="11">
        <f>[31]Abril!$B$20</f>
        <v>15.720833333333337</v>
      </c>
      <c r="R35" s="11">
        <f>[31]Abril!$B$21</f>
        <v>17.308333333333334</v>
      </c>
      <c r="S35" s="11">
        <f>[31]Abril!$B$22</f>
        <v>19.491666666666664</v>
      </c>
      <c r="T35" s="11">
        <f>[31]Abril!$B$23</f>
        <v>22.641666666666669</v>
      </c>
      <c r="U35" s="11">
        <f>[31]Abril!$B$24</f>
        <v>23.533333333333331</v>
      </c>
      <c r="V35" s="11">
        <f>[31]Abril!$B$25</f>
        <v>23.516666666666669</v>
      </c>
      <c r="W35" s="11">
        <f>[31]Abril!$B$26</f>
        <v>23.716666666666669</v>
      </c>
      <c r="X35" s="11">
        <f>[31]Abril!$B$27</f>
        <v>23.649999999999995</v>
      </c>
      <c r="Y35" s="11">
        <f>[31]Abril!$B$28</f>
        <v>23.608333333333338</v>
      </c>
      <c r="Z35" s="11">
        <f>[31]Abril!$B$29</f>
        <v>26.587500000000002</v>
      </c>
      <c r="AA35" s="11">
        <f>[31]Abril!$B$30</f>
        <v>26.754166666666666</v>
      </c>
      <c r="AB35" s="11">
        <f>[31]Abril!$B$31</f>
        <v>24.204166666666666</v>
      </c>
      <c r="AC35" s="11">
        <f>[31]Abril!$B$32</f>
        <v>23.325000000000003</v>
      </c>
      <c r="AD35" s="11">
        <f>[31]Abril!$B$33</f>
        <v>25.145833333333332</v>
      </c>
      <c r="AE35" s="11">
        <f>[31]Abril!$B$34</f>
        <v>24.779166666666665</v>
      </c>
      <c r="AF35" s="135">
        <f t="shared" si="1"/>
        <v>22.886944444444449</v>
      </c>
      <c r="AI35" t="s">
        <v>47</v>
      </c>
    </row>
    <row r="36" spans="1:36" x14ac:dyDescent="0.2">
      <c r="A36" s="58" t="s">
        <v>144</v>
      </c>
      <c r="B36" s="11" t="str">
        <f>[32]Abril!$B$5</f>
        <v>*</v>
      </c>
      <c r="C36" s="11" t="str">
        <f>[32]Abril!$B$6</f>
        <v>*</v>
      </c>
      <c r="D36" s="11" t="str">
        <f>[32]Abril!$B$7</f>
        <v>*</v>
      </c>
      <c r="E36" s="11" t="str">
        <f>[32]Abril!$B$8</f>
        <v>*</v>
      </c>
      <c r="F36" s="11" t="str">
        <f>[32]Abril!$B$9</f>
        <v>*</v>
      </c>
      <c r="G36" s="11" t="str">
        <f>[32]Abril!$B$10</f>
        <v>*</v>
      </c>
      <c r="H36" s="11" t="str">
        <f>[32]Abril!$B$11</f>
        <v>*</v>
      </c>
      <c r="I36" s="11" t="str">
        <f>[32]Abril!$B$12</f>
        <v>*</v>
      </c>
      <c r="J36" s="11" t="str">
        <f>[32]Abril!$B$13</f>
        <v>*</v>
      </c>
      <c r="K36" s="11" t="str">
        <f>[32]Abril!$B$14</f>
        <v>*</v>
      </c>
      <c r="L36" s="11" t="str">
        <f>[32]Abril!$B$15</f>
        <v>*</v>
      </c>
      <c r="M36" s="11" t="str">
        <f>[32]Abril!$B$16</f>
        <v>*</v>
      </c>
      <c r="N36" s="11" t="str">
        <f>[32]Abril!$B$17</f>
        <v>*</v>
      </c>
      <c r="O36" s="11" t="str">
        <f>[32]Abril!$B$18</f>
        <v>*</v>
      </c>
      <c r="P36" s="11" t="str">
        <f>[32]Abril!$B$19</f>
        <v>*</v>
      </c>
      <c r="Q36" s="11" t="str">
        <f>[32]Abril!$B$20</f>
        <v>*</v>
      </c>
      <c r="R36" s="11" t="str">
        <f>[32]Abril!$B$21</f>
        <v>*</v>
      </c>
      <c r="S36" s="11" t="str">
        <f>[32]Abril!$B$22</f>
        <v>*</v>
      </c>
      <c r="T36" s="11" t="str">
        <f>[32]Abril!$B$23</f>
        <v>*</v>
      </c>
      <c r="U36" s="11" t="str">
        <f>[32]Abril!$B$24</f>
        <v>*</v>
      </c>
      <c r="V36" s="11" t="str">
        <f>[32]Abril!$B$25</f>
        <v>*</v>
      </c>
      <c r="W36" s="11" t="str">
        <f>[32]Abril!$B$26</f>
        <v>*</v>
      </c>
      <c r="X36" s="11" t="str">
        <f>[32]Abril!$B$27</f>
        <v>*</v>
      </c>
      <c r="Y36" s="11" t="str">
        <f>[32]Abril!$B$28</f>
        <v>*</v>
      </c>
      <c r="Z36" s="11" t="str">
        <f>[32]Abril!$B$29</f>
        <v>*</v>
      </c>
      <c r="AA36" s="11" t="str">
        <f>[32]Abril!$B$30</f>
        <v>*</v>
      </c>
      <c r="AB36" s="11" t="str">
        <f>[32]Abril!$B$31</f>
        <v>*</v>
      </c>
      <c r="AC36" s="11" t="str">
        <f>[32]Abril!$B$32</f>
        <v>*</v>
      </c>
      <c r="AD36" s="11" t="str">
        <f>[32]Abril!$B$33</f>
        <v>*</v>
      </c>
      <c r="AE36" s="11" t="str">
        <f>[32]Abril!$B$34</f>
        <v>*</v>
      </c>
      <c r="AF36" s="135" t="s">
        <v>226</v>
      </c>
      <c r="AI36" t="s">
        <v>47</v>
      </c>
    </row>
    <row r="37" spans="1:36" x14ac:dyDescent="0.2">
      <c r="A37" s="58" t="s">
        <v>14</v>
      </c>
      <c r="B37" s="11" t="str">
        <f>[33]Abril!$B$5</f>
        <v>*</v>
      </c>
      <c r="C37" s="11" t="str">
        <f>[33]Abril!$B$6</f>
        <v>*</v>
      </c>
      <c r="D37" s="11" t="str">
        <f>[33]Abril!$B$7</f>
        <v>*</v>
      </c>
      <c r="E37" s="11" t="str">
        <f>[33]Abril!$B$8</f>
        <v>*</v>
      </c>
      <c r="F37" s="11" t="str">
        <f>[33]Abril!$B$9</f>
        <v>*</v>
      </c>
      <c r="G37" s="11" t="str">
        <f>[33]Abril!$B$10</f>
        <v>*</v>
      </c>
      <c r="H37" s="11" t="str">
        <f>[33]Abril!$B$11</f>
        <v>*</v>
      </c>
      <c r="I37" s="11" t="str">
        <f>[33]Abril!$B$12</f>
        <v>*</v>
      </c>
      <c r="J37" s="11" t="str">
        <f>[33]Abril!$B$13</f>
        <v>*</v>
      </c>
      <c r="K37" s="11" t="str">
        <f>[33]Abril!$B$14</f>
        <v>*</v>
      </c>
      <c r="L37" s="11" t="str">
        <f>[33]Abril!$B$15</f>
        <v>*</v>
      </c>
      <c r="M37" s="11" t="str">
        <f>[33]Abril!$B$16</f>
        <v>*</v>
      </c>
      <c r="N37" s="11" t="str">
        <f>[33]Abril!$B$17</f>
        <v>*</v>
      </c>
      <c r="O37" s="11" t="str">
        <f>[33]Abril!$B$18</f>
        <v>*</v>
      </c>
      <c r="P37" s="11" t="str">
        <f>[33]Abril!$B$19</f>
        <v>*</v>
      </c>
      <c r="Q37" s="11" t="str">
        <f>[33]Abril!$B$20</f>
        <v>*</v>
      </c>
      <c r="R37" s="11" t="str">
        <f>[33]Abril!$B$21</f>
        <v>*</v>
      </c>
      <c r="S37" s="11" t="str">
        <f>[33]Abril!$B$22</f>
        <v>*</v>
      </c>
      <c r="T37" s="11" t="str">
        <f>[33]Abril!$B$23</f>
        <v>*</v>
      </c>
      <c r="U37" s="11" t="str">
        <f>[33]Abril!$B$24</f>
        <v>*</v>
      </c>
      <c r="V37" s="11" t="str">
        <f>[33]Abril!$B$25</f>
        <v>*</v>
      </c>
      <c r="W37" s="11" t="str">
        <f>[33]Abril!$B$26</f>
        <v>*</v>
      </c>
      <c r="X37" s="11" t="str">
        <f>[33]Abril!$B$27</f>
        <v>*</v>
      </c>
      <c r="Y37" s="11" t="str">
        <f>[33]Abril!$B$28</f>
        <v>*</v>
      </c>
      <c r="Z37" s="11" t="str">
        <f>[33]Abril!$B$29</f>
        <v>*</v>
      </c>
      <c r="AA37" s="11" t="str">
        <f>[33]Abril!$B$30</f>
        <v>*</v>
      </c>
      <c r="AB37" s="11" t="str">
        <f>[33]Abril!$B$31</f>
        <v>*</v>
      </c>
      <c r="AC37" s="11" t="str">
        <f>[33]Abril!$B$32</f>
        <v>*</v>
      </c>
      <c r="AD37" s="11" t="str">
        <f>[33]Abril!$B$33</f>
        <v>*</v>
      </c>
      <c r="AE37" s="11" t="str">
        <f>[33]Abril!$B$34</f>
        <v>*</v>
      </c>
      <c r="AF37" s="135" t="s">
        <v>226</v>
      </c>
      <c r="AH37" t="s">
        <v>47</v>
      </c>
      <c r="AI37" t="s">
        <v>47</v>
      </c>
    </row>
    <row r="38" spans="1:36" x14ac:dyDescent="0.2">
      <c r="A38" s="58" t="s">
        <v>174</v>
      </c>
      <c r="B38" s="11">
        <f>[34]Abril!$B$5</f>
        <v>24.864705882352947</v>
      </c>
      <c r="C38" s="11">
        <f>[34]Abril!$B$6</f>
        <v>25.513333333333332</v>
      </c>
      <c r="D38" s="11">
        <f>[34]Abril!$B$7</f>
        <v>25.206666666666667</v>
      </c>
      <c r="E38" s="11">
        <f>[34]Abril!$B$8</f>
        <v>25.239999999999995</v>
      </c>
      <c r="F38" s="11">
        <f>[34]Abril!$B$9</f>
        <v>24.306666666666668</v>
      </c>
      <c r="G38" s="11">
        <f>[34]Abril!$B$10</f>
        <v>24.793333333333329</v>
      </c>
      <c r="H38" s="11">
        <f>[34]Abril!$B$11</f>
        <v>24.8</v>
      </c>
      <c r="I38" s="11">
        <f>[34]Abril!$B$12</f>
        <v>24.133333333333336</v>
      </c>
      <c r="J38" s="11">
        <f>[34]Abril!$B$13</f>
        <v>24.035294117647055</v>
      </c>
      <c r="K38" s="11">
        <f>[34]Abril!$B$14</f>
        <v>22.625</v>
      </c>
      <c r="L38" s="11">
        <f>[34]Abril!$B$15</f>
        <v>23.081250000000001</v>
      </c>
      <c r="M38" s="11">
        <f>[34]Abril!$B$16</f>
        <v>23.175000000000001</v>
      </c>
      <c r="N38" s="11">
        <f>[34]Abril!$B$17</f>
        <v>22.853333333333335</v>
      </c>
      <c r="O38" s="11">
        <f>[34]Abril!$B$18</f>
        <v>23.208695652173915</v>
      </c>
      <c r="P38" s="11">
        <f>[34]Abril!$B$19</f>
        <v>23.285714285714288</v>
      </c>
      <c r="Q38" s="11">
        <f>[34]Abril!$B$20</f>
        <v>20.48</v>
      </c>
      <c r="R38" s="11">
        <f>[34]Abril!$B$21</f>
        <v>19.261111111111109</v>
      </c>
      <c r="S38" s="11">
        <f>[34]Abril!$B$22</f>
        <v>22.476470588235294</v>
      </c>
      <c r="T38" s="11">
        <f>[34]Abril!$B$23</f>
        <v>23.837499999999999</v>
      </c>
      <c r="U38" s="11">
        <f>[34]Abril!$B$24</f>
        <v>23.176470588235293</v>
      </c>
      <c r="V38" s="11">
        <f>[34]Abril!$B$25</f>
        <v>22.426666666666662</v>
      </c>
      <c r="W38" s="11">
        <f>[34]Abril!$B$26</f>
        <v>21.006666666666668</v>
      </c>
      <c r="X38" s="11">
        <f>[34]Abril!$B$27</f>
        <v>21.65625</v>
      </c>
      <c r="Y38" s="11">
        <f>[34]Abril!$B$28</f>
        <v>22.500000000000004</v>
      </c>
      <c r="Z38" s="11">
        <f>[34]Abril!$B$29</f>
        <v>23.193333333333335</v>
      </c>
      <c r="AA38" s="11">
        <f>[34]Abril!$B$30</f>
        <v>24.635714285714283</v>
      </c>
      <c r="AB38" s="11">
        <f>[34]Abril!$B$31</f>
        <v>21.993749999999999</v>
      </c>
      <c r="AC38" s="11">
        <f>[34]Abril!$B$32</f>
        <v>22.160000000000004</v>
      </c>
      <c r="AD38" s="11">
        <f>[34]Abril!$B$33</f>
        <v>21.874999999999996</v>
      </c>
      <c r="AE38" s="11">
        <f>[34]Abril!$B$34</f>
        <v>21.387499999999996</v>
      </c>
      <c r="AF38" s="135">
        <f t="shared" si="1"/>
        <v>23.106291994817251</v>
      </c>
      <c r="AG38" s="128" t="s">
        <v>47</v>
      </c>
      <c r="AH38" s="128" t="s">
        <v>47</v>
      </c>
    </row>
    <row r="39" spans="1:36" x14ac:dyDescent="0.2">
      <c r="A39" s="58" t="s">
        <v>15</v>
      </c>
      <c r="B39" s="11">
        <f>[35]Abril!$B$5</f>
        <v>26.174999999999997</v>
      </c>
      <c r="C39" s="11">
        <f>[35]Abril!$B$6</f>
        <v>26.708333333333332</v>
      </c>
      <c r="D39" s="11">
        <f>[35]Abril!$B$7</f>
        <v>20.629166666666666</v>
      </c>
      <c r="E39" s="11">
        <f>[35]Abril!$B$8</f>
        <v>20.358333333333334</v>
      </c>
      <c r="F39" s="11">
        <f>[35]Abril!$B$9</f>
        <v>24.583333333333332</v>
      </c>
      <c r="G39" s="11">
        <f>[35]Abril!$B$10</f>
        <v>26.187500000000011</v>
      </c>
      <c r="H39" s="11">
        <f>[35]Abril!$B$11</f>
        <v>20.037499999999998</v>
      </c>
      <c r="I39" s="11">
        <f>[35]Abril!$B$12</f>
        <v>18.583333333333332</v>
      </c>
      <c r="J39" s="11">
        <f>[35]Abril!$B$13</f>
        <v>18.954166666666666</v>
      </c>
      <c r="K39" s="11">
        <f>[35]Abril!$B$14</f>
        <v>19.516666666666669</v>
      </c>
      <c r="L39" s="11">
        <f>[35]Abril!$B$15</f>
        <v>20.137499999999996</v>
      </c>
      <c r="M39" s="11">
        <f>[35]Abril!$B$16</f>
        <v>21.891666666666666</v>
      </c>
      <c r="N39" s="11">
        <f>[35]Abril!$B$17</f>
        <v>22.45</v>
      </c>
      <c r="O39" s="11">
        <f>[35]Abril!$B$18</f>
        <v>18.258333333333333</v>
      </c>
      <c r="P39" s="11">
        <f>[35]Abril!$B$19</f>
        <v>15.274999999999999</v>
      </c>
      <c r="Q39" s="11">
        <f>[35]Abril!$B$20</f>
        <v>16.824999999999999</v>
      </c>
      <c r="R39" s="11">
        <f>[35]Abril!$B$21</f>
        <v>18.695833333333336</v>
      </c>
      <c r="S39" s="11">
        <f>[35]Abril!$B$22</f>
        <v>20.216666666666665</v>
      </c>
      <c r="T39" s="11">
        <f>[35]Abril!$B$23</f>
        <v>20.100000000000001</v>
      </c>
      <c r="U39" s="11">
        <f>[35]Abril!$B$24</f>
        <v>21.412499999999998</v>
      </c>
      <c r="V39" s="11">
        <f>[35]Abril!$B$25</f>
        <v>22.4375</v>
      </c>
      <c r="W39" s="11">
        <f>[35]Abril!$B$26</f>
        <v>22.362500000000001</v>
      </c>
      <c r="X39" s="11">
        <f>[35]Abril!$B$27</f>
        <v>21.370833333333334</v>
      </c>
      <c r="Y39" s="11">
        <f>[35]Abril!$B$28</f>
        <v>20.770833333333336</v>
      </c>
      <c r="Z39" s="11">
        <f>[35]Abril!$B$29</f>
        <v>23.429166666666664</v>
      </c>
      <c r="AA39" s="11">
        <f>[35]Abril!$B$30</f>
        <v>24.754166666666663</v>
      </c>
      <c r="AB39" s="11">
        <f>[35]Abril!$B$31</f>
        <v>22.766666666666662</v>
      </c>
      <c r="AC39" s="11">
        <f>[35]Abril!$B$32</f>
        <v>21.408333333333335</v>
      </c>
      <c r="AD39" s="11">
        <f>[35]Abril!$B$33</f>
        <v>23.175000000000001</v>
      </c>
      <c r="AE39" s="11">
        <f>[35]Abril!$B$34</f>
        <v>23.887499999999992</v>
      </c>
      <c r="AF39" s="93">
        <f t="shared" si="1"/>
        <v>21.445277777777772</v>
      </c>
      <c r="AG39" s="12" t="s">
        <v>47</v>
      </c>
      <c r="AH39" t="s">
        <v>47</v>
      </c>
      <c r="AI39" t="s">
        <v>47</v>
      </c>
    </row>
    <row r="40" spans="1:36" x14ac:dyDescent="0.2">
      <c r="A40" s="58" t="s">
        <v>16</v>
      </c>
      <c r="B40" s="11">
        <f>[36]Abril!$B$5</f>
        <v>27.116666666666671</v>
      </c>
      <c r="C40" s="11" t="str">
        <f>[36]Abril!$B$6</f>
        <v>*</v>
      </c>
      <c r="D40" s="11" t="str">
        <f>[36]Abril!$B$7</f>
        <v>*</v>
      </c>
      <c r="E40" s="11" t="str">
        <f>[36]Abril!$B$8</f>
        <v>*</v>
      </c>
      <c r="F40" s="11" t="str">
        <f>[36]Abril!$B$9</f>
        <v>*</v>
      </c>
      <c r="G40" s="11" t="str">
        <f>[36]Abril!$B$10</f>
        <v>*</v>
      </c>
      <c r="H40" s="11" t="str">
        <f>[36]Abril!$B$11</f>
        <v>*</v>
      </c>
      <c r="I40" s="11">
        <f>[36]Abril!$B$12</f>
        <v>24.074999999999999</v>
      </c>
      <c r="J40" s="11">
        <f>[36]Abril!$B$13</f>
        <v>20.241666666666667</v>
      </c>
      <c r="K40" s="11">
        <f>[36]Abril!$B$14</f>
        <v>20.695833333333333</v>
      </c>
      <c r="L40" s="11">
        <f>[36]Abril!$B$15</f>
        <v>19.5</v>
      </c>
      <c r="M40" s="11" t="str">
        <f>[36]Abril!$B$16</f>
        <v>*</v>
      </c>
      <c r="N40" s="11" t="str">
        <f>[36]Abril!$B$17</f>
        <v>*</v>
      </c>
      <c r="O40" s="11" t="str">
        <f>[36]Abril!$B$18</f>
        <v>*</v>
      </c>
      <c r="P40" s="11" t="str">
        <f>[36]Abril!$B$19</f>
        <v>*</v>
      </c>
      <c r="Q40" s="11">
        <f>[36]Abril!$B$20</f>
        <v>23.400000000000002</v>
      </c>
      <c r="R40" s="11">
        <f>[36]Abril!$B$21</f>
        <v>18.683333333333337</v>
      </c>
      <c r="S40" s="11">
        <f>[36]Abril!$B$22</f>
        <v>16.928571428571427</v>
      </c>
      <c r="T40" s="11" t="str">
        <f>[36]Abril!$B$23</f>
        <v>*</v>
      </c>
      <c r="U40" s="11" t="str">
        <f>[36]Abril!$B$24</f>
        <v>*</v>
      </c>
      <c r="V40" s="11" t="str">
        <f>[36]Abril!$B$25</f>
        <v>*</v>
      </c>
      <c r="W40" s="11" t="str">
        <f>[36]Abril!$B$26</f>
        <v>*</v>
      </c>
      <c r="X40" s="11" t="str">
        <f>[36]Abril!$B$27</f>
        <v>*</v>
      </c>
      <c r="Y40" s="11" t="str">
        <f>[36]Abril!$B$28</f>
        <v>*</v>
      </c>
      <c r="Z40" s="11" t="str">
        <f>[36]Abril!$B$29</f>
        <v>*</v>
      </c>
      <c r="AA40" s="11" t="str">
        <f>[36]Abril!$B$30</f>
        <v>*</v>
      </c>
      <c r="AB40" s="11" t="str">
        <f>[36]Abril!$B$31</f>
        <v>*</v>
      </c>
      <c r="AC40" s="11" t="str">
        <f>[36]Abril!$B$32</f>
        <v>*</v>
      </c>
      <c r="AD40" s="11" t="str">
        <f>[36]Abril!$B$33</f>
        <v>*</v>
      </c>
      <c r="AE40" s="11">
        <f>[36]Abril!$B$34</f>
        <v>31.241666666666671</v>
      </c>
      <c r="AF40" s="93">
        <f t="shared" si="1"/>
        <v>22.431415343915344</v>
      </c>
      <c r="AG40" s="12" t="s">
        <v>47</v>
      </c>
      <c r="AI40" t="s">
        <v>47</v>
      </c>
    </row>
    <row r="41" spans="1:36" x14ac:dyDescent="0.2">
      <c r="A41" s="58" t="s">
        <v>175</v>
      </c>
      <c r="B41" s="11">
        <f>[37]Abril!$B$5</f>
        <v>26.720833333333335</v>
      </c>
      <c r="C41" s="11">
        <f>[37]Abril!$B$6</f>
        <v>27.383333333333336</v>
      </c>
      <c r="D41" s="11">
        <f>[37]Abril!$B$7</f>
        <v>25.287499999999994</v>
      </c>
      <c r="E41" s="11">
        <f>[37]Abril!$B$8</f>
        <v>23.033333333333331</v>
      </c>
      <c r="F41" s="11">
        <f>[37]Abril!$B$9</f>
        <v>26.479166666666668</v>
      </c>
      <c r="G41" s="11">
        <f>[37]Abril!$B$10</f>
        <v>28.587500000000002</v>
      </c>
      <c r="H41" s="11">
        <f>[37]Abril!$B$11</f>
        <v>22.741666666666674</v>
      </c>
      <c r="I41" s="11">
        <f>[37]Abril!$B$12</f>
        <v>23.349999999999998</v>
      </c>
      <c r="J41" s="11">
        <f>[37]Abril!$B$13</f>
        <v>23.274999999999995</v>
      </c>
      <c r="K41" s="11">
        <f>[37]Abril!$B$14</f>
        <v>22.6875</v>
      </c>
      <c r="L41" s="11">
        <f>[37]Abril!$B$15</f>
        <v>23.1875</v>
      </c>
      <c r="M41" s="11">
        <f>[37]Abril!$B$16</f>
        <v>24.212500000000002</v>
      </c>
      <c r="N41" s="11">
        <f>[37]Abril!$B$17</f>
        <v>25.874999999999996</v>
      </c>
      <c r="O41" s="11">
        <f>[37]Abril!$B$18</f>
        <v>23.095833333333328</v>
      </c>
      <c r="P41" s="11">
        <f>[37]Abril!$B$19</f>
        <v>18.958333333333336</v>
      </c>
      <c r="Q41" s="11">
        <f>[37]Abril!$B$20</f>
        <v>17.179166666666667</v>
      </c>
      <c r="R41" s="11">
        <f>[37]Abril!$B$21</f>
        <v>18.666666666666668</v>
      </c>
      <c r="S41" s="11">
        <f>[37]Abril!$B$22</f>
        <v>21</v>
      </c>
      <c r="T41" s="11">
        <f>[37]Abril!$B$23</f>
        <v>22.595833333333331</v>
      </c>
      <c r="U41" s="11">
        <f>[37]Abril!$B$24</f>
        <v>24.175000000000001</v>
      </c>
      <c r="V41" s="11">
        <f>[37]Abril!$B$25</f>
        <v>24.0625</v>
      </c>
      <c r="W41" s="11">
        <f>[37]Abril!$B$26</f>
        <v>23.045833333333334</v>
      </c>
      <c r="X41" s="11">
        <f>[37]Abril!$B$27</f>
        <v>23.337500000000006</v>
      </c>
      <c r="Y41" s="11">
        <f>[37]Abril!$B$28</f>
        <v>23.195833333333336</v>
      </c>
      <c r="Z41" s="11">
        <f>[37]Abril!$B$29</f>
        <v>27.025000000000002</v>
      </c>
      <c r="AA41" s="11">
        <f>[37]Abril!$B$30</f>
        <v>26.437499999999996</v>
      </c>
      <c r="AB41" s="11">
        <f>[37]Abril!$B$31</f>
        <v>23.720833333333331</v>
      </c>
      <c r="AC41" s="11">
        <f>[37]Abril!$B$32</f>
        <v>25.279166666666669</v>
      </c>
      <c r="AD41" s="11">
        <f>[37]Abril!$B$33</f>
        <v>24.445833333333336</v>
      </c>
      <c r="AE41" s="11">
        <f>[37]Abril!$B$34</f>
        <v>23.837500000000002</v>
      </c>
      <c r="AF41" s="135">
        <f t="shared" si="1"/>
        <v>23.762638888888883</v>
      </c>
      <c r="AG41" s="12" t="s">
        <v>47</v>
      </c>
      <c r="AI41" t="s">
        <v>47</v>
      </c>
    </row>
    <row r="42" spans="1:36" x14ac:dyDescent="0.2">
      <c r="A42" s="58" t="s">
        <v>17</v>
      </c>
      <c r="B42" s="11">
        <f>[38]Abril!$B$5</f>
        <v>25.920833333333338</v>
      </c>
      <c r="C42" s="11">
        <f>[38]Abril!$B$6</f>
        <v>25.854166666666668</v>
      </c>
      <c r="D42" s="11">
        <f>[38]Abril!$B$7</f>
        <v>24.233333333333334</v>
      </c>
      <c r="E42" s="11">
        <f>[38]Abril!$B$8</f>
        <v>21.025000000000002</v>
      </c>
      <c r="F42" s="11">
        <f>[38]Abril!$B$9</f>
        <v>25.075000000000003</v>
      </c>
      <c r="G42" s="11">
        <f>[38]Abril!$B$10</f>
        <v>26.391666666666666</v>
      </c>
      <c r="H42" s="11">
        <f>[38]Abril!$B$11</f>
        <v>22.383333333333336</v>
      </c>
      <c r="I42" s="11">
        <f>[38]Abril!$B$12</f>
        <v>21.329166666666666</v>
      </c>
      <c r="J42" s="11">
        <f>[38]Abril!$B$13</f>
        <v>21.058333333333334</v>
      </c>
      <c r="K42" s="11">
        <f>[38]Abril!$B$14</f>
        <v>19.833333333333332</v>
      </c>
      <c r="L42" s="11">
        <f>[38]Abril!$B$15</f>
        <v>19.633333333333329</v>
      </c>
      <c r="M42" s="11">
        <f>[38]Abril!$B$16</f>
        <v>20.991666666666664</v>
      </c>
      <c r="N42" s="11">
        <f>[38]Abril!$B$17</f>
        <v>24.641666666666666</v>
      </c>
      <c r="O42" s="11">
        <f>[38]Abril!$B$18</f>
        <v>21.720833333333331</v>
      </c>
      <c r="P42" s="11">
        <f>[38]Abril!$B$19</f>
        <v>17.266666666666666</v>
      </c>
      <c r="Q42" s="11">
        <f>[38]Abril!$B$20</f>
        <v>15.466666666666663</v>
      </c>
      <c r="R42" s="11">
        <f>[38]Abril!$B$21</f>
        <v>16.487500000000001</v>
      </c>
      <c r="S42" s="11">
        <f>[38]Abril!$B$22</f>
        <v>18.366666666666671</v>
      </c>
      <c r="T42" s="11">
        <f>[38]Abril!$B$23</f>
        <v>20.633333333333333</v>
      </c>
      <c r="U42" s="11">
        <f>[38]Abril!$B$24</f>
        <v>21.887499999999999</v>
      </c>
      <c r="V42" s="11">
        <f>[38]Abril!$B$25</f>
        <v>21.825000000000003</v>
      </c>
      <c r="W42" s="11">
        <f>[38]Abril!$B$26</f>
        <v>21.854166666666668</v>
      </c>
      <c r="X42" s="11">
        <f>[38]Abril!$B$27</f>
        <v>21.191666666666666</v>
      </c>
      <c r="Y42" s="11">
        <f>[38]Abril!$B$28</f>
        <v>22.891666666666666</v>
      </c>
      <c r="Z42" s="11">
        <f>[38]Abril!$B$29</f>
        <v>26.408333333333331</v>
      </c>
      <c r="AA42" s="11">
        <f>[38]Abril!$B$30</f>
        <v>26.691666666666663</v>
      </c>
      <c r="AB42" s="11">
        <f>[38]Abril!$B$31</f>
        <v>23.091666666666665</v>
      </c>
      <c r="AC42" s="11">
        <f>[38]Abril!$B$32</f>
        <v>23.787499999999998</v>
      </c>
      <c r="AD42" s="11">
        <f>[38]Abril!$B$33</f>
        <v>24.445833333333329</v>
      </c>
      <c r="AE42" s="11">
        <f>[38]Abril!$B$34</f>
        <v>23.004166666666663</v>
      </c>
      <c r="AF42" s="93">
        <f t="shared" si="1"/>
        <v>22.179722222222214</v>
      </c>
      <c r="AG42" s="12" t="s">
        <v>47</v>
      </c>
      <c r="AI42" t="s">
        <v>47</v>
      </c>
    </row>
    <row r="43" spans="1:36" x14ac:dyDescent="0.2">
      <c r="A43" s="58" t="s">
        <v>157</v>
      </c>
      <c r="B43" s="11">
        <f>[39]Abri!$B$5</f>
        <v>25.929166666666664</v>
      </c>
      <c r="C43" s="11">
        <f>[39]Abri!$B$6</f>
        <v>27.5</v>
      </c>
      <c r="D43" s="11">
        <f>[39]Abri!$B$7</f>
        <v>24.816666666666666</v>
      </c>
      <c r="E43" s="11">
        <f>[39]Abri!$B$8</f>
        <v>21.933333333333334</v>
      </c>
      <c r="F43" s="11">
        <f>[39]Abri!$B$9</f>
        <v>25.683333333333337</v>
      </c>
      <c r="G43" s="11">
        <f>[39]Abri!$B$10</f>
        <v>28.741666666666671</v>
      </c>
      <c r="H43" s="11">
        <f>[39]Abri!$B$11</f>
        <v>22.595833333333335</v>
      </c>
      <c r="I43" s="11">
        <f>[39]Abri!$B$12</f>
        <v>23.087500000000002</v>
      </c>
      <c r="J43" s="11">
        <f>[39]Abri!$B$13</f>
        <v>23.112500000000001</v>
      </c>
      <c r="K43" s="11">
        <f>[39]Abri!$B$14</f>
        <v>22.008333333333329</v>
      </c>
      <c r="L43" s="11">
        <f>[39]Abri!$B$15</f>
        <v>21.079166666666662</v>
      </c>
      <c r="M43" s="11">
        <f>[39]Abri!$B$16</f>
        <v>23.545833333333334</v>
      </c>
      <c r="N43" s="11">
        <f>[39]Abri!$B$17</f>
        <v>25.233333333333334</v>
      </c>
      <c r="O43" s="11">
        <f>[39]Abri!$B$18</f>
        <v>22.637499999999999</v>
      </c>
      <c r="P43" s="11">
        <f>[39]Abri!$B$19</f>
        <v>18.612500000000004</v>
      </c>
      <c r="Q43" s="11">
        <f>[39]Abri!$B$20</f>
        <v>16.249999999999996</v>
      </c>
      <c r="R43" s="11">
        <f>[39]Abri!$B$21</f>
        <v>18.083333333333329</v>
      </c>
      <c r="S43" s="11">
        <f>[39]Abri!$B$22</f>
        <v>19.316666666666666</v>
      </c>
      <c r="T43" s="11">
        <f>[39]Abri!$B$23</f>
        <v>21.304166666666664</v>
      </c>
      <c r="U43" s="11">
        <f>[39]Abri!$B$24</f>
        <v>23.3125</v>
      </c>
      <c r="V43" s="11">
        <f>[39]Abri!$B$25</f>
        <v>23.470833333333331</v>
      </c>
      <c r="W43" s="11">
        <f>[39]Abri!$B$26</f>
        <v>22.650000000000002</v>
      </c>
      <c r="X43" s="11">
        <f>[39]Abri!$B$27</f>
        <v>21.587500000000002</v>
      </c>
      <c r="Y43" s="11">
        <f>[39]Abri!$B$28</f>
        <v>21.779166666666669</v>
      </c>
      <c r="Z43" s="11">
        <f>[39]Abri!$B$29</f>
        <v>26.283333333333328</v>
      </c>
      <c r="AA43" s="11">
        <f>[39]Abri!$B$30</f>
        <v>25.970833333333328</v>
      </c>
      <c r="AB43" s="11">
        <f>[39]Abri!$B$31</f>
        <v>22.258333333333336</v>
      </c>
      <c r="AC43" s="11">
        <f>[39]Abri!$B$32</f>
        <v>23.470833333333335</v>
      </c>
      <c r="AD43" s="11">
        <f>[39]Abri!$B$33</f>
        <v>24.383333333333329</v>
      </c>
      <c r="AE43" s="11">
        <f>[39]Abri!$B$34</f>
        <v>23.333333333333332</v>
      </c>
      <c r="AF43" s="135">
        <f t="shared" si="1"/>
        <v>22.999027777777776</v>
      </c>
      <c r="AG43" s="12" t="s">
        <v>47</v>
      </c>
      <c r="AH43" t="s">
        <v>47</v>
      </c>
    </row>
    <row r="44" spans="1:36" x14ac:dyDescent="0.2">
      <c r="A44" s="58" t="s">
        <v>18</v>
      </c>
      <c r="B44" s="11">
        <f>[40]Abril!$B$5</f>
        <v>25.704166666666666</v>
      </c>
      <c r="C44" s="11">
        <f>[40]Abril!$B$6</f>
        <v>25.349999999999998</v>
      </c>
      <c r="D44" s="11">
        <f>[40]Abril!$B$7</f>
        <v>24.362499999999997</v>
      </c>
      <c r="E44" s="11">
        <f>[40]Abril!$B$8</f>
        <v>22.445833333333336</v>
      </c>
      <c r="F44" s="11">
        <f>[40]Abril!$B$9</f>
        <v>24.791666666666671</v>
      </c>
      <c r="G44" s="11">
        <f>[40]Abril!$B$10</f>
        <v>25.587500000000006</v>
      </c>
      <c r="H44" s="11">
        <f>[40]Abril!$B$11</f>
        <v>21.925000000000001</v>
      </c>
      <c r="I44" s="11">
        <f>[40]Abril!$B$12</f>
        <v>22.625000000000004</v>
      </c>
      <c r="J44" s="11">
        <f>[40]Abril!$B$13</f>
        <v>22.316666666666663</v>
      </c>
      <c r="K44" s="11">
        <f>[40]Abril!$B$14</f>
        <v>22.212500000000002</v>
      </c>
      <c r="L44" s="11">
        <f>[40]Abril!$B$15</f>
        <v>23.537500000000005</v>
      </c>
      <c r="M44" s="11">
        <f>[40]Abril!$B$16</f>
        <v>23.437499999999996</v>
      </c>
      <c r="N44" s="11">
        <f>[40]Abril!$B$17</f>
        <v>24.283333333333331</v>
      </c>
      <c r="O44" s="11">
        <f>[40]Abril!$B$18</f>
        <v>21.329166666666662</v>
      </c>
      <c r="P44" s="11">
        <f>[40]Abril!$B$19</f>
        <v>19.070833333333333</v>
      </c>
      <c r="Q44" s="11">
        <f>[40]Abril!$B$20</f>
        <v>17.212499999999995</v>
      </c>
      <c r="R44" s="11">
        <f>[40]Abril!$B$21</f>
        <v>18.987499999999994</v>
      </c>
      <c r="S44" s="11">
        <f>[40]Abril!$B$22</f>
        <v>21.691666666666666</v>
      </c>
      <c r="T44" s="11">
        <f>[40]Abril!$B$23</f>
        <v>24.28235294117647</v>
      </c>
      <c r="U44" s="11">
        <f>[40]Abril!$B$24</f>
        <v>26.461538461538467</v>
      </c>
      <c r="V44" s="11">
        <f>[40]Abril!$B$25</f>
        <v>23.620833333333337</v>
      </c>
      <c r="W44" s="11">
        <f>[40]Abril!$B$26</f>
        <v>22.950000000000003</v>
      </c>
      <c r="X44" s="11">
        <f>[40]Abril!$B$27</f>
        <v>22.454166666666666</v>
      </c>
      <c r="Y44" s="11">
        <f>[40]Abril!$B$28</f>
        <v>22.920833333333331</v>
      </c>
      <c r="Z44" s="11">
        <f>[40]Abril!$B$29</f>
        <v>24.762499999999999</v>
      </c>
      <c r="AA44" s="11">
        <f>[40]Abril!$B$30</f>
        <v>25.024999999999995</v>
      </c>
      <c r="AB44" s="11">
        <f>[40]Abril!$B$31</f>
        <v>22.791666666666671</v>
      </c>
      <c r="AC44" s="11">
        <f>[40]Abril!$B$32</f>
        <v>23.433333333333334</v>
      </c>
      <c r="AD44" s="11">
        <f>[40]Abril!$B$33</f>
        <v>23.133333333333336</v>
      </c>
      <c r="AE44" s="11">
        <f>[40]Abril!$B$34</f>
        <v>22.754166666666663</v>
      </c>
      <c r="AF44" s="93">
        <f t="shared" si="1"/>
        <v>23.048685268979384</v>
      </c>
      <c r="AI44" t="s">
        <v>47</v>
      </c>
    </row>
    <row r="45" spans="1:36" x14ac:dyDescent="0.2">
      <c r="A45" s="58" t="s">
        <v>162</v>
      </c>
      <c r="B45" s="11">
        <f>[41]Abril!$B$5</f>
        <v>26.954166666666669</v>
      </c>
      <c r="C45" s="11">
        <f>[41]Abril!$B$6</f>
        <v>27.420833333333334</v>
      </c>
      <c r="D45" s="11">
        <f>[41]Abril!$B$7</f>
        <v>26.824999999999999</v>
      </c>
      <c r="E45" s="11">
        <f>[41]Abril!$B$8</f>
        <v>24.379166666666663</v>
      </c>
      <c r="F45" s="11">
        <f>[41]Abril!$B$9</f>
        <v>26.562500000000004</v>
      </c>
      <c r="G45" s="11">
        <f>[41]Abril!$B$10</f>
        <v>28.399999999999995</v>
      </c>
      <c r="H45" s="11">
        <f>[41]Abril!$B$11</f>
        <v>24.237499999999997</v>
      </c>
      <c r="I45" s="11">
        <f>[41]Abril!$B$12</f>
        <v>21.485714285714288</v>
      </c>
      <c r="J45" s="11" t="str">
        <f>[41]Abril!$B$13</f>
        <v>*</v>
      </c>
      <c r="K45" s="11" t="str">
        <f>[41]Abril!$B$14</f>
        <v>*</v>
      </c>
      <c r="L45" s="11" t="str">
        <f>[41]Abril!$B$15</f>
        <v>*</v>
      </c>
      <c r="M45" s="11" t="str">
        <f>[41]Abril!$B$16</f>
        <v>*</v>
      </c>
      <c r="N45" s="11" t="str">
        <f>[41]Abril!$B$17</f>
        <v>*</v>
      </c>
      <c r="O45" s="11" t="str">
        <f>[41]Abril!$B$18</f>
        <v>*</v>
      </c>
      <c r="P45" s="11" t="str">
        <f>[41]Abril!$B$19</f>
        <v>*</v>
      </c>
      <c r="Q45" s="11" t="str">
        <f>[41]Abril!$B$20</f>
        <v>*</v>
      </c>
      <c r="R45" s="11" t="str">
        <f>[41]Abril!$B$21</f>
        <v>*</v>
      </c>
      <c r="S45" s="11" t="str">
        <f>[41]Abril!$B$22</f>
        <v>*</v>
      </c>
      <c r="T45" s="11" t="str">
        <f>[41]Abril!$B$23</f>
        <v>*</v>
      </c>
      <c r="U45" s="11" t="str">
        <f>[41]Abril!$B$24</f>
        <v>*</v>
      </c>
      <c r="V45" s="11" t="str">
        <f>[41]Abril!$B$25</f>
        <v>*</v>
      </c>
      <c r="W45" s="11" t="str">
        <f>[41]Abril!$B$26</f>
        <v>*</v>
      </c>
      <c r="X45" s="11" t="str">
        <f>[41]Abril!$B$27</f>
        <v>*</v>
      </c>
      <c r="Y45" s="11" t="str">
        <f>[41]Abril!$B$28</f>
        <v>*</v>
      </c>
      <c r="Z45" s="11" t="str">
        <f>[41]Abril!$B$29</f>
        <v>*</v>
      </c>
      <c r="AA45" s="11" t="str">
        <f>[41]Abril!$B$30</f>
        <v>*</v>
      </c>
      <c r="AB45" s="11" t="str">
        <f>[41]Abril!$B$31</f>
        <v>*</v>
      </c>
      <c r="AC45" s="11" t="str">
        <f>[41]Abril!$B$32</f>
        <v>*</v>
      </c>
      <c r="AD45" s="11" t="str">
        <f>[41]Abril!$B$33</f>
        <v>*</v>
      </c>
      <c r="AE45" s="11" t="str">
        <f>[41]Abril!$B$34</f>
        <v>*</v>
      </c>
      <c r="AF45" s="135">
        <f t="shared" si="1"/>
        <v>25.783110119047624</v>
      </c>
    </row>
    <row r="46" spans="1:36" x14ac:dyDescent="0.2">
      <c r="A46" s="58" t="s">
        <v>19</v>
      </c>
      <c r="B46" s="11">
        <f>[42]Abril!$B$5</f>
        <v>27.349999999999998</v>
      </c>
      <c r="C46" s="11">
        <f>[42]Abril!$B$6</f>
        <v>26.904166666666669</v>
      </c>
      <c r="D46" s="11">
        <f>[42]Abril!$B$7</f>
        <v>20.920833333333334</v>
      </c>
      <c r="E46" s="11">
        <f>[42]Abril!$B$8</f>
        <v>19.574999999999999</v>
      </c>
      <c r="F46" s="11">
        <f>[42]Abril!$B$9</f>
        <v>24.120833333333334</v>
      </c>
      <c r="G46" s="11">
        <f>[42]Abril!$B$10</f>
        <v>24.404166666666658</v>
      </c>
      <c r="H46" s="11">
        <f>[42]Abril!$B$11</f>
        <v>21.370833333333334</v>
      </c>
      <c r="I46" s="11">
        <f>[42]Abril!$B$12</f>
        <v>18.974999999999998</v>
      </c>
      <c r="J46" s="11">
        <f>[42]Abril!$B$13</f>
        <v>18.929166666666667</v>
      </c>
      <c r="K46" s="11">
        <f>[42]Abril!$B$14</f>
        <v>19.18333333333333</v>
      </c>
      <c r="L46" s="11">
        <f>[42]Abril!$B$15</f>
        <v>19.674999999999994</v>
      </c>
      <c r="M46" s="11">
        <f>[42]Abril!$B$16</f>
        <v>21.066666666666666</v>
      </c>
      <c r="N46" s="11">
        <f>[42]Abril!$B$17</f>
        <v>22.637499999999999</v>
      </c>
      <c r="O46" s="11">
        <f>[42]Abril!$B$18</f>
        <v>18.891666666666669</v>
      </c>
      <c r="P46" s="11">
        <f>[42]Abril!$B$19</f>
        <v>15.3375</v>
      </c>
      <c r="Q46" s="11">
        <f>[42]Abril!$B$20</f>
        <v>17.016666666666669</v>
      </c>
      <c r="R46" s="11">
        <f>[42]Abril!$B$21</f>
        <v>18.141666666666669</v>
      </c>
      <c r="S46" s="11">
        <f>[42]Abril!$B$22</f>
        <v>19.845833333333331</v>
      </c>
      <c r="T46" s="11">
        <f>[42]Abril!$B$23</f>
        <v>21.200000000000003</v>
      </c>
      <c r="U46" s="11">
        <f>[42]Abril!$B$24</f>
        <v>22.224999999999998</v>
      </c>
      <c r="V46" s="11">
        <f>[42]Abril!$B$25</f>
        <v>22.866666666666671</v>
      </c>
      <c r="W46" s="11">
        <f>[42]Abril!$B$26</f>
        <v>22.820833333333336</v>
      </c>
      <c r="X46" s="11">
        <f>[42]Abril!$B$27</f>
        <v>22.450000000000003</v>
      </c>
      <c r="Y46" s="11">
        <f>[42]Abril!$B$28</f>
        <v>22.325000000000003</v>
      </c>
      <c r="Z46" s="11">
        <f>[42]Abril!$B$29</f>
        <v>24.224999999999998</v>
      </c>
      <c r="AA46" s="11">
        <f>[42]Abril!$B$30</f>
        <v>26.112500000000001</v>
      </c>
      <c r="AB46" s="11">
        <f>[42]Abril!$B$31</f>
        <v>24.466666666666665</v>
      </c>
      <c r="AC46" s="11">
        <f>[42]Abril!$B$32</f>
        <v>22.916666666666668</v>
      </c>
      <c r="AD46" s="11">
        <f>[42]Abril!$B$33</f>
        <v>23.733333333333334</v>
      </c>
      <c r="AE46" s="11">
        <f>[42]Abril!$B$34</f>
        <v>24.683333333333334</v>
      </c>
      <c r="AF46" s="93">
        <f t="shared" si="1"/>
        <v>21.812361111111105</v>
      </c>
      <c r="AG46" s="12" t="s">
        <v>47</v>
      </c>
      <c r="AI46" t="s">
        <v>47</v>
      </c>
    </row>
    <row r="47" spans="1:36" x14ac:dyDescent="0.2">
      <c r="A47" s="58" t="s">
        <v>31</v>
      </c>
      <c r="B47" s="11">
        <f>[43]Abril!$B$5</f>
        <v>26.833333333333329</v>
      </c>
      <c r="C47" s="11">
        <f>[43]Abril!$B$6</f>
        <v>27.291666666666661</v>
      </c>
      <c r="D47" s="11">
        <f>[43]Abril!$B$7</f>
        <v>24.458333333333329</v>
      </c>
      <c r="E47" s="11">
        <f>[43]Abril!$B$8</f>
        <v>21.854166666666668</v>
      </c>
      <c r="F47" s="11">
        <f>[43]Abril!$B$9</f>
        <v>26.070833333333329</v>
      </c>
      <c r="G47" s="11">
        <f>[43]Abril!$B$10</f>
        <v>27.704166666666666</v>
      </c>
      <c r="H47" s="11">
        <f>[43]Abril!$B$11</f>
        <v>21.795833333333334</v>
      </c>
      <c r="I47" s="11">
        <f>[43]Abril!$B$12</f>
        <v>21.645833333333339</v>
      </c>
      <c r="J47" s="11">
        <f>[43]Abril!$B$13</f>
        <v>21.179166666666664</v>
      </c>
      <c r="K47" s="11">
        <f>[43]Abril!$B$14</f>
        <v>21.108333333333331</v>
      </c>
      <c r="L47" s="11">
        <f>[43]Abril!$B$15</f>
        <v>20.866666666666667</v>
      </c>
      <c r="M47" s="11">
        <f>[43]Abril!$B$16</f>
        <v>23.458333333333332</v>
      </c>
      <c r="N47" s="11">
        <f>[43]Abril!$B$17</f>
        <v>26.212500000000002</v>
      </c>
      <c r="O47" s="11">
        <f>[43]Abril!$B$18</f>
        <v>22.383333333333329</v>
      </c>
      <c r="P47" s="11">
        <f>[43]Abril!$B$19</f>
        <v>17.145833333333336</v>
      </c>
      <c r="Q47" s="11">
        <f>[43]Abril!$B$20</f>
        <v>16.162499999999998</v>
      </c>
      <c r="R47" s="11">
        <f>[43]Abril!$B$21</f>
        <v>17.93333333333333</v>
      </c>
      <c r="S47" s="11">
        <f>[43]Abril!$B$22</f>
        <v>19.658333333333335</v>
      </c>
      <c r="T47" s="11">
        <f>[43]Abril!$B$23</f>
        <v>22.179166666666671</v>
      </c>
      <c r="U47" s="11">
        <f>[43]Abril!$B$24</f>
        <v>23.645833333333339</v>
      </c>
      <c r="V47" s="11">
        <f>[43]Abril!$B$25</f>
        <v>23.529166666666669</v>
      </c>
      <c r="W47" s="11">
        <f>[43]Abril!$B$26</f>
        <v>23.474999999999998</v>
      </c>
      <c r="X47" s="11">
        <f>[43]Abril!$B$27</f>
        <v>23.895833333333332</v>
      </c>
      <c r="Y47" s="11">
        <f>[43]Abril!$B$28</f>
        <v>24.216666666666669</v>
      </c>
      <c r="Z47" s="11">
        <f>[43]Abril!$B$29</f>
        <v>26.741666666666664</v>
      </c>
      <c r="AA47" s="11">
        <f>[43]Abril!$B$30</f>
        <v>26.325000000000003</v>
      </c>
      <c r="AB47" s="11">
        <f>[43]Abril!$B$31</f>
        <v>24.133333333333336</v>
      </c>
      <c r="AC47" s="11">
        <f>[43]Abril!$B$32</f>
        <v>24.375000000000004</v>
      </c>
      <c r="AD47" s="11">
        <f>[43]Abril!$B$33</f>
        <v>24.954166666666669</v>
      </c>
      <c r="AE47" s="11">
        <f>[43]Abril!$B$34</f>
        <v>24.704166666666669</v>
      </c>
      <c r="AF47" s="93">
        <f t="shared" si="1"/>
        <v>23.197916666666671</v>
      </c>
      <c r="AI47" t="s">
        <v>47</v>
      </c>
    </row>
    <row r="48" spans="1:36" x14ac:dyDescent="0.2">
      <c r="A48" s="58" t="s">
        <v>44</v>
      </c>
      <c r="B48" s="11">
        <f>[44]Abril!$B$5</f>
        <v>26.75</v>
      </c>
      <c r="C48" s="11">
        <f>[44]Abril!$B$6</f>
        <v>27.204166666666676</v>
      </c>
      <c r="D48" s="11">
        <f>[44]Abril!$B$7</f>
        <v>26.05</v>
      </c>
      <c r="E48" s="11">
        <f>[44]Abril!$B$8</f>
        <v>25.150000000000002</v>
      </c>
      <c r="F48" s="11">
        <f>[44]Abril!$B$9</f>
        <v>26.995833333333334</v>
      </c>
      <c r="G48" s="11">
        <f>[44]Abril!$B$10</f>
        <v>27.995833333333326</v>
      </c>
      <c r="H48" s="11">
        <f>[44]Abril!$B$11</f>
        <v>24.995833333333334</v>
      </c>
      <c r="I48" s="11">
        <f>[44]Abril!$B$12</f>
        <v>24.575000000000006</v>
      </c>
      <c r="J48" s="11">
        <f>[44]Abril!$B$13</f>
        <v>24.358333333333345</v>
      </c>
      <c r="K48" s="11">
        <f>[44]Abril!$B$14</f>
        <v>24.508333333333329</v>
      </c>
      <c r="L48" s="11">
        <f>[44]Abril!$B$15</f>
        <v>25.104166666666661</v>
      </c>
      <c r="M48" s="11">
        <f>[44]Abril!$B$16</f>
        <v>25.445833333333336</v>
      </c>
      <c r="N48" s="11">
        <f>[44]Abril!$B$17</f>
        <v>26.3</v>
      </c>
      <c r="O48" s="11">
        <f>[44]Abril!$B$18</f>
        <v>22.416666666666661</v>
      </c>
      <c r="P48" s="11">
        <f>[44]Abril!$B$19</f>
        <v>21.695833333333336</v>
      </c>
      <c r="Q48" s="11">
        <f>[44]Abril!$B$20</f>
        <v>20.770833333333332</v>
      </c>
      <c r="R48" s="11">
        <f>[44]Abril!$B$21</f>
        <v>21.704166666666666</v>
      </c>
      <c r="S48" s="11">
        <f>[44]Abril!$B$22</f>
        <v>22.941666666666674</v>
      </c>
      <c r="T48" s="11">
        <f>[44]Abril!$B$23</f>
        <v>24.191666666666666</v>
      </c>
      <c r="U48" s="11">
        <f>[44]Abril!$B$24</f>
        <v>24.633333333333329</v>
      </c>
      <c r="V48" s="11">
        <f>[44]Abril!$B$25</f>
        <v>24.745833333333337</v>
      </c>
      <c r="W48" s="11">
        <f>[44]Abril!$B$26</f>
        <v>24.408333333333331</v>
      </c>
      <c r="X48" s="11">
        <f>[44]Abril!$B$27</f>
        <v>24.999999999999989</v>
      </c>
      <c r="Y48" s="11">
        <f>[44]Abril!$B$28</f>
        <v>25.516666666666666</v>
      </c>
      <c r="Z48" s="11">
        <f>[44]Abril!$B$29</f>
        <v>26.020833333333332</v>
      </c>
      <c r="AA48" s="11">
        <f>[44]Abril!$B$30</f>
        <v>26.608333333333331</v>
      </c>
      <c r="AB48" s="11">
        <f>[44]Abril!$B$31</f>
        <v>25.429166666666671</v>
      </c>
      <c r="AC48" s="11">
        <f>[44]Abril!$B$32</f>
        <v>25.279166666666669</v>
      </c>
      <c r="AD48" s="11">
        <f>[44]Abril!$B$33</f>
        <v>25.316666666666666</v>
      </c>
      <c r="AE48" s="11">
        <f>[44]Abril!$B$34</f>
        <v>25.162499999999998</v>
      </c>
      <c r="AF48" s="93">
        <f t="shared" si="1"/>
        <v>24.909166666666671</v>
      </c>
      <c r="AG48" s="12" t="s">
        <v>47</v>
      </c>
      <c r="AJ48" s="12" t="s">
        <v>47</v>
      </c>
    </row>
    <row r="49" spans="1:35" x14ac:dyDescent="0.2">
      <c r="A49" s="58" t="s">
        <v>20</v>
      </c>
      <c r="B49" s="11" t="str">
        <f>[45]Abril!$B$5</f>
        <v>*</v>
      </c>
      <c r="C49" s="11" t="str">
        <f>[45]Abril!$B$6</f>
        <v>*</v>
      </c>
      <c r="D49" s="11" t="str">
        <f>[45]Abril!$B$7</f>
        <v>*</v>
      </c>
      <c r="E49" s="11" t="str">
        <f>[45]Abril!$B$8</f>
        <v>*</v>
      </c>
      <c r="F49" s="11" t="str">
        <f>[45]Abril!$B$9</f>
        <v>*</v>
      </c>
      <c r="G49" s="11" t="str">
        <f>[45]Abril!$B$10</f>
        <v>*</v>
      </c>
      <c r="H49" s="11" t="str">
        <f>[45]Abril!$B$11</f>
        <v>*</v>
      </c>
      <c r="I49" s="11" t="str">
        <f>[45]Abril!$B$12</f>
        <v>*</v>
      </c>
      <c r="J49" s="11" t="str">
        <f>[45]Abril!$B$13</f>
        <v>*</v>
      </c>
      <c r="K49" s="11" t="str">
        <f>[45]Abril!$B$14</f>
        <v>*</v>
      </c>
      <c r="L49" s="11" t="str">
        <f>[45]Abril!$B$15</f>
        <v>*</v>
      </c>
      <c r="M49" s="11" t="str">
        <f>[45]Abril!$B$16</f>
        <v>*</v>
      </c>
      <c r="N49" s="11" t="str">
        <f>[45]Abril!$B$17</f>
        <v>*</v>
      </c>
      <c r="O49" s="11" t="str">
        <f>[45]Abril!$B$18</f>
        <v>*</v>
      </c>
      <c r="P49" s="11" t="str">
        <f>[45]Abril!$B$19</f>
        <v>*</v>
      </c>
      <c r="Q49" s="11" t="str">
        <f>[45]Abril!$B$20</f>
        <v>*</v>
      </c>
      <c r="R49" s="11" t="str">
        <f>[45]Abril!$B$21</f>
        <v>*</v>
      </c>
      <c r="S49" s="11" t="str">
        <f>[45]Abril!$B$22</f>
        <v>*</v>
      </c>
      <c r="T49" s="11" t="str">
        <f>[45]Abril!$B$23</f>
        <v>*</v>
      </c>
      <c r="U49" s="11" t="str">
        <f>[45]Abril!$B$24</f>
        <v>*</v>
      </c>
      <c r="V49" s="11" t="str">
        <f>[45]Abril!$B$25</f>
        <v>*</v>
      </c>
      <c r="W49" s="11" t="str">
        <f>[45]Abril!$B$26</f>
        <v>*</v>
      </c>
      <c r="X49" s="11" t="str">
        <f>[45]Abril!$B$27</f>
        <v>*</v>
      </c>
      <c r="Y49" s="11" t="str">
        <f>[45]Abril!$B$28</f>
        <v>*</v>
      </c>
      <c r="Z49" s="11" t="str">
        <f>[45]Abril!$B$29</f>
        <v>*</v>
      </c>
      <c r="AA49" s="11" t="str">
        <f>[45]Abril!$B$30</f>
        <v>*</v>
      </c>
      <c r="AB49" s="11" t="str">
        <f>[45]Abril!$B$31</f>
        <v>*</v>
      </c>
      <c r="AC49" s="11" t="str">
        <f>[45]Abril!$B$32</f>
        <v>*</v>
      </c>
      <c r="AD49" s="11" t="str">
        <f>[45]Abril!$B$33</f>
        <v>*</v>
      </c>
      <c r="AE49" s="11" t="str">
        <f>[45]Abril!$B$34</f>
        <v>*</v>
      </c>
      <c r="AF49" s="135" t="s">
        <v>226</v>
      </c>
      <c r="AG49" s="12" t="s">
        <v>47</v>
      </c>
    </row>
    <row r="50" spans="1:35" s="5" customFormat="1" ht="17.100000000000001" customHeight="1" x14ac:dyDescent="0.2">
      <c r="A50" s="59" t="s">
        <v>227</v>
      </c>
      <c r="B50" s="13">
        <f t="shared" ref="B50:AE50" si="2">AVERAGE(B5:B49)</f>
        <v>27.328813764810736</v>
      </c>
      <c r="C50" s="13">
        <f t="shared" si="2"/>
        <v>27.587411351274987</v>
      </c>
      <c r="D50" s="13">
        <f t="shared" si="2"/>
        <v>24.370990675990679</v>
      </c>
      <c r="E50" s="13">
        <f t="shared" si="2"/>
        <v>22.597699706579458</v>
      </c>
      <c r="F50" s="13">
        <f t="shared" si="2"/>
        <v>26.022046047202874</v>
      </c>
      <c r="G50" s="13">
        <f t="shared" si="2"/>
        <v>27.136894257703073</v>
      </c>
      <c r="H50" s="13">
        <f t="shared" si="2"/>
        <v>22.759433703551348</v>
      </c>
      <c r="I50" s="13">
        <f t="shared" si="2"/>
        <v>22.280484483425479</v>
      </c>
      <c r="J50" s="13">
        <f t="shared" si="2"/>
        <v>21.726445685225961</v>
      </c>
      <c r="K50" s="13">
        <f t="shared" si="2"/>
        <v>21.650428310322809</v>
      </c>
      <c r="L50" s="13">
        <f t="shared" si="2"/>
        <v>22.164078282828282</v>
      </c>
      <c r="M50" s="13">
        <f t="shared" si="2"/>
        <v>23.300652135854342</v>
      </c>
      <c r="N50" s="13">
        <f t="shared" si="2"/>
        <v>25.184357042914922</v>
      </c>
      <c r="O50" s="13">
        <f t="shared" si="2"/>
        <v>21.782413363868482</v>
      </c>
      <c r="P50" s="13">
        <f t="shared" si="2"/>
        <v>18.340320621991381</v>
      </c>
      <c r="Q50" s="13">
        <f t="shared" si="2"/>
        <v>18.254696262343316</v>
      </c>
      <c r="R50" s="13">
        <f t="shared" si="2"/>
        <v>19.473550169873693</v>
      </c>
      <c r="S50" s="13">
        <f t="shared" si="2"/>
        <v>21.194625928883955</v>
      </c>
      <c r="T50" s="13">
        <f t="shared" si="2"/>
        <v>22.770021446078431</v>
      </c>
      <c r="U50" s="13">
        <f t="shared" si="2"/>
        <v>23.913748918054985</v>
      </c>
      <c r="V50" s="13">
        <f t="shared" si="2"/>
        <v>24.138553145690089</v>
      </c>
      <c r="W50" s="13">
        <f t="shared" si="2"/>
        <v>23.796763394010437</v>
      </c>
      <c r="X50" s="13">
        <f t="shared" si="2"/>
        <v>23.409225446989691</v>
      </c>
      <c r="Y50" s="13">
        <f t="shared" si="2"/>
        <v>23.74818416613958</v>
      </c>
      <c r="Z50" s="13">
        <f t="shared" si="2"/>
        <v>26.144790881161853</v>
      </c>
      <c r="AA50" s="13">
        <f t="shared" si="2"/>
        <v>26.714817982197008</v>
      </c>
      <c r="AB50" s="13">
        <f t="shared" si="2"/>
        <v>24.461381092026251</v>
      </c>
      <c r="AC50" s="13">
        <f t="shared" si="2"/>
        <v>24.590791316526609</v>
      </c>
      <c r="AD50" s="13">
        <f t="shared" si="2"/>
        <v>25.018992445463034</v>
      </c>
      <c r="AE50" s="13">
        <f t="shared" si="2"/>
        <v>24.892167176825485</v>
      </c>
      <c r="AF50" s="92">
        <f>AVERAGE(AF5:AF49)</f>
        <v>23.647938197702988</v>
      </c>
      <c r="AG50" s="5" t="s">
        <v>47</v>
      </c>
      <c r="AH50" s="5" t="s">
        <v>47</v>
      </c>
    </row>
    <row r="51" spans="1:35" x14ac:dyDescent="0.2">
      <c r="A51" s="47"/>
      <c r="B51" s="48"/>
      <c r="C51" s="48"/>
      <c r="D51" s="48" t="s">
        <v>101</v>
      </c>
      <c r="E51" s="48"/>
      <c r="F51" s="48"/>
      <c r="G51" s="48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0"/>
      <c r="AD51" s="55"/>
      <c r="AE51" s="61" t="s">
        <v>47</v>
      </c>
      <c r="AF51" s="88"/>
      <c r="AI51" t="s">
        <v>47</v>
      </c>
    </row>
    <row r="52" spans="1:35" x14ac:dyDescent="0.2">
      <c r="A52" s="47"/>
      <c r="B52" s="49" t="s">
        <v>102</v>
      </c>
      <c r="C52" s="49"/>
      <c r="D52" s="49"/>
      <c r="E52" s="49"/>
      <c r="F52" s="49"/>
      <c r="G52" s="49"/>
      <c r="H52" s="49"/>
      <c r="I52" s="49"/>
      <c r="J52" s="90"/>
      <c r="K52" s="90"/>
      <c r="L52" s="90"/>
      <c r="M52" s="90" t="s">
        <v>45</v>
      </c>
      <c r="N52" s="90"/>
      <c r="O52" s="90"/>
      <c r="P52" s="90"/>
      <c r="Q52" s="90"/>
      <c r="R52" s="90"/>
      <c r="S52" s="90"/>
      <c r="T52" s="152" t="s">
        <v>97</v>
      </c>
      <c r="U52" s="152"/>
      <c r="V52" s="152"/>
      <c r="W52" s="152"/>
      <c r="X52" s="152"/>
      <c r="Y52" s="90"/>
      <c r="Z52" s="90"/>
      <c r="AA52" s="90"/>
      <c r="AB52" s="90"/>
      <c r="AC52" s="90"/>
      <c r="AD52" s="90"/>
      <c r="AE52" s="90"/>
      <c r="AF52" s="88"/>
      <c r="AG52" s="12" t="s">
        <v>47</v>
      </c>
    </row>
    <row r="53" spans="1:35" x14ac:dyDescent="0.2">
      <c r="A53" s="50"/>
      <c r="B53" s="90"/>
      <c r="C53" s="90"/>
      <c r="D53" s="90"/>
      <c r="E53" s="90"/>
      <c r="F53" s="90"/>
      <c r="G53" s="90"/>
      <c r="H53" s="90"/>
      <c r="I53" s="90"/>
      <c r="J53" s="91"/>
      <c r="K53" s="91"/>
      <c r="L53" s="91"/>
      <c r="M53" s="91" t="s">
        <v>46</v>
      </c>
      <c r="N53" s="91"/>
      <c r="O53" s="91"/>
      <c r="P53" s="91"/>
      <c r="Q53" s="90"/>
      <c r="R53" s="90"/>
      <c r="S53" s="90"/>
      <c r="T53" s="153" t="s">
        <v>98</v>
      </c>
      <c r="U53" s="153"/>
      <c r="V53" s="153"/>
      <c r="W53" s="153"/>
      <c r="X53" s="153"/>
      <c r="Y53" s="90"/>
      <c r="Z53" s="90"/>
      <c r="AA53" s="90"/>
      <c r="AB53" s="90"/>
      <c r="AC53" s="90"/>
      <c r="AD53" s="55"/>
      <c r="AE53" s="55"/>
      <c r="AF53" s="88"/>
    </row>
    <row r="54" spans="1:35" x14ac:dyDescent="0.2">
      <c r="A54" s="47"/>
      <c r="B54" s="48"/>
      <c r="C54" s="48"/>
      <c r="D54" s="48"/>
      <c r="E54" s="48"/>
      <c r="F54" s="48"/>
      <c r="G54" s="48"/>
      <c r="H54" s="48"/>
      <c r="I54" s="48"/>
      <c r="J54" s="48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55"/>
      <c r="AE54" s="55"/>
      <c r="AF54" s="88"/>
    </row>
    <row r="55" spans="1:35" x14ac:dyDescent="0.2">
      <c r="A55" s="50"/>
      <c r="B55" s="90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0"/>
      <c r="AD55" s="90"/>
      <c r="AE55" s="55"/>
      <c r="AF55" s="88"/>
    </row>
    <row r="56" spans="1:35" x14ac:dyDescent="0.2">
      <c r="A56" s="50"/>
      <c r="B56" s="90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0"/>
      <c r="AE56" s="56"/>
      <c r="AF56" s="88"/>
      <c r="AG56" t="s">
        <v>47</v>
      </c>
    </row>
    <row r="57" spans="1:35" ht="13.5" thickBot="1" x14ac:dyDescent="0.25">
      <c r="A57" s="62"/>
      <c r="B57" s="63"/>
      <c r="C57" s="63"/>
      <c r="D57" s="63"/>
      <c r="E57" s="63"/>
      <c r="F57" s="63"/>
      <c r="G57" s="63" t="s">
        <v>47</v>
      </c>
      <c r="H57" s="63"/>
      <c r="I57" s="63"/>
      <c r="J57" s="63"/>
      <c r="K57" s="63"/>
      <c r="L57" s="63" t="s">
        <v>47</v>
      </c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89"/>
    </row>
    <row r="59" spans="1:35" x14ac:dyDescent="0.2">
      <c r="AG59" s="12" t="s">
        <v>47</v>
      </c>
    </row>
    <row r="60" spans="1:35" x14ac:dyDescent="0.2">
      <c r="N60" s="2" t="s">
        <v>47</v>
      </c>
      <c r="AD60" s="2" t="s">
        <v>47</v>
      </c>
    </row>
    <row r="61" spans="1:35" x14ac:dyDescent="0.2">
      <c r="A61" s="139"/>
      <c r="B61" s="139"/>
      <c r="C61" s="139"/>
      <c r="D61" s="139"/>
      <c r="E61" s="139"/>
      <c r="F61" s="139"/>
      <c r="G61" s="139"/>
      <c r="H61" s="139"/>
      <c r="I61" s="139"/>
      <c r="J61" s="139"/>
      <c r="K61" s="139"/>
      <c r="L61" s="139"/>
      <c r="M61" s="139"/>
      <c r="N61" s="139"/>
      <c r="O61" s="139"/>
      <c r="P61" s="139"/>
      <c r="Q61" s="139"/>
      <c r="R61" s="139"/>
      <c r="S61" s="139"/>
      <c r="T61" s="2" t="s">
        <v>47</v>
      </c>
    </row>
    <row r="62" spans="1:35" x14ac:dyDescent="0.2">
      <c r="A62" s="139"/>
      <c r="B62" s="139"/>
      <c r="C62" s="139"/>
      <c r="D62" s="139"/>
      <c r="E62" s="139"/>
      <c r="F62" s="139"/>
      <c r="G62" s="139"/>
      <c r="H62" s="139"/>
      <c r="I62" s="139"/>
      <c r="J62" s="139"/>
      <c r="K62" s="139"/>
      <c r="L62" s="139"/>
      <c r="M62" s="139"/>
      <c r="N62" s="139"/>
      <c r="O62" s="139"/>
      <c r="P62" s="139"/>
      <c r="Q62" s="139"/>
      <c r="R62" s="139"/>
      <c r="S62" s="139"/>
      <c r="T62" s="2" t="s">
        <v>47</v>
      </c>
      <c r="W62" s="2" t="s">
        <v>47</v>
      </c>
    </row>
    <row r="63" spans="1:35" x14ac:dyDescent="0.2">
      <c r="Z63" s="2" t="s">
        <v>47</v>
      </c>
    </row>
    <row r="64" spans="1:35" x14ac:dyDescent="0.2">
      <c r="AB64" s="2" t="s">
        <v>47</v>
      </c>
    </row>
    <row r="65" spans="9:32" x14ac:dyDescent="0.2">
      <c r="AF65" s="7" t="s">
        <v>47</v>
      </c>
    </row>
    <row r="67" spans="9:32" x14ac:dyDescent="0.2">
      <c r="I67" s="2" t="s">
        <v>47</v>
      </c>
    </row>
    <row r="70" spans="9:32" x14ac:dyDescent="0.2">
      <c r="AE70" s="2" t="s">
        <v>47</v>
      </c>
    </row>
  </sheetData>
  <sheetProtection password="C6EC" sheet="1" objects="1" scenarios="1"/>
  <mergeCells count="36">
    <mergeCell ref="AF3:AF4"/>
    <mergeCell ref="T52:X52"/>
    <mergeCell ref="T53:X53"/>
    <mergeCell ref="W3:W4"/>
    <mergeCell ref="AE3:AE4"/>
    <mergeCell ref="X3:X4"/>
    <mergeCell ref="AB3:AB4"/>
    <mergeCell ref="AC3:AC4"/>
    <mergeCell ref="AD3:AD4"/>
    <mergeCell ref="Y3:Y4"/>
    <mergeCell ref="Z3:Z4"/>
    <mergeCell ref="AA3:AA4"/>
    <mergeCell ref="M3:M4"/>
    <mergeCell ref="V3:V4"/>
    <mergeCell ref="U3:U4"/>
    <mergeCell ref="Q3:Q4"/>
    <mergeCell ref="R3:R4"/>
    <mergeCell ref="S3:S4"/>
    <mergeCell ref="T3:T4"/>
    <mergeCell ref="N3:N4"/>
    <mergeCell ref="B2:AF2"/>
    <mergeCell ref="A1:AF1"/>
    <mergeCell ref="A2:A4"/>
    <mergeCell ref="B3:B4"/>
    <mergeCell ref="C3:C4"/>
    <mergeCell ref="D3:D4"/>
    <mergeCell ref="E3:E4"/>
    <mergeCell ref="F3:F4"/>
    <mergeCell ref="G3:G4"/>
    <mergeCell ref="I3:I4"/>
    <mergeCell ref="J3:J4"/>
    <mergeCell ref="K3:K4"/>
    <mergeCell ref="H3:H4"/>
    <mergeCell ref="L3:L4"/>
    <mergeCell ref="O3:O4"/>
    <mergeCell ref="P3:P4"/>
  </mergeCells>
  <phoneticPr fontId="1" type="noConversion"/>
  <pageMargins left="0.39370078740157483" right="0.39370078740157483" top="1.1811023622047245" bottom="0.98425196850393704" header="0.51181102362204722" footer="0.51181102362204722"/>
  <pageSetup paperSize="9" scale="70" orientation="landscape" horizontalDpi="300" verticalDpi="300" r:id="rId1"/>
  <headerFooter alignWithMargins="0">
    <oddHeader>&amp;L&amp;"Arial Narrow,Normal"&amp;12Centro de Monitoramento de Tempo, do Clima e dos Recursos Hídricos de Mato Grosso do Sul (Cemtec-MS)
Agência de Desenvolvimento Agrário e Extensão Rural (Agraer)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4"/>
  <sheetViews>
    <sheetView tabSelected="1" zoomScale="90" zoomScaleNormal="90" workbookViewId="0">
      <selection activeCell="AI65" sqref="AI65"/>
    </sheetView>
  </sheetViews>
  <sheetFormatPr defaultRowHeight="12.75" x14ac:dyDescent="0.2"/>
  <cols>
    <col min="1" max="1" width="18.7109375" style="2" customWidth="1"/>
    <col min="2" max="3" width="7" style="2" customWidth="1"/>
    <col min="4" max="4" width="6.42578125" style="2" customWidth="1"/>
    <col min="5" max="5" width="6" style="2" customWidth="1"/>
    <col min="6" max="6" width="6.85546875" style="2" customWidth="1"/>
    <col min="7" max="7" width="6.140625" style="2" customWidth="1"/>
    <col min="8" max="8" width="7.28515625" style="2" customWidth="1"/>
    <col min="9" max="9" width="6.42578125" style="2" customWidth="1"/>
    <col min="10" max="10" width="6.140625" style="2" customWidth="1"/>
    <col min="11" max="12" width="6" style="2" customWidth="1"/>
    <col min="13" max="14" width="6.28515625" style="2" customWidth="1"/>
    <col min="15" max="15" width="6.5703125" style="2" customWidth="1"/>
    <col min="16" max="17" width="6" style="2" customWidth="1"/>
    <col min="18" max="18" width="5.85546875" style="2" customWidth="1"/>
    <col min="19" max="19" width="6.140625" style="2" customWidth="1"/>
    <col min="20" max="20" width="6.42578125" style="2" bestFit="1" customWidth="1"/>
    <col min="21" max="21" width="6.42578125" style="2" customWidth="1"/>
    <col min="22" max="22" width="5.5703125" style="2" customWidth="1"/>
    <col min="23" max="24" width="6.140625" style="2" customWidth="1"/>
    <col min="25" max="25" width="6.28515625" style="2" customWidth="1"/>
    <col min="26" max="26" width="6.140625" style="2" customWidth="1"/>
    <col min="27" max="27" width="6" style="2" customWidth="1"/>
    <col min="28" max="29" width="6.42578125" style="2" bestFit="1" customWidth="1"/>
    <col min="30" max="31" width="6.5703125" style="2" customWidth="1"/>
    <col min="32" max="32" width="8.28515625" style="7" customWidth="1"/>
    <col min="33" max="33" width="7.85546875" style="1" customWidth="1"/>
    <col min="34" max="34" width="15.28515625" style="10" customWidth="1"/>
  </cols>
  <sheetData>
    <row r="1" spans="1:34" ht="20.100000000000001" customHeight="1" x14ac:dyDescent="0.2">
      <c r="A1" s="145" t="s">
        <v>30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69"/>
    </row>
    <row r="2" spans="1:34" s="4" customFormat="1" ht="20.100000000000001" customHeight="1" x14ac:dyDescent="0.2">
      <c r="A2" s="148" t="s">
        <v>21</v>
      </c>
      <c r="B2" s="143" t="s">
        <v>231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04"/>
    </row>
    <row r="3" spans="1:34" s="5" customFormat="1" ht="20.100000000000001" customHeight="1" x14ac:dyDescent="0.2">
      <c r="A3" s="148"/>
      <c r="B3" s="155">
        <v>1</v>
      </c>
      <c r="C3" s="155">
        <f>SUM(B3+1)</f>
        <v>2</v>
      </c>
      <c r="D3" s="155">
        <f t="shared" ref="D3:AD3" si="0">SUM(C3+1)</f>
        <v>3</v>
      </c>
      <c r="E3" s="155">
        <f t="shared" si="0"/>
        <v>4</v>
      </c>
      <c r="F3" s="155">
        <f t="shared" si="0"/>
        <v>5</v>
      </c>
      <c r="G3" s="155">
        <f t="shared" si="0"/>
        <v>6</v>
      </c>
      <c r="H3" s="155">
        <f t="shared" si="0"/>
        <v>7</v>
      </c>
      <c r="I3" s="155">
        <f t="shared" si="0"/>
        <v>8</v>
      </c>
      <c r="J3" s="155">
        <f t="shared" si="0"/>
        <v>9</v>
      </c>
      <c r="K3" s="155">
        <f t="shared" si="0"/>
        <v>10</v>
      </c>
      <c r="L3" s="155">
        <f t="shared" si="0"/>
        <v>11</v>
      </c>
      <c r="M3" s="155">
        <f t="shared" si="0"/>
        <v>12</v>
      </c>
      <c r="N3" s="155">
        <f t="shared" si="0"/>
        <v>13</v>
      </c>
      <c r="O3" s="155">
        <f t="shared" si="0"/>
        <v>14</v>
      </c>
      <c r="P3" s="155">
        <f t="shared" si="0"/>
        <v>15</v>
      </c>
      <c r="Q3" s="155">
        <f t="shared" si="0"/>
        <v>16</v>
      </c>
      <c r="R3" s="155">
        <f t="shared" si="0"/>
        <v>17</v>
      </c>
      <c r="S3" s="155">
        <f t="shared" si="0"/>
        <v>18</v>
      </c>
      <c r="T3" s="155">
        <f t="shared" si="0"/>
        <v>19</v>
      </c>
      <c r="U3" s="155">
        <f t="shared" si="0"/>
        <v>20</v>
      </c>
      <c r="V3" s="155">
        <f t="shared" si="0"/>
        <v>21</v>
      </c>
      <c r="W3" s="155">
        <f t="shared" si="0"/>
        <v>22</v>
      </c>
      <c r="X3" s="155">
        <f t="shared" si="0"/>
        <v>23</v>
      </c>
      <c r="Y3" s="155">
        <f t="shared" si="0"/>
        <v>24</v>
      </c>
      <c r="Z3" s="155">
        <f t="shared" si="0"/>
        <v>25</v>
      </c>
      <c r="AA3" s="155">
        <f t="shared" si="0"/>
        <v>26</v>
      </c>
      <c r="AB3" s="155">
        <f t="shared" si="0"/>
        <v>27</v>
      </c>
      <c r="AC3" s="155">
        <f t="shared" si="0"/>
        <v>28</v>
      </c>
      <c r="AD3" s="155">
        <f t="shared" si="0"/>
        <v>29</v>
      </c>
      <c r="AE3" s="180">
        <v>30</v>
      </c>
      <c r="AF3" s="123" t="s">
        <v>39</v>
      </c>
      <c r="AG3" s="106" t="s">
        <v>37</v>
      </c>
      <c r="AH3" s="114" t="s">
        <v>225</v>
      </c>
    </row>
    <row r="4" spans="1:34" s="5" customFormat="1" ht="20.100000000000001" customHeight="1" x14ac:dyDescent="0.2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64"/>
      <c r="AF4" s="118" t="s">
        <v>35</v>
      </c>
      <c r="AG4" s="107" t="s">
        <v>35</v>
      </c>
      <c r="AH4" s="103" t="s">
        <v>35</v>
      </c>
    </row>
    <row r="5" spans="1:34" s="5" customFormat="1" x14ac:dyDescent="0.2">
      <c r="A5" s="58" t="s">
        <v>40</v>
      </c>
      <c r="B5" s="127">
        <f>[1]Abril!$K$5</f>
        <v>0</v>
      </c>
      <c r="C5" s="127">
        <f>[1]Abril!$K$6</f>
        <v>0.4</v>
      </c>
      <c r="D5" s="127">
        <f>[1]Abril!$K$7</f>
        <v>0.2</v>
      </c>
      <c r="E5" s="127">
        <f>[1]Abril!$K$8</f>
        <v>0</v>
      </c>
      <c r="F5" s="127">
        <f>[1]Abril!$K$9</f>
        <v>0</v>
      </c>
      <c r="G5" s="127">
        <f>[1]Abril!$K$10</f>
        <v>0</v>
      </c>
      <c r="H5" s="127">
        <f>[1]Abril!$K$11</f>
        <v>52.6</v>
      </c>
      <c r="I5" s="127">
        <f>[1]Abril!$K$12</f>
        <v>0</v>
      </c>
      <c r="J5" s="127">
        <f>[1]Abril!$K$13</f>
        <v>0</v>
      </c>
      <c r="K5" s="127">
        <f>[1]Abril!$K$14</f>
        <v>0</v>
      </c>
      <c r="L5" s="127">
        <f>[1]Abril!$K$15</f>
        <v>0</v>
      </c>
      <c r="M5" s="127">
        <f>[1]Abril!$K$16</f>
        <v>0</v>
      </c>
      <c r="N5" s="127">
        <f>[1]Abril!$K$17</f>
        <v>0</v>
      </c>
      <c r="O5" s="127">
        <f>[1]Abril!$K$18</f>
        <v>52.599999999999994</v>
      </c>
      <c r="P5" s="127">
        <f>[1]Abril!$K$19</f>
        <v>0</v>
      </c>
      <c r="Q5" s="127">
        <f>[1]Abril!$K$20</f>
        <v>0</v>
      </c>
      <c r="R5" s="127">
        <f>[1]Abril!$K$21</f>
        <v>0.2</v>
      </c>
      <c r="S5" s="127">
        <f>[1]Abril!$K$22</f>
        <v>0</v>
      </c>
      <c r="T5" s="127">
        <f>[1]Abril!$K$23</f>
        <v>0.2</v>
      </c>
      <c r="U5" s="127">
        <f>[1]Abril!$K$24</f>
        <v>0</v>
      </c>
      <c r="V5" s="127">
        <f>[1]Abril!$K$25</f>
        <v>0</v>
      </c>
      <c r="W5" s="127">
        <f>[1]Abril!$K$26</f>
        <v>0</v>
      </c>
      <c r="X5" s="127">
        <f>[1]Abril!$K$27</f>
        <v>0</v>
      </c>
      <c r="Y5" s="127">
        <f>[1]Abril!$K$28</f>
        <v>0</v>
      </c>
      <c r="Z5" s="127">
        <f>[1]Abril!$K$29</f>
        <v>0</v>
      </c>
      <c r="AA5" s="127">
        <f>[1]Abril!$K$30</f>
        <v>0</v>
      </c>
      <c r="AB5" s="127">
        <f>[1]Abril!$K$31</f>
        <v>0</v>
      </c>
      <c r="AC5" s="127">
        <f>[1]Abril!$K$32</f>
        <v>0</v>
      </c>
      <c r="AD5" s="127">
        <f>[1]Abril!$K$33</f>
        <v>0</v>
      </c>
      <c r="AE5" s="127">
        <f>[1]Abril!$K$34</f>
        <v>0</v>
      </c>
      <c r="AF5" s="15">
        <f>SUM(B5:AE5)</f>
        <v>106.2</v>
      </c>
      <c r="AG5" s="16">
        <f>MAX(B5:AE5)</f>
        <v>52.6</v>
      </c>
      <c r="AH5" s="67">
        <f>COUNTIF(B5:AE5,"=0,0")</f>
        <v>24</v>
      </c>
    </row>
    <row r="6" spans="1:34" x14ac:dyDescent="0.2">
      <c r="A6" s="58" t="s">
        <v>0</v>
      </c>
      <c r="B6" s="11">
        <f>[2]Abril!$K$5</f>
        <v>0</v>
      </c>
      <c r="C6" s="11">
        <f>[2]Abril!$K$6</f>
        <v>0</v>
      </c>
      <c r="D6" s="11">
        <f>[2]Abril!$K$7</f>
        <v>0</v>
      </c>
      <c r="E6" s="11">
        <f>[2]Abril!$K$8</f>
        <v>0</v>
      </c>
      <c r="F6" s="11">
        <f>[2]Abril!$K$9</f>
        <v>0</v>
      </c>
      <c r="G6" s="11">
        <f>[2]Abril!$K$10</f>
        <v>43.4</v>
      </c>
      <c r="H6" s="11">
        <f>[2]Abril!$K$11</f>
        <v>12.6</v>
      </c>
      <c r="I6" s="11">
        <f>[2]Abril!$K$12</f>
        <v>0</v>
      </c>
      <c r="J6" s="11">
        <f>[2]Abril!$K$13</f>
        <v>0</v>
      </c>
      <c r="K6" s="11">
        <f>[2]Abril!$K$14</f>
        <v>0</v>
      </c>
      <c r="L6" s="11">
        <f>[2]Abril!$K$15</f>
        <v>0</v>
      </c>
      <c r="M6" s="11">
        <f>[2]Abril!$K$16</f>
        <v>0</v>
      </c>
      <c r="N6" s="11">
        <f>[2]Abril!$K$17</f>
        <v>5.2</v>
      </c>
      <c r="O6" s="11">
        <f>[2]Abril!$K$18</f>
        <v>74</v>
      </c>
      <c r="P6" s="11">
        <f>[2]Abril!$K$19</f>
        <v>0</v>
      </c>
      <c r="Q6" s="11">
        <f>[2]Abril!$K$20</f>
        <v>0</v>
      </c>
      <c r="R6" s="11">
        <f>[2]Abril!$K$21</f>
        <v>0</v>
      </c>
      <c r="S6" s="11">
        <f>[2]Abril!$K$22</f>
        <v>0</v>
      </c>
      <c r="T6" s="11">
        <f>[2]Abril!$K$23</f>
        <v>0</v>
      </c>
      <c r="U6" s="11">
        <f>[2]Abril!$K$24</f>
        <v>0</v>
      </c>
      <c r="V6" s="11">
        <f>[2]Abril!$K$25</f>
        <v>0</v>
      </c>
      <c r="W6" s="11">
        <f>[2]Abril!$K$26</f>
        <v>0</v>
      </c>
      <c r="X6" s="11">
        <f>[2]Abril!$K$27</f>
        <v>0</v>
      </c>
      <c r="Y6" s="11">
        <f>[2]Abril!$K$28</f>
        <v>0</v>
      </c>
      <c r="Z6" s="11">
        <f>[2]Abril!$K$29</f>
        <v>0.4</v>
      </c>
      <c r="AA6" s="11">
        <f>[2]Abril!$K$30</f>
        <v>0</v>
      </c>
      <c r="AB6" s="11">
        <f>[2]Abril!$K$31</f>
        <v>0</v>
      </c>
      <c r="AC6" s="11">
        <f>[2]Abril!$K$32</f>
        <v>0</v>
      </c>
      <c r="AD6" s="11">
        <f>[2]Abril!$K$33</f>
        <v>0</v>
      </c>
      <c r="AE6" s="11">
        <f>[2]Abril!$K$34</f>
        <v>0</v>
      </c>
      <c r="AF6" s="15">
        <f>SUM(B6:AE6)</f>
        <v>135.6</v>
      </c>
      <c r="AG6" s="16">
        <f>MAX(B6:AE6)</f>
        <v>74</v>
      </c>
      <c r="AH6" s="67">
        <f>COUNTIF(B6:AE6,"=0,0")</f>
        <v>25</v>
      </c>
    </row>
    <row r="7" spans="1:34" x14ac:dyDescent="0.2">
      <c r="A7" s="58" t="s">
        <v>104</v>
      </c>
      <c r="B7" s="11">
        <f>[3]Abril!$K$5</f>
        <v>0</v>
      </c>
      <c r="C7" s="11">
        <f>[3]Abril!$K$6</f>
        <v>0</v>
      </c>
      <c r="D7" s="11">
        <f>[3]Abril!$K$7</f>
        <v>0</v>
      </c>
      <c r="E7" s="11">
        <f>[3]Abril!$K$8</f>
        <v>0</v>
      </c>
      <c r="F7" s="11">
        <f>[3]Abril!$K$9</f>
        <v>0</v>
      </c>
      <c r="G7" s="11">
        <f>[3]Abril!$K$10</f>
        <v>0</v>
      </c>
      <c r="H7" s="11">
        <f>[3]Abril!$K$11</f>
        <v>7.8</v>
      </c>
      <c r="I7" s="11">
        <f>[3]Abril!$K$12</f>
        <v>0</v>
      </c>
      <c r="J7" s="11">
        <f>[3]Abril!$K$13</f>
        <v>0</v>
      </c>
      <c r="K7" s="11">
        <f>[3]Abril!$K$14</f>
        <v>0</v>
      </c>
      <c r="L7" s="11">
        <f>[3]Abril!$K$15</f>
        <v>0</v>
      </c>
      <c r="M7" s="11">
        <f>[3]Abril!$K$16</f>
        <v>0</v>
      </c>
      <c r="N7" s="11">
        <f>[3]Abril!$K$17</f>
        <v>0</v>
      </c>
      <c r="O7" s="11">
        <f>[3]Abril!$K$18</f>
        <v>49.400000000000006</v>
      </c>
      <c r="P7" s="11">
        <f>[3]Abril!$K$19</f>
        <v>0</v>
      </c>
      <c r="Q7" s="11">
        <f>[3]Abril!$K$20</f>
        <v>0</v>
      </c>
      <c r="R7" s="11">
        <f>[3]Abril!$K$21</f>
        <v>0</v>
      </c>
      <c r="S7" s="11">
        <f>[3]Abril!$K$22</f>
        <v>0</v>
      </c>
      <c r="T7" s="11">
        <f>[3]Abril!$K$23</f>
        <v>0</v>
      </c>
      <c r="U7" s="11">
        <f>[3]Abril!$K$24</f>
        <v>0</v>
      </c>
      <c r="V7" s="11">
        <f>[3]Abril!$K$25</f>
        <v>0</v>
      </c>
      <c r="W7" s="11">
        <f>[3]Abril!$K$26</f>
        <v>0</v>
      </c>
      <c r="X7" s="11">
        <f>[3]Abril!$K$27</f>
        <v>0</v>
      </c>
      <c r="Y7" s="11">
        <f>[3]Abril!$K$28</f>
        <v>0</v>
      </c>
      <c r="Z7" s="11">
        <f>[3]Abril!$K$29</f>
        <v>0</v>
      </c>
      <c r="AA7" s="11">
        <f>[3]Abril!$K$30</f>
        <v>0</v>
      </c>
      <c r="AB7" s="11">
        <f>[3]Abril!$K$31</f>
        <v>0</v>
      </c>
      <c r="AC7" s="11">
        <f>[3]Abril!$K$32</f>
        <v>0</v>
      </c>
      <c r="AD7" s="11">
        <f>[3]Abril!$K$33</f>
        <v>0</v>
      </c>
      <c r="AE7" s="11">
        <f>[3]Abril!$K$34</f>
        <v>0</v>
      </c>
      <c r="AF7" s="14">
        <f>SUM(B7:AE7)</f>
        <v>57.2</v>
      </c>
      <c r="AG7" s="138">
        <f>MAX(B7:AE7)</f>
        <v>49.400000000000006</v>
      </c>
      <c r="AH7" s="67">
        <f>COUNTIF(B7:AE7,"=0,0")</f>
        <v>28</v>
      </c>
    </row>
    <row r="8" spans="1:34" x14ac:dyDescent="0.2">
      <c r="A8" s="58" t="s">
        <v>1</v>
      </c>
      <c r="B8" s="11" t="str">
        <f>[4]Abril!$K$5</f>
        <v>*</v>
      </c>
      <c r="C8" s="11" t="str">
        <f>[4]Abril!$K$6</f>
        <v>*</v>
      </c>
      <c r="D8" s="11" t="str">
        <f>[4]Abril!$K$7</f>
        <v>*</v>
      </c>
      <c r="E8" s="11" t="str">
        <f>[4]Abril!$K$8</f>
        <v>*</v>
      </c>
      <c r="F8" s="11" t="str">
        <f>[4]Abril!$K$9</f>
        <v>*</v>
      </c>
      <c r="G8" s="11" t="str">
        <f>[4]Abril!$K$10</f>
        <v>*</v>
      </c>
      <c r="H8" s="11" t="str">
        <f>[4]Abril!$K$11</f>
        <v>*</v>
      </c>
      <c r="I8" s="11" t="str">
        <f>[4]Abril!$K$12</f>
        <v>*</v>
      </c>
      <c r="J8" s="11" t="str">
        <f>[4]Abril!$K$13</f>
        <v>*</v>
      </c>
      <c r="K8" s="11" t="str">
        <f>[4]Abril!$K$14</f>
        <v>*</v>
      </c>
      <c r="L8" s="11" t="str">
        <f>[4]Abril!$K$15</f>
        <v>*</v>
      </c>
      <c r="M8" s="11" t="str">
        <f>[4]Abril!$K$16</f>
        <v>*</v>
      </c>
      <c r="N8" s="11" t="str">
        <f>[4]Abril!$K$17</f>
        <v>*</v>
      </c>
      <c r="O8" s="11" t="str">
        <f>[4]Abril!$K$18</f>
        <v>*</v>
      </c>
      <c r="P8" s="11" t="str">
        <f>[4]Abril!$K$19</f>
        <v>*</v>
      </c>
      <c r="Q8" s="11" t="str">
        <f>[4]Abril!$K$20</f>
        <v>*</v>
      </c>
      <c r="R8" s="11" t="str">
        <f>[4]Abril!$K$21</f>
        <v>*</v>
      </c>
      <c r="S8" s="11" t="str">
        <f>[4]Abril!$K$22</f>
        <v>*</v>
      </c>
      <c r="T8" s="11" t="str">
        <f>[4]Abril!$K$23</f>
        <v>*</v>
      </c>
      <c r="U8" s="11" t="str">
        <f>[4]Abril!$K$24</f>
        <v>*</v>
      </c>
      <c r="V8" s="11" t="str">
        <f>[4]Abril!$K$25</f>
        <v>*</v>
      </c>
      <c r="W8" s="11" t="str">
        <f>[4]Abril!$K$26</f>
        <v>*</v>
      </c>
      <c r="X8" s="11" t="str">
        <f>[4]Abril!$K$27</f>
        <v>*</v>
      </c>
      <c r="Y8" s="11" t="str">
        <f>[4]Abril!$K$28</f>
        <v>*</v>
      </c>
      <c r="Z8" s="11" t="str">
        <f>[4]Abril!$K$29</f>
        <v>*</v>
      </c>
      <c r="AA8" s="11" t="str">
        <f>[4]Abril!$K$30</f>
        <v>*</v>
      </c>
      <c r="AB8" s="11" t="str">
        <f>[4]Abril!$K$31</f>
        <v>*</v>
      </c>
      <c r="AC8" s="11" t="str">
        <f>[4]Abril!$K$32</f>
        <v>*</v>
      </c>
      <c r="AD8" s="11" t="str">
        <f>[4]Abril!$K$33</f>
        <v>*</v>
      </c>
      <c r="AE8" s="11" t="str">
        <f>[4]Abril!$K$34</f>
        <v>*</v>
      </c>
      <c r="AF8" s="15" t="s">
        <v>226</v>
      </c>
      <c r="AG8" s="16" t="s">
        <v>226</v>
      </c>
      <c r="AH8" s="67" t="s">
        <v>226</v>
      </c>
    </row>
    <row r="9" spans="1:34" x14ac:dyDescent="0.2">
      <c r="A9" s="58" t="s">
        <v>167</v>
      </c>
      <c r="B9" s="11">
        <f>[5]Abril!$K$5</f>
        <v>0</v>
      </c>
      <c r="C9" s="11">
        <f>[5]Abril!$K$6</f>
        <v>0</v>
      </c>
      <c r="D9" s="11">
        <f>[5]Abril!$K$7</f>
        <v>0</v>
      </c>
      <c r="E9" s="11">
        <f>[5]Abril!$K$8</f>
        <v>0</v>
      </c>
      <c r="F9" s="11">
        <f>[5]Abril!$K$9</f>
        <v>0</v>
      </c>
      <c r="G9" s="11">
        <f>[5]Abril!$K$10</f>
        <v>39</v>
      </c>
      <c r="H9" s="11">
        <f>[5]Abril!$K$11</f>
        <v>14.799999999999999</v>
      </c>
      <c r="I9" s="11">
        <f>[5]Abril!$K$12</f>
        <v>0</v>
      </c>
      <c r="J9" s="11">
        <f>[5]Abril!$K$13</f>
        <v>0</v>
      </c>
      <c r="K9" s="11">
        <f>[5]Abril!$K$14</f>
        <v>0</v>
      </c>
      <c r="L9" s="11">
        <f>[5]Abril!$K$15</f>
        <v>0</v>
      </c>
      <c r="M9" s="11">
        <f>[5]Abril!$K$16</f>
        <v>0</v>
      </c>
      <c r="N9" s="11">
        <f>[5]Abril!$K$17</f>
        <v>2</v>
      </c>
      <c r="O9" s="11">
        <f>[5]Abril!$K$18</f>
        <v>62.4</v>
      </c>
      <c r="P9" s="11">
        <f>[5]Abril!$K$19</f>
        <v>0</v>
      </c>
      <c r="Q9" s="11">
        <f>[5]Abril!$K$20</f>
        <v>0</v>
      </c>
      <c r="R9" s="11">
        <f>[5]Abril!$K$21</f>
        <v>0</v>
      </c>
      <c r="S9" s="11">
        <f>[5]Abril!$K$22</f>
        <v>0</v>
      </c>
      <c r="T9" s="11">
        <f>[5]Abril!$K$23</f>
        <v>0</v>
      </c>
      <c r="U9" s="11">
        <f>[5]Abril!$K$24</f>
        <v>0</v>
      </c>
      <c r="V9" s="11">
        <f>[5]Abril!$K$25</f>
        <v>0</v>
      </c>
      <c r="W9" s="11">
        <f>[5]Abril!$K$26</f>
        <v>0</v>
      </c>
      <c r="X9" s="11">
        <f>[5]Abril!$K$27</f>
        <v>0</v>
      </c>
      <c r="Y9" s="11">
        <f>[5]Abril!$K$28</f>
        <v>0</v>
      </c>
      <c r="Z9" s="11">
        <f>[5]Abril!$K$29</f>
        <v>0</v>
      </c>
      <c r="AA9" s="11">
        <f>[5]Abril!$K$30</f>
        <v>0</v>
      </c>
      <c r="AB9" s="11">
        <f>[5]Abril!$K$31</f>
        <v>0</v>
      </c>
      <c r="AC9" s="11">
        <f>[5]Abril!$K$32</f>
        <v>0</v>
      </c>
      <c r="AD9" s="11">
        <f>[5]Abril!$K$33</f>
        <v>0</v>
      </c>
      <c r="AE9" s="11">
        <f>[5]Abril!$K$34</f>
        <v>0</v>
      </c>
      <c r="AF9" s="14">
        <f>SUM(B9:AE9)</f>
        <v>118.19999999999999</v>
      </c>
      <c r="AG9" s="138">
        <f>MAX(B9:AE9)</f>
        <v>62.4</v>
      </c>
      <c r="AH9" s="67">
        <f>COUNTIF(B9:AE9,"=0,0")</f>
        <v>26</v>
      </c>
    </row>
    <row r="10" spans="1:34" x14ac:dyDescent="0.2">
      <c r="A10" s="58" t="s">
        <v>111</v>
      </c>
      <c r="B10" s="11" t="str">
        <f>[6]Abril!$K$5</f>
        <v>*</v>
      </c>
      <c r="C10" s="11" t="str">
        <f>[6]Abril!$K$6</f>
        <v>*</v>
      </c>
      <c r="D10" s="11" t="str">
        <f>[6]Abril!$K$7</f>
        <v>*</v>
      </c>
      <c r="E10" s="11" t="str">
        <f>[6]Abril!$K$8</f>
        <v>*</v>
      </c>
      <c r="F10" s="11" t="str">
        <f>[6]Abril!$K$9</f>
        <v>*</v>
      </c>
      <c r="G10" s="11" t="str">
        <f>[6]Abril!$K$10</f>
        <v>*</v>
      </c>
      <c r="H10" s="11" t="str">
        <f>[6]Abril!$K$11</f>
        <v>*</v>
      </c>
      <c r="I10" s="11" t="str">
        <f>[6]Abril!$K$12</f>
        <v>*</v>
      </c>
      <c r="J10" s="11" t="str">
        <f>[6]Abril!$K$13</f>
        <v>*</v>
      </c>
      <c r="K10" s="11" t="str">
        <f>[6]Abril!$K$14</f>
        <v>*</v>
      </c>
      <c r="L10" s="11" t="str">
        <f>[6]Abril!$K$15</f>
        <v>*</v>
      </c>
      <c r="M10" s="11" t="str">
        <f>[6]Abril!$K$16</f>
        <v>*</v>
      </c>
      <c r="N10" s="11" t="str">
        <f>[6]Abril!$K$17</f>
        <v>*</v>
      </c>
      <c r="O10" s="11" t="str">
        <f>[6]Abril!$K$18</f>
        <v>*</v>
      </c>
      <c r="P10" s="11" t="str">
        <f>[6]Abril!$K$19</f>
        <v>*</v>
      </c>
      <c r="Q10" s="11" t="str">
        <f>[6]Abril!$K$20</f>
        <v>*</v>
      </c>
      <c r="R10" s="11" t="str">
        <f>[6]Abril!$K$21</f>
        <v>*</v>
      </c>
      <c r="S10" s="11" t="str">
        <f>[6]Abril!$K$22</f>
        <v>*</v>
      </c>
      <c r="T10" s="11" t="str">
        <f>[6]Abril!$K$23</f>
        <v>*</v>
      </c>
      <c r="U10" s="11" t="str">
        <f>[6]Abril!$K$24</f>
        <v>*</v>
      </c>
      <c r="V10" s="11" t="str">
        <f>[6]Abril!$K$25</f>
        <v>*</v>
      </c>
      <c r="W10" s="11" t="str">
        <f>[6]Abril!$K$26</f>
        <v>*</v>
      </c>
      <c r="X10" s="11" t="str">
        <f>[6]Abril!$K$27</f>
        <v>*</v>
      </c>
      <c r="Y10" s="11" t="str">
        <f>[6]Abril!$K$28</f>
        <v>*</v>
      </c>
      <c r="Z10" s="11" t="str">
        <f>[6]Abril!$K$29</f>
        <v>*</v>
      </c>
      <c r="AA10" s="11" t="str">
        <f>[6]Abril!$K$30</f>
        <v>*</v>
      </c>
      <c r="AB10" s="11" t="str">
        <f>[6]Abril!$K$31</f>
        <v>*</v>
      </c>
      <c r="AC10" s="11" t="str">
        <f>[6]Abril!$K$32</f>
        <v>*</v>
      </c>
      <c r="AD10" s="11" t="str">
        <f>[6]Abril!$K$33</f>
        <v>*</v>
      </c>
      <c r="AE10" s="11" t="str">
        <f>[6]Abril!$K$34</f>
        <v>*</v>
      </c>
      <c r="AF10" s="15" t="s">
        <v>226</v>
      </c>
      <c r="AG10" s="16" t="s">
        <v>226</v>
      </c>
      <c r="AH10" s="67" t="s">
        <v>226</v>
      </c>
    </row>
    <row r="11" spans="1:34" x14ac:dyDescent="0.2">
      <c r="A11" s="58" t="s">
        <v>64</v>
      </c>
      <c r="B11" s="11">
        <f>[7]Abril!$K$5</f>
        <v>0</v>
      </c>
      <c r="C11" s="11">
        <f>[7]Abril!$K$6</f>
        <v>0</v>
      </c>
      <c r="D11" s="11">
        <f>[7]Abril!$K$7</f>
        <v>0</v>
      </c>
      <c r="E11" s="11">
        <f>[7]Abril!$K$8</f>
        <v>0</v>
      </c>
      <c r="F11" s="11">
        <f>[7]Abril!$K$9</f>
        <v>0</v>
      </c>
      <c r="G11" s="11">
        <f>[7]Abril!$K$10</f>
        <v>4</v>
      </c>
      <c r="H11" s="11">
        <f>[7]Abril!$K$11</f>
        <v>36.800000000000004</v>
      </c>
      <c r="I11" s="11">
        <f>[7]Abril!$K$12</f>
        <v>0</v>
      </c>
      <c r="J11" s="11">
        <f>[7]Abril!$K$13</f>
        <v>0</v>
      </c>
      <c r="K11" s="11">
        <f>[7]Abril!$K$14</f>
        <v>0</v>
      </c>
      <c r="L11" s="11">
        <f>[7]Abril!$K$15</f>
        <v>0</v>
      </c>
      <c r="M11" s="11">
        <f>[7]Abril!$K$16</f>
        <v>0</v>
      </c>
      <c r="N11" s="11">
        <f>[7]Abril!$K$17</f>
        <v>0</v>
      </c>
      <c r="O11" s="11">
        <f>[7]Abril!$K$18</f>
        <v>39.200000000000003</v>
      </c>
      <c r="P11" s="11">
        <f>[7]Abril!$K$19</f>
        <v>0</v>
      </c>
      <c r="Q11" s="11">
        <f>[7]Abril!$K$20</f>
        <v>0</v>
      </c>
      <c r="R11" s="11">
        <f>[7]Abril!$K$21</f>
        <v>0</v>
      </c>
      <c r="S11" s="11">
        <f>[7]Abril!$K$22</f>
        <v>0</v>
      </c>
      <c r="T11" s="11">
        <f>[7]Abril!$K$23</f>
        <v>0</v>
      </c>
      <c r="U11" s="11">
        <f>[7]Abril!$K$24</f>
        <v>0</v>
      </c>
      <c r="V11" s="11">
        <f>[7]Abril!$K$25</f>
        <v>0</v>
      </c>
      <c r="W11" s="11">
        <f>[7]Abril!$K$26</f>
        <v>0</v>
      </c>
      <c r="X11" s="11">
        <f>[7]Abril!$K$27</f>
        <v>0</v>
      </c>
      <c r="Y11" s="11">
        <f>[7]Abril!$K$28</f>
        <v>0</v>
      </c>
      <c r="Z11" s="11">
        <f>[7]Abril!$K$29</f>
        <v>0</v>
      </c>
      <c r="AA11" s="11">
        <f>[7]Abril!$K$30</f>
        <v>0</v>
      </c>
      <c r="AB11" s="11">
        <f>[7]Abril!$K$31</f>
        <v>0</v>
      </c>
      <c r="AC11" s="11">
        <f>[7]Abril!$K$32</f>
        <v>0</v>
      </c>
      <c r="AD11" s="11">
        <f>[7]Abril!$K$33</f>
        <v>0</v>
      </c>
      <c r="AE11" s="11">
        <f>[7]Abril!$K$34</f>
        <v>0</v>
      </c>
      <c r="AF11" s="15">
        <f t="shared" ref="AF11:AF20" si="1">SUM(B11:AE11)</f>
        <v>80</v>
      </c>
      <c r="AG11" s="16">
        <f t="shared" ref="AG11:AG20" si="2">MAX(B11:AE11)</f>
        <v>39.200000000000003</v>
      </c>
      <c r="AH11" s="67">
        <f t="shared" ref="AH11:AH20" si="3">COUNTIF(B11:AE11,"=0,0")</f>
        <v>27</v>
      </c>
    </row>
    <row r="12" spans="1:34" x14ac:dyDescent="0.2">
      <c r="A12" s="58" t="s">
        <v>41</v>
      </c>
      <c r="B12" s="11" t="str">
        <f>[8]Abril!$K$5</f>
        <v>*</v>
      </c>
      <c r="C12" s="11" t="str">
        <f>[8]Abril!$K$6</f>
        <v>*</v>
      </c>
      <c r="D12" s="11" t="str">
        <f>[8]Abril!$K$7</f>
        <v>*</v>
      </c>
      <c r="E12" s="11" t="str">
        <f>[8]Abril!$K$8</f>
        <v>*</v>
      </c>
      <c r="F12" s="11" t="str">
        <f>[8]Abril!$K$9</f>
        <v>*</v>
      </c>
      <c r="G12" s="11" t="str">
        <f>[8]Abril!$K$10</f>
        <v>*</v>
      </c>
      <c r="H12" s="11" t="str">
        <f>[8]Abril!$K$11</f>
        <v>*</v>
      </c>
      <c r="I12" s="11" t="str">
        <f>[8]Abril!$K$12</f>
        <v>*</v>
      </c>
      <c r="J12" s="11" t="str">
        <f>[8]Abril!$K$13</f>
        <v>*</v>
      </c>
      <c r="K12" s="11" t="str">
        <f>[8]Abril!$K$14</f>
        <v>*</v>
      </c>
      <c r="L12" s="11" t="str">
        <f>[8]Abril!$K$15</f>
        <v>*</v>
      </c>
      <c r="M12" s="11" t="str">
        <f>[8]Abril!$K$16</f>
        <v>*</v>
      </c>
      <c r="N12" s="11" t="str">
        <f>[8]Abril!$K$17</f>
        <v>*</v>
      </c>
      <c r="O12" s="11" t="str">
        <f>[8]Abril!$K$18</f>
        <v>*</v>
      </c>
      <c r="P12" s="11" t="str">
        <f>[8]Abril!$K$19</f>
        <v>*</v>
      </c>
      <c r="Q12" s="11" t="str">
        <f>[8]Abril!$K$20</f>
        <v>*</v>
      </c>
      <c r="R12" s="11" t="str">
        <f>[8]Abril!$K$21</f>
        <v>*</v>
      </c>
      <c r="S12" s="11" t="str">
        <f>[8]Abril!$K$22</f>
        <v>*</v>
      </c>
      <c r="T12" s="11" t="str">
        <f>[8]Abril!$K$23</f>
        <v>*</v>
      </c>
      <c r="U12" s="11" t="str">
        <f>[8]Abril!$K$24</f>
        <v>*</v>
      </c>
      <c r="V12" s="11" t="str">
        <f>[8]Abril!$K$25</f>
        <v>*</v>
      </c>
      <c r="W12" s="11" t="str">
        <f>[8]Abril!$K$26</f>
        <v>*</v>
      </c>
      <c r="X12" s="11" t="str">
        <f>[8]Abril!$K$27</f>
        <v>*</v>
      </c>
      <c r="Y12" s="11" t="str">
        <f>[8]Abril!$K$28</f>
        <v>*</v>
      </c>
      <c r="Z12" s="11" t="str">
        <f>[8]Abril!$K$29</f>
        <v>*</v>
      </c>
      <c r="AA12" s="11" t="str">
        <f>[8]Abril!$K$30</f>
        <v>*</v>
      </c>
      <c r="AB12" s="11" t="str">
        <f>[8]Abril!$K$31</f>
        <v>*</v>
      </c>
      <c r="AC12" s="11" t="str">
        <f>[8]Abril!$K$32</f>
        <v>*</v>
      </c>
      <c r="AD12" s="11" t="str">
        <f>[8]Abril!$K$33</f>
        <v>*</v>
      </c>
      <c r="AE12" s="11" t="str">
        <f>[8]Abril!$K$34</f>
        <v>*</v>
      </c>
      <c r="AF12" s="15" t="s">
        <v>226</v>
      </c>
      <c r="AG12" s="16" t="s">
        <v>226</v>
      </c>
      <c r="AH12" s="67" t="s">
        <v>226</v>
      </c>
    </row>
    <row r="13" spans="1:34" x14ac:dyDescent="0.2">
      <c r="A13" s="58" t="s">
        <v>114</v>
      </c>
      <c r="B13" s="11" t="str">
        <f>[9]Abril!$K$5</f>
        <v>*</v>
      </c>
      <c r="C13" s="11" t="str">
        <f>[9]Abril!$K$6</f>
        <v>*</v>
      </c>
      <c r="D13" s="11" t="str">
        <f>[9]Abril!$K$7</f>
        <v>*</v>
      </c>
      <c r="E13" s="11" t="str">
        <f>[9]Abril!$K$8</f>
        <v>*</v>
      </c>
      <c r="F13" s="11" t="str">
        <f>[9]Abril!$K$9</f>
        <v>*</v>
      </c>
      <c r="G13" s="11" t="str">
        <f>[9]Abril!$K$10</f>
        <v>*</v>
      </c>
      <c r="H13" s="11" t="str">
        <f>[9]Abril!$K$11</f>
        <v>*</v>
      </c>
      <c r="I13" s="11" t="str">
        <f>[9]Abril!$K$12</f>
        <v>*</v>
      </c>
      <c r="J13" s="11" t="str">
        <f>[9]Abril!$K$13</f>
        <v>*</v>
      </c>
      <c r="K13" s="11" t="str">
        <f>[9]Abril!$K$14</f>
        <v>*</v>
      </c>
      <c r="L13" s="11" t="str">
        <f>[9]Abril!$K$15</f>
        <v>*</v>
      </c>
      <c r="M13" s="11" t="str">
        <f>[9]Abril!$K$16</f>
        <v>*</v>
      </c>
      <c r="N13" s="11" t="str">
        <f>[9]Abril!$K$17</f>
        <v>*</v>
      </c>
      <c r="O13" s="11" t="str">
        <f>[9]Abril!$K$18</f>
        <v>*</v>
      </c>
      <c r="P13" s="11" t="str">
        <f>[9]Abril!$K$19</f>
        <v>*</v>
      </c>
      <c r="Q13" s="11" t="str">
        <f>[9]Abril!$K$20</f>
        <v>*</v>
      </c>
      <c r="R13" s="11" t="str">
        <f>[9]Abril!$K$21</f>
        <v>*</v>
      </c>
      <c r="S13" s="11" t="str">
        <f>[9]Abril!$K$22</f>
        <v>*</v>
      </c>
      <c r="T13" s="11" t="str">
        <f>[9]Abril!$K$23</f>
        <v>*</v>
      </c>
      <c r="U13" s="11" t="str">
        <f>[9]Abril!$K$24</f>
        <v>*</v>
      </c>
      <c r="V13" s="11" t="str">
        <f>[9]Abril!$K$25</f>
        <v>*</v>
      </c>
      <c r="W13" s="11" t="str">
        <f>[9]Abril!$K$26</f>
        <v>*</v>
      </c>
      <c r="X13" s="11" t="str">
        <f>[9]Abril!$K$27</f>
        <v>*</v>
      </c>
      <c r="Y13" s="11" t="str">
        <f>[9]Abril!$K$28</f>
        <v>*</v>
      </c>
      <c r="Z13" s="11" t="str">
        <f>[9]Abril!$K$29</f>
        <v>*</v>
      </c>
      <c r="AA13" s="11" t="str">
        <f>[9]Abril!$K$30</f>
        <v>*</v>
      </c>
      <c r="AB13" s="11" t="str">
        <f>[9]Abril!$K$31</f>
        <v>*</v>
      </c>
      <c r="AC13" s="11" t="str">
        <f>[9]Abril!$K$32</f>
        <v>*</v>
      </c>
      <c r="AD13" s="11" t="str">
        <f>[9]Abril!$K$33</f>
        <v>*</v>
      </c>
      <c r="AE13" s="11" t="str">
        <f>[9]Abril!$K$34</f>
        <v>*</v>
      </c>
      <c r="AF13" s="15" t="s">
        <v>226</v>
      </c>
      <c r="AG13" s="16" t="s">
        <v>226</v>
      </c>
      <c r="AH13" s="67" t="s">
        <v>226</v>
      </c>
    </row>
    <row r="14" spans="1:34" x14ac:dyDescent="0.2">
      <c r="A14" s="58" t="s">
        <v>118</v>
      </c>
      <c r="B14" s="11" t="str">
        <f>[10]Abril!$K$5</f>
        <v>*</v>
      </c>
      <c r="C14" s="11" t="str">
        <f>[10]Abril!$K$6</f>
        <v>*</v>
      </c>
      <c r="D14" s="11" t="str">
        <f>[10]Abril!$K$7</f>
        <v>*</v>
      </c>
      <c r="E14" s="11" t="str">
        <f>[10]Abril!$K$8</f>
        <v>*</v>
      </c>
      <c r="F14" s="11" t="str">
        <f>[10]Abril!$K$9</f>
        <v>*</v>
      </c>
      <c r="G14" s="11" t="str">
        <f>[10]Abril!$K$10</f>
        <v>*</v>
      </c>
      <c r="H14" s="11" t="str">
        <f>[10]Abril!$K$11</f>
        <v>*</v>
      </c>
      <c r="I14" s="11" t="str">
        <f>[10]Abril!$K$12</f>
        <v>*</v>
      </c>
      <c r="J14" s="11" t="str">
        <f>[10]Abril!$K$13</f>
        <v>*</v>
      </c>
      <c r="K14" s="11" t="str">
        <f>[10]Abril!$K$14</f>
        <v>*</v>
      </c>
      <c r="L14" s="11" t="str">
        <f>[10]Abril!$K$15</f>
        <v>*</v>
      </c>
      <c r="M14" s="11" t="str">
        <f>[10]Abril!$K$16</f>
        <v>*</v>
      </c>
      <c r="N14" s="11" t="str">
        <f>[10]Abril!$K$17</f>
        <v>*</v>
      </c>
      <c r="O14" s="11" t="str">
        <f>[10]Abril!$K$18</f>
        <v>*</v>
      </c>
      <c r="P14" s="11" t="str">
        <f>[10]Abril!$K$19</f>
        <v>*</v>
      </c>
      <c r="Q14" s="11" t="str">
        <f>[10]Abril!$K$20</f>
        <v>*</v>
      </c>
      <c r="R14" s="11" t="str">
        <f>[10]Abril!$K$21</f>
        <v>*</v>
      </c>
      <c r="S14" s="11" t="str">
        <f>[10]Abril!$K$22</f>
        <v>*</v>
      </c>
      <c r="T14" s="11" t="str">
        <f>[10]Abril!$K$23</f>
        <v>*</v>
      </c>
      <c r="U14" s="11" t="str">
        <f>[10]Abril!$K$24</f>
        <v>*</v>
      </c>
      <c r="V14" s="11" t="str">
        <f>[10]Abril!$K$25</f>
        <v>*</v>
      </c>
      <c r="W14" s="11" t="str">
        <f>[10]Abril!$K$26</f>
        <v>*</v>
      </c>
      <c r="X14" s="11" t="str">
        <f>[10]Abril!$K$27</f>
        <v>*</v>
      </c>
      <c r="Y14" s="11" t="str">
        <f>[10]Abril!$K$28</f>
        <v>*</v>
      </c>
      <c r="Z14" s="11" t="str">
        <f>[10]Abril!$K$29</f>
        <v>*</v>
      </c>
      <c r="AA14" s="11" t="str">
        <f>[10]Abril!$K$30</f>
        <v>*</v>
      </c>
      <c r="AB14" s="11" t="str">
        <f>[10]Abril!$K$31</f>
        <v>*</v>
      </c>
      <c r="AC14" s="11" t="str">
        <f>[10]Abril!$K$32</f>
        <v>*</v>
      </c>
      <c r="AD14" s="11" t="str">
        <f>[10]Abril!$K$33</f>
        <v>*</v>
      </c>
      <c r="AE14" s="11" t="str">
        <f>[10]Abril!$K$34</f>
        <v>*</v>
      </c>
      <c r="AF14" s="15" t="s">
        <v>226</v>
      </c>
      <c r="AG14" s="16" t="s">
        <v>226</v>
      </c>
      <c r="AH14" s="67" t="s">
        <v>226</v>
      </c>
    </row>
    <row r="15" spans="1:34" x14ac:dyDescent="0.2">
      <c r="A15" s="58" t="s">
        <v>121</v>
      </c>
      <c r="B15" s="11">
        <f>[11]Abril!$K$5</f>
        <v>0</v>
      </c>
      <c r="C15" s="11">
        <f>[11]Abril!$K$6</f>
        <v>0</v>
      </c>
      <c r="D15" s="11">
        <f>[11]Abril!$K$7</f>
        <v>0</v>
      </c>
      <c r="E15" s="11">
        <f>[11]Abril!$K$8</f>
        <v>0</v>
      </c>
      <c r="F15" s="11">
        <f>[11]Abril!$K$9</f>
        <v>0</v>
      </c>
      <c r="G15" s="11">
        <f>[11]Abril!$K$10</f>
        <v>17.2</v>
      </c>
      <c r="H15" s="11">
        <f>[11]Abril!$K$11</f>
        <v>25</v>
      </c>
      <c r="I15" s="11">
        <f>[11]Abril!$K$12</f>
        <v>0</v>
      </c>
      <c r="J15" s="11">
        <f>[11]Abril!$K$13</f>
        <v>0</v>
      </c>
      <c r="K15" s="11">
        <f>[11]Abril!$K$14</f>
        <v>0</v>
      </c>
      <c r="L15" s="11">
        <f>[11]Abril!$K$15</f>
        <v>0</v>
      </c>
      <c r="M15" s="11">
        <f>[11]Abril!$K$16</f>
        <v>0</v>
      </c>
      <c r="N15" s="11">
        <f>[11]Abril!$K$17</f>
        <v>0</v>
      </c>
      <c r="O15" s="11">
        <f>[11]Abril!$K$18</f>
        <v>25.799999999999997</v>
      </c>
      <c r="P15" s="11">
        <f>[11]Abril!$K$19</f>
        <v>0.2</v>
      </c>
      <c r="Q15" s="11">
        <f>[11]Abril!$K$20</f>
        <v>0</v>
      </c>
      <c r="R15" s="11">
        <f>[11]Abril!$K$21</f>
        <v>0</v>
      </c>
      <c r="S15" s="11">
        <f>[11]Abril!$K$22</f>
        <v>0</v>
      </c>
      <c r="T15" s="11">
        <f>[11]Abril!$K$23</f>
        <v>0</v>
      </c>
      <c r="U15" s="11">
        <f>[11]Abril!$K$24</f>
        <v>0</v>
      </c>
      <c r="V15" s="11">
        <f>[11]Abril!$K$25</f>
        <v>0</v>
      </c>
      <c r="W15" s="11">
        <f>[11]Abril!$K$26</f>
        <v>0</v>
      </c>
      <c r="X15" s="11">
        <f>[11]Abril!$K$27</f>
        <v>0</v>
      </c>
      <c r="Y15" s="11">
        <f>[11]Abril!$K$28</f>
        <v>0</v>
      </c>
      <c r="Z15" s="11">
        <f>[11]Abril!$K$29</f>
        <v>0</v>
      </c>
      <c r="AA15" s="11">
        <f>[11]Abril!$K$30</f>
        <v>0</v>
      </c>
      <c r="AB15" s="11">
        <f>[11]Abril!$K$31</f>
        <v>0</v>
      </c>
      <c r="AC15" s="11">
        <f>[11]Abril!$K$32</f>
        <v>0</v>
      </c>
      <c r="AD15" s="11">
        <f>[11]Abril!$K$33</f>
        <v>0</v>
      </c>
      <c r="AE15" s="11">
        <f>[11]Abril!$K$34</f>
        <v>0</v>
      </c>
      <c r="AF15" s="15">
        <f t="shared" si="1"/>
        <v>68.2</v>
      </c>
      <c r="AG15" s="16">
        <f t="shared" si="2"/>
        <v>25.799999999999997</v>
      </c>
      <c r="AH15" s="67">
        <f t="shared" si="3"/>
        <v>26</v>
      </c>
    </row>
    <row r="16" spans="1:34" x14ac:dyDescent="0.2">
      <c r="A16" s="58" t="s">
        <v>168</v>
      </c>
      <c r="B16" s="11" t="str">
        <f>[12]Abril!$K$5</f>
        <v>*</v>
      </c>
      <c r="C16" s="11" t="str">
        <f>[12]Abril!$K$6</f>
        <v>*</v>
      </c>
      <c r="D16" s="11" t="str">
        <f>[12]Abril!$K$7</f>
        <v>*</v>
      </c>
      <c r="E16" s="11" t="str">
        <f>[12]Abril!$K$8</f>
        <v>*</v>
      </c>
      <c r="F16" s="11" t="str">
        <f>[12]Abril!$K$9</f>
        <v>*</v>
      </c>
      <c r="G16" s="11" t="str">
        <f>[12]Abril!$K$10</f>
        <v>*</v>
      </c>
      <c r="H16" s="11" t="str">
        <f>[12]Abril!$K$11</f>
        <v>*</v>
      </c>
      <c r="I16" s="11" t="str">
        <f>[12]Abril!$K$12</f>
        <v>*</v>
      </c>
      <c r="J16" s="11" t="str">
        <f>[12]Abril!$K$13</f>
        <v>*</v>
      </c>
      <c r="K16" s="11" t="str">
        <f>[12]Abril!$K$14</f>
        <v>*</v>
      </c>
      <c r="L16" s="11" t="str">
        <f>[12]Abril!$K$15</f>
        <v>*</v>
      </c>
      <c r="M16" s="11" t="str">
        <f>[12]Abril!$K$16</f>
        <v>*</v>
      </c>
      <c r="N16" s="11" t="str">
        <f>[12]Abril!$K$17</f>
        <v>*</v>
      </c>
      <c r="O16" s="11" t="str">
        <f>[12]Abril!$K$18</f>
        <v>*</v>
      </c>
      <c r="P16" s="11" t="str">
        <f>[12]Abril!$K$19</f>
        <v>*</v>
      </c>
      <c r="Q16" s="11" t="str">
        <f>[12]Abril!$K$20</f>
        <v>*</v>
      </c>
      <c r="R16" s="11" t="str">
        <f>[12]Abril!$K$21</f>
        <v>*</v>
      </c>
      <c r="S16" s="11" t="str">
        <f>[12]Abril!$K$22</f>
        <v>*</v>
      </c>
      <c r="T16" s="11" t="str">
        <f>[12]Abril!$K$23</f>
        <v>*</v>
      </c>
      <c r="U16" s="11" t="str">
        <f>[12]Abril!$K$24</f>
        <v>*</v>
      </c>
      <c r="V16" s="11" t="str">
        <f>[12]Abril!$K$25</f>
        <v>*</v>
      </c>
      <c r="W16" s="11" t="str">
        <f>[12]Abril!$K$26</f>
        <v>*</v>
      </c>
      <c r="X16" s="11" t="str">
        <f>[12]Abril!$K$27</f>
        <v>*</v>
      </c>
      <c r="Y16" s="11" t="str">
        <f>[12]Abril!$K$28</f>
        <v>*</v>
      </c>
      <c r="Z16" s="11" t="str">
        <f>[12]Abril!$K$29</f>
        <v>*</v>
      </c>
      <c r="AA16" s="11" t="str">
        <f>[12]Abril!$K$30</f>
        <v>*</v>
      </c>
      <c r="AB16" s="11" t="str">
        <f>[12]Abril!$K$31</f>
        <v>*</v>
      </c>
      <c r="AC16" s="11" t="str">
        <f>[12]Abril!$K$32</f>
        <v>*</v>
      </c>
      <c r="AD16" s="11" t="str">
        <f>[12]Abril!$K$33</f>
        <v>*</v>
      </c>
      <c r="AE16" s="11" t="str">
        <f>[12]Abril!$K$34</f>
        <v>*</v>
      </c>
      <c r="AF16" s="15" t="s">
        <v>226</v>
      </c>
      <c r="AG16" s="16" t="s">
        <v>226</v>
      </c>
      <c r="AH16" s="67" t="s">
        <v>226</v>
      </c>
    </row>
    <row r="17" spans="1:36" x14ac:dyDescent="0.2">
      <c r="A17" s="58" t="s">
        <v>2</v>
      </c>
      <c r="B17" s="11">
        <f>[13]Abril!$K$5</f>
        <v>0</v>
      </c>
      <c r="C17" s="11">
        <f>[13]Abril!$K$6</f>
        <v>0</v>
      </c>
      <c r="D17" s="11">
        <f>[13]Abril!$K$7</f>
        <v>0</v>
      </c>
      <c r="E17" s="11">
        <f>[13]Abril!$K$8</f>
        <v>0</v>
      </c>
      <c r="F17" s="11">
        <f>[13]Abril!$K$9</f>
        <v>0</v>
      </c>
      <c r="G17" s="11">
        <f>[13]Abril!$K$10</f>
        <v>0</v>
      </c>
      <c r="H17" s="11">
        <f>[13]Abril!$K$11</f>
        <v>44.8</v>
      </c>
      <c r="I17" s="11">
        <f>[13]Abril!$K$12</f>
        <v>0</v>
      </c>
      <c r="J17" s="11">
        <f>[13]Abril!$K$13</f>
        <v>0</v>
      </c>
      <c r="K17" s="11">
        <f>[13]Abril!$K$14</f>
        <v>0</v>
      </c>
      <c r="L17" s="11">
        <f>[13]Abril!$K$15</f>
        <v>0</v>
      </c>
      <c r="M17" s="11">
        <f>[13]Abril!$K$16</f>
        <v>0</v>
      </c>
      <c r="N17" s="11">
        <f>[13]Abril!$K$17</f>
        <v>0</v>
      </c>
      <c r="O17" s="11">
        <f>[13]Abril!$K$18</f>
        <v>45.400000000000006</v>
      </c>
      <c r="P17" s="11">
        <f>[13]Abril!$K$19</f>
        <v>0</v>
      </c>
      <c r="Q17" s="11">
        <f>[13]Abril!$K$20</f>
        <v>0</v>
      </c>
      <c r="R17" s="11">
        <f>[13]Abril!$K$21</f>
        <v>0</v>
      </c>
      <c r="S17" s="11">
        <f>[13]Abril!$K$22</f>
        <v>0</v>
      </c>
      <c r="T17" s="11">
        <f>[13]Abril!$K$23</f>
        <v>0</v>
      </c>
      <c r="U17" s="11">
        <f>[13]Abril!$K$24</f>
        <v>0</v>
      </c>
      <c r="V17" s="11">
        <f>[13]Abril!$K$25</f>
        <v>0</v>
      </c>
      <c r="W17" s="11">
        <f>[13]Abril!$K$26</f>
        <v>0</v>
      </c>
      <c r="X17" s="11">
        <f>[13]Abril!$K$27</f>
        <v>0</v>
      </c>
      <c r="Y17" s="11">
        <f>[13]Abril!$K$28</f>
        <v>0</v>
      </c>
      <c r="Z17" s="11">
        <f>[13]Abril!$K$29</f>
        <v>0</v>
      </c>
      <c r="AA17" s="11">
        <f>[13]Abril!$K$30</f>
        <v>0</v>
      </c>
      <c r="AB17" s="11">
        <f>[13]Abril!$K$31</f>
        <v>0</v>
      </c>
      <c r="AC17" s="11">
        <f>[13]Abril!$K$32</f>
        <v>0</v>
      </c>
      <c r="AD17" s="11">
        <f>[13]Abril!$K$33</f>
        <v>0</v>
      </c>
      <c r="AE17" s="11">
        <f>[13]Abril!$K$34</f>
        <v>0</v>
      </c>
      <c r="AF17" s="15">
        <f t="shared" si="1"/>
        <v>90.2</v>
      </c>
      <c r="AG17" s="16">
        <f t="shared" si="2"/>
        <v>45.400000000000006</v>
      </c>
      <c r="AH17" s="67">
        <f t="shared" si="3"/>
        <v>28</v>
      </c>
      <c r="AJ17" s="12" t="s">
        <v>47</v>
      </c>
    </row>
    <row r="18" spans="1:36" x14ac:dyDescent="0.2">
      <c r="A18" s="58" t="s">
        <v>3</v>
      </c>
      <c r="B18" s="11">
        <f>[14]Abril!$K$5</f>
        <v>0</v>
      </c>
      <c r="C18" s="11">
        <f>[14]Abril!$K$6</f>
        <v>0</v>
      </c>
      <c r="D18" s="11">
        <f>[14]Abril!$K$7</f>
        <v>0</v>
      </c>
      <c r="E18" s="11">
        <f>[14]Abril!$K$8</f>
        <v>0</v>
      </c>
      <c r="F18" s="11">
        <f>[14]Abril!$K$9</f>
        <v>0</v>
      </c>
      <c r="G18" s="11">
        <f>[14]Abril!$K$10</f>
        <v>0</v>
      </c>
      <c r="H18" s="11">
        <f>[14]Abril!$K$11</f>
        <v>2</v>
      </c>
      <c r="I18" s="11">
        <f>[14]Abril!$K$12</f>
        <v>0</v>
      </c>
      <c r="J18" s="11">
        <f>[14]Abril!$K$13</f>
        <v>0</v>
      </c>
      <c r="K18" s="11">
        <f>[14]Abril!$K$14</f>
        <v>0</v>
      </c>
      <c r="L18" s="11">
        <f>[14]Abril!$K$15</f>
        <v>0</v>
      </c>
      <c r="M18" s="11">
        <f>[14]Abril!$K$16</f>
        <v>0</v>
      </c>
      <c r="N18" s="11">
        <f>[14]Abril!$K$17</f>
        <v>0</v>
      </c>
      <c r="O18" s="11">
        <f>[14]Abril!$K$18</f>
        <v>57.399999999999991</v>
      </c>
      <c r="P18" s="11">
        <f>[14]Abril!$K$19</f>
        <v>0</v>
      </c>
      <c r="Q18" s="11">
        <f>[14]Abril!$K$20</f>
        <v>0</v>
      </c>
      <c r="R18" s="11">
        <f>[14]Abril!$K$21</f>
        <v>0</v>
      </c>
      <c r="S18" s="11">
        <f>[14]Abril!$K$22</f>
        <v>0</v>
      </c>
      <c r="T18" s="11">
        <f>[14]Abril!$K$23</f>
        <v>0</v>
      </c>
      <c r="U18" s="11">
        <f>[14]Abril!$K$24</f>
        <v>0</v>
      </c>
      <c r="V18" s="11">
        <f>[14]Abril!$K$25</f>
        <v>0</v>
      </c>
      <c r="W18" s="11">
        <f>[14]Abril!$K$26</f>
        <v>0</v>
      </c>
      <c r="X18" s="11">
        <f>[14]Abril!$K$27</f>
        <v>0</v>
      </c>
      <c r="Y18" s="11">
        <f>[14]Abril!$K$28</f>
        <v>0</v>
      </c>
      <c r="Z18" s="11">
        <f>[14]Abril!$K$29</f>
        <v>0</v>
      </c>
      <c r="AA18" s="11">
        <f>[14]Abril!$K$30</f>
        <v>0</v>
      </c>
      <c r="AB18" s="11">
        <f>[14]Abril!$K$31</f>
        <v>0</v>
      </c>
      <c r="AC18" s="11">
        <f>[14]Abril!$K$32</f>
        <v>0</v>
      </c>
      <c r="AD18" s="11">
        <f>[14]Abril!$K$33</f>
        <v>0</v>
      </c>
      <c r="AE18" s="11">
        <f>[14]Abril!$K$34</f>
        <v>0</v>
      </c>
      <c r="AF18" s="15">
        <f t="shared" si="1"/>
        <v>59.399999999999991</v>
      </c>
      <c r="AG18" s="16">
        <f t="shared" si="2"/>
        <v>57.399999999999991</v>
      </c>
      <c r="AH18" s="67">
        <f t="shared" si="3"/>
        <v>28</v>
      </c>
      <c r="AI18" s="12" t="s">
        <v>47</v>
      </c>
      <c r="AJ18" s="12" t="s">
        <v>47</v>
      </c>
    </row>
    <row r="19" spans="1:36" x14ac:dyDescent="0.2">
      <c r="A19" s="58" t="s">
        <v>4</v>
      </c>
      <c r="B19" s="11" t="str">
        <f>[15]Abril!$K$5</f>
        <v>*</v>
      </c>
      <c r="C19" s="11" t="str">
        <f>[15]Abril!$K$6</f>
        <v>*</v>
      </c>
      <c r="D19" s="11" t="str">
        <f>[15]Abril!$K$7</f>
        <v>*</v>
      </c>
      <c r="E19" s="11" t="str">
        <f>[15]Abril!$K$8</f>
        <v>*</v>
      </c>
      <c r="F19" s="11" t="str">
        <f>[15]Abril!$K$9</f>
        <v>*</v>
      </c>
      <c r="G19" s="11" t="str">
        <f>[15]Abril!$K$10</f>
        <v>*</v>
      </c>
      <c r="H19" s="11" t="str">
        <f>[15]Abril!$K$11</f>
        <v>*</v>
      </c>
      <c r="I19" s="11" t="str">
        <f>[15]Abril!$K$12</f>
        <v>*</v>
      </c>
      <c r="J19" s="11" t="str">
        <f>[15]Abril!$K$13</f>
        <v>*</v>
      </c>
      <c r="K19" s="11" t="str">
        <f>[15]Abril!$K$14</f>
        <v>*</v>
      </c>
      <c r="L19" s="11" t="str">
        <f>[15]Abril!$K$15</f>
        <v>*</v>
      </c>
      <c r="M19" s="11" t="str">
        <f>[15]Abril!$K$16</f>
        <v>*</v>
      </c>
      <c r="N19" s="11" t="str">
        <f>[15]Abril!$K$17</f>
        <v>*</v>
      </c>
      <c r="O19" s="11" t="str">
        <f>[15]Abril!$K$18</f>
        <v>*</v>
      </c>
      <c r="P19" s="11" t="str">
        <f>[15]Abril!$K$19</f>
        <v>*</v>
      </c>
      <c r="Q19" s="11" t="str">
        <f>[15]Abril!$K$20</f>
        <v>*</v>
      </c>
      <c r="R19" s="11" t="str">
        <f>[15]Abril!$K$21</f>
        <v>*</v>
      </c>
      <c r="S19" s="11" t="str">
        <f>[15]Abril!$K$22</f>
        <v>*</v>
      </c>
      <c r="T19" s="11" t="str">
        <f>[15]Abril!$K$23</f>
        <v>*</v>
      </c>
      <c r="U19" s="11" t="str">
        <f>[15]Abril!$K$24</f>
        <v>*</v>
      </c>
      <c r="V19" s="11" t="str">
        <f>[15]Abril!$K$25</f>
        <v>*</v>
      </c>
      <c r="W19" s="11" t="str">
        <f>[15]Abril!$K$26</f>
        <v>*</v>
      </c>
      <c r="X19" s="11" t="str">
        <f>[15]Abril!$K$27</f>
        <v>*</v>
      </c>
      <c r="Y19" s="11" t="str">
        <f>[15]Abril!$K$28</f>
        <v>*</v>
      </c>
      <c r="Z19" s="11" t="str">
        <f>[15]Abril!$K$29</f>
        <v>*</v>
      </c>
      <c r="AA19" s="11" t="str">
        <f>[15]Abril!$K$30</f>
        <v>*</v>
      </c>
      <c r="AB19" s="11" t="str">
        <f>[15]Abril!$K$31</f>
        <v>*</v>
      </c>
      <c r="AC19" s="11" t="str">
        <f>[15]Abril!$K$32</f>
        <v>*</v>
      </c>
      <c r="AD19" s="11" t="str">
        <f>[15]Abril!$K$33</f>
        <v>*</v>
      </c>
      <c r="AE19" s="11" t="str">
        <f>[15]Abril!$K$34</f>
        <v>*</v>
      </c>
      <c r="AF19" s="15" t="s">
        <v>226</v>
      </c>
      <c r="AG19" s="16" t="s">
        <v>226</v>
      </c>
      <c r="AH19" s="67" t="s">
        <v>226</v>
      </c>
    </row>
    <row r="20" spans="1:36" x14ac:dyDescent="0.2">
      <c r="A20" s="58" t="s">
        <v>5</v>
      </c>
      <c r="B20" s="11">
        <f>[16]Abril!$K$5</f>
        <v>0</v>
      </c>
      <c r="C20" s="11">
        <f>[16]Abril!$K$6</f>
        <v>0</v>
      </c>
      <c r="D20" s="11">
        <f>[16]Abril!$K$7</f>
        <v>0</v>
      </c>
      <c r="E20" s="11">
        <f>[16]Abril!$K$8</f>
        <v>0</v>
      </c>
      <c r="F20" s="11">
        <f>[16]Abril!$K$9</f>
        <v>0</v>
      </c>
      <c r="G20" s="11">
        <f>[16]Abril!$K$10</f>
        <v>10.6</v>
      </c>
      <c r="H20" s="11">
        <f>[16]Abril!$K$11</f>
        <v>52.2</v>
      </c>
      <c r="I20" s="11">
        <f>[16]Abril!$K$12</f>
        <v>0</v>
      </c>
      <c r="J20" s="11">
        <f>[16]Abril!$K$13</f>
        <v>0</v>
      </c>
      <c r="K20" s="11">
        <f>[16]Abril!$K$14</f>
        <v>0</v>
      </c>
      <c r="L20" s="11">
        <f>[16]Abril!$K$15</f>
        <v>0</v>
      </c>
      <c r="M20" s="11">
        <f>[16]Abril!$K$16</f>
        <v>0</v>
      </c>
      <c r="N20" s="11">
        <f>[16]Abril!$K$17</f>
        <v>2.5999999999999996</v>
      </c>
      <c r="O20" s="11">
        <f>[16]Abril!$K$18</f>
        <v>0.2</v>
      </c>
      <c r="P20" s="11">
        <f>[16]Abril!$K$19</f>
        <v>0</v>
      </c>
      <c r="Q20" s="11">
        <f>[16]Abril!$K$20</f>
        <v>0</v>
      </c>
      <c r="R20" s="11">
        <f>[16]Abril!$K$21</f>
        <v>0</v>
      </c>
      <c r="S20" s="11">
        <f>[16]Abril!$K$22</f>
        <v>0</v>
      </c>
      <c r="T20" s="11">
        <f>[16]Abril!$K$23</f>
        <v>0</v>
      </c>
      <c r="U20" s="11">
        <f>[16]Abril!$K$24</f>
        <v>0</v>
      </c>
      <c r="V20" s="11">
        <f>[16]Abril!$K$25</f>
        <v>0</v>
      </c>
      <c r="W20" s="11">
        <f>[16]Abril!$K$26</f>
        <v>0</v>
      </c>
      <c r="X20" s="11">
        <f>[16]Abril!$K$27</f>
        <v>0</v>
      </c>
      <c r="Y20" s="11">
        <f>[16]Abril!$K$28</f>
        <v>0</v>
      </c>
      <c r="Z20" s="11">
        <f>[16]Abril!$K$29</f>
        <v>0</v>
      </c>
      <c r="AA20" s="11">
        <f>[16]Abril!$K$30</f>
        <v>10.6</v>
      </c>
      <c r="AB20" s="11">
        <f>[16]Abril!$K$31</f>
        <v>0</v>
      </c>
      <c r="AC20" s="11">
        <f>[16]Abril!$K$32</f>
        <v>0</v>
      </c>
      <c r="AD20" s="11">
        <f>[16]Abril!$K$33</f>
        <v>0</v>
      </c>
      <c r="AE20" s="11">
        <f>[16]Abril!$K$34</f>
        <v>0</v>
      </c>
      <c r="AF20" s="15">
        <f t="shared" si="1"/>
        <v>76.2</v>
      </c>
      <c r="AG20" s="16">
        <f t="shared" si="2"/>
        <v>52.2</v>
      </c>
      <c r="AH20" s="67">
        <f t="shared" si="3"/>
        <v>25</v>
      </c>
      <c r="AI20" s="12" t="s">
        <v>47</v>
      </c>
    </row>
    <row r="21" spans="1:36" x14ac:dyDescent="0.2">
      <c r="A21" s="58" t="s">
        <v>43</v>
      </c>
      <c r="B21" s="11" t="str">
        <f>[17]Abril!$K$5</f>
        <v>*</v>
      </c>
      <c r="C21" s="11" t="str">
        <f>[17]Abril!$K$6</f>
        <v>*</v>
      </c>
      <c r="D21" s="11" t="str">
        <f>[17]Abril!$K$7</f>
        <v>*</v>
      </c>
      <c r="E21" s="11" t="str">
        <f>[17]Abril!$K$8</f>
        <v>*</v>
      </c>
      <c r="F21" s="11" t="str">
        <f>[17]Abril!$K$9</f>
        <v>*</v>
      </c>
      <c r="G21" s="11" t="str">
        <f>[17]Abril!$K$10</f>
        <v>*</v>
      </c>
      <c r="H21" s="11" t="str">
        <f>[17]Abril!$K$11</f>
        <v>*</v>
      </c>
      <c r="I21" s="11" t="str">
        <f>[17]Abril!$K$12</f>
        <v>*</v>
      </c>
      <c r="J21" s="11" t="str">
        <f>[17]Abril!$K$13</f>
        <v>*</v>
      </c>
      <c r="K21" s="11" t="str">
        <f>[17]Abril!$K$14</f>
        <v>*</v>
      </c>
      <c r="L21" s="11" t="str">
        <f>[17]Abril!$K$15</f>
        <v>*</v>
      </c>
      <c r="M21" s="11" t="str">
        <f>[17]Abril!$K$16</f>
        <v>*</v>
      </c>
      <c r="N21" s="11" t="str">
        <f>[17]Abril!$K$17</f>
        <v>*</v>
      </c>
      <c r="O21" s="11" t="str">
        <f>[17]Abril!$K$18</f>
        <v>*</v>
      </c>
      <c r="P21" s="11" t="str">
        <f>[17]Abril!$K$19</f>
        <v>*</v>
      </c>
      <c r="Q21" s="11" t="str">
        <f>[17]Abril!$K$20</f>
        <v>*</v>
      </c>
      <c r="R21" s="11" t="str">
        <f>[17]Abril!$K$21</f>
        <v>*</v>
      </c>
      <c r="S21" s="11" t="str">
        <f>[17]Abril!$K$22</f>
        <v>*</v>
      </c>
      <c r="T21" s="11" t="str">
        <f>[17]Abril!$K$23</f>
        <v>*</v>
      </c>
      <c r="U21" s="11" t="str">
        <f>[17]Abril!$K$24</f>
        <v>*</v>
      </c>
      <c r="V21" s="11" t="str">
        <f>[17]Abril!$K$25</f>
        <v>*</v>
      </c>
      <c r="W21" s="11" t="str">
        <f>[17]Abril!$K$26</f>
        <v>*</v>
      </c>
      <c r="X21" s="11" t="str">
        <f>[17]Abril!$K$27</f>
        <v>*</v>
      </c>
      <c r="Y21" s="11" t="str">
        <f>[17]Abril!$K$28</f>
        <v>*</v>
      </c>
      <c r="Z21" s="11" t="str">
        <f>[17]Abril!$K$29</f>
        <v>*</v>
      </c>
      <c r="AA21" s="11" t="str">
        <f>[17]Abril!$K$30</f>
        <v>*</v>
      </c>
      <c r="AB21" s="11" t="str">
        <f>[17]Abril!$K$31</f>
        <v>*</v>
      </c>
      <c r="AC21" s="11" t="str">
        <f>[17]Abril!$K$32</f>
        <v>*</v>
      </c>
      <c r="AD21" s="11" t="str">
        <f>[17]Abril!$K$33</f>
        <v>*</v>
      </c>
      <c r="AE21" s="11" t="str">
        <f>[17]Abril!$K$34</f>
        <v>*</v>
      </c>
      <c r="AF21" s="15" t="s">
        <v>226</v>
      </c>
      <c r="AG21" s="16" t="s">
        <v>226</v>
      </c>
      <c r="AH21" s="67" t="s">
        <v>226</v>
      </c>
    </row>
    <row r="22" spans="1:36" x14ac:dyDescent="0.2">
      <c r="A22" s="58" t="s">
        <v>6</v>
      </c>
      <c r="B22" s="11" t="str">
        <f>[18]Abril!$K$5</f>
        <v>*</v>
      </c>
      <c r="C22" s="11" t="str">
        <f>[18]Abril!$K$6</f>
        <v>*</v>
      </c>
      <c r="D22" s="11" t="str">
        <f>[18]Abril!$K$7</f>
        <v>*</v>
      </c>
      <c r="E22" s="11" t="str">
        <f>[18]Abril!$K$8</f>
        <v>*</v>
      </c>
      <c r="F22" s="11" t="str">
        <f>[18]Abril!$K$9</f>
        <v>*</v>
      </c>
      <c r="G22" s="11" t="str">
        <f>[18]Abril!$K$10</f>
        <v>*</v>
      </c>
      <c r="H22" s="11" t="str">
        <f>[18]Abril!$K$11</f>
        <v>*</v>
      </c>
      <c r="I22" s="11" t="str">
        <f>[18]Abril!$K$12</f>
        <v>*</v>
      </c>
      <c r="J22" s="11" t="str">
        <f>[18]Abril!$K$13</f>
        <v>*</v>
      </c>
      <c r="K22" s="11" t="str">
        <f>[18]Abril!$K$14</f>
        <v>*</v>
      </c>
      <c r="L22" s="11" t="str">
        <f>[18]Abril!$K$15</f>
        <v>*</v>
      </c>
      <c r="M22" s="11" t="str">
        <f>[18]Abril!$K$16</f>
        <v>*</v>
      </c>
      <c r="N22" s="11" t="str">
        <f>[18]Abril!$K$17</f>
        <v>*</v>
      </c>
      <c r="O22" s="11" t="str">
        <f>[18]Abril!$K$18</f>
        <v>*</v>
      </c>
      <c r="P22" s="11" t="str">
        <f>[18]Abril!$K$19</f>
        <v>*</v>
      </c>
      <c r="Q22" s="11" t="str">
        <f>[18]Abril!$K$20</f>
        <v>*</v>
      </c>
      <c r="R22" s="11" t="str">
        <f>[18]Abril!$K$21</f>
        <v>*</v>
      </c>
      <c r="S22" s="11" t="str">
        <f>[18]Abril!$K$22</f>
        <v>*</v>
      </c>
      <c r="T22" s="11" t="str">
        <f>[18]Abril!$K$23</f>
        <v>*</v>
      </c>
      <c r="U22" s="11" t="str">
        <f>[18]Abril!$K$24</f>
        <v>*</v>
      </c>
      <c r="V22" s="11" t="str">
        <f>[18]Abril!$K$25</f>
        <v>*</v>
      </c>
      <c r="W22" s="11" t="str">
        <f>[18]Abril!$K$26</f>
        <v>*</v>
      </c>
      <c r="X22" s="11" t="str">
        <f>[18]Abril!$K$27</f>
        <v>*</v>
      </c>
      <c r="Y22" s="11" t="str">
        <f>[18]Abril!$K$28</f>
        <v>*</v>
      </c>
      <c r="Z22" s="11" t="str">
        <f>[18]Abril!$K$29</f>
        <v>*</v>
      </c>
      <c r="AA22" s="11" t="str">
        <f>[18]Abril!$K$30</f>
        <v>*</v>
      </c>
      <c r="AB22" s="11" t="str">
        <f>[18]Abril!$K$31</f>
        <v>*</v>
      </c>
      <c r="AC22" s="11" t="str">
        <f>[18]Abril!$K$32</f>
        <v>*</v>
      </c>
      <c r="AD22" s="11" t="str">
        <f>[18]Abril!$K$33</f>
        <v>*</v>
      </c>
      <c r="AE22" s="11" t="str">
        <f>[18]Abril!$K$34</f>
        <v>*</v>
      </c>
      <c r="AF22" s="15" t="s">
        <v>226</v>
      </c>
      <c r="AG22" s="16" t="s">
        <v>226</v>
      </c>
      <c r="AH22" s="67" t="s">
        <v>226</v>
      </c>
    </row>
    <row r="23" spans="1:36" x14ac:dyDescent="0.2">
      <c r="A23" s="58" t="s">
        <v>7</v>
      </c>
      <c r="B23" s="11" t="str">
        <f>[19]Abril!$K$5</f>
        <v>*</v>
      </c>
      <c r="C23" s="11" t="str">
        <f>[19]Abril!$K$6</f>
        <v>*</v>
      </c>
      <c r="D23" s="11" t="str">
        <f>[19]Abril!$K$7</f>
        <v>*</v>
      </c>
      <c r="E23" s="11" t="str">
        <f>[19]Abril!$K$8</f>
        <v>*</v>
      </c>
      <c r="F23" s="11" t="str">
        <f>[19]Abril!$K$9</f>
        <v>*</v>
      </c>
      <c r="G23" s="11" t="str">
        <f>[19]Abril!$K$10</f>
        <v>*</v>
      </c>
      <c r="H23" s="11" t="str">
        <f>[19]Abril!$K$11</f>
        <v>*</v>
      </c>
      <c r="I23" s="11" t="str">
        <f>[19]Abril!$K$12</f>
        <v>*</v>
      </c>
      <c r="J23" s="11" t="str">
        <f>[19]Abril!$K$13</f>
        <v>*</v>
      </c>
      <c r="K23" s="11" t="str">
        <f>[19]Abril!$K$14</f>
        <v>*</v>
      </c>
      <c r="L23" s="11" t="str">
        <f>[19]Abril!$K$15</f>
        <v>*</v>
      </c>
      <c r="M23" s="11" t="str">
        <f>[19]Abril!$K$16</f>
        <v>*</v>
      </c>
      <c r="N23" s="11" t="str">
        <f>[19]Abril!$K$17</f>
        <v>*</v>
      </c>
      <c r="O23" s="11" t="str">
        <f>[19]Abril!$K$18</f>
        <v>*</v>
      </c>
      <c r="P23" s="11" t="str">
        <f>[19]Abril!$K$19</f>
        <v>*</v>
      </c>
      <c r="Q23" s="11" t="str">
        <f>[19]Abril!$K$20</f>
        <v>*</v>
      </c>
      <c r="R23" s="11" t="str">
        <f>[19]Abril!$K$21</f>
        <v>*</v>
      </c>
      <c r="S23" s="11" t="str">
        <f>[19]Abril!$K$22</f>
        <v>*</v>
      </c>
      <c r="T23" s="11" t="str">
        <f>[19]Abril!$K$23</f>
        <v>*</v>
      </c>
      <c r="U23" s="11" t="str">
        <f>[19]Abril!$K$24</f>
        <v>*</v>
      </c>
      <c r="V23" s="11" t="str">
        <f>[19]Abril!$K$25</f>
        <v>*</v>
      </c>
      <c r="W23" s="11" t="str">
        <f>[19]Abril!$K$26</f>
        <v>*</v>
      </c>
      <c r="X23" s="11" t="str">
        <f>[19]Abril!$K$27</f>
        <v>*</v>
      </c>
      <c r="Y23" s="11" t="str">
        <f>[19]Abril!$K$28</f>
        <v>*</v>
      </c>
      <c r="Z23" s="11" t="str">
        <f>[19]Abril!$K$29</f>
        <v>*</v>
      </c>
      <c r="AA23" s="11" t="str">
        <f>[19]Abril!$K$30</f>
        <v>*</v>
      </c>
      <c r="AB23" s="11" t="str">
        <f>[19]Abril!$K$31</f>
        <v>*</v>
      </c>
      <c r="AC23" s="11" t="str">
        <f>[19]Abril!$K$32</f>
        <v>*</v>
      </c>
      <c r="AD23" s="11" t="str">
        <f>[19]Abril!$K$33</f>
        <v>*</v>
      </c>
      <c r="AE23" s="11" t="str">
        <f>[19]Abril!$K$34</f>
        <v>*</v>
      </c>
      <c r="AF23" s="15" t="s">
        <v>226</v>
      </c>
      <c r="AG23" s="16" t="s">
        <v>226</v>
      </c>
      <c r="AH23" s="67" t="s">
        <v>226</v>
      </c>
    </row>
    <row r="24" spans="1:36" x14ac:dyDescent="0.2">
      <c r="A24" s="58" t="s">
        <v>169</v>
      </c>
      <c r="B24" s="11" t="str">
        <f>[20]Abril!$K$5</f>
        <v>*</v>
      </c>
      <c r="C24" s="11" t="str">
        <f>[20]Abril!$K$6</f>
        <v>*</v>
      </c>
      <c r="D24" s="11" t="str">
        <f>[20]Abril!$K$7</f>
        <v>*</v>
      </c>
      <c r="E24" s="11" t="str">
        <f>[20]Abril!$K$8</f>
        <v>*</v>
      </c>
      <c r="F24" s="11" t="str">
        <f>[20]Abril!$K$9</f>
        <v>*</v>
      </c>
      <c r="G24" s="11" t="str">
        <f>[20]Abril!$K$10</f>
        <v>*</v>
      </c>
      <c r="H24" s="11" t="str">
        <f>[20]Abril!$K$11</f>
        <v>*</v>
      </c>
      <c r="I24" s="11" t="str">
        <f>[20]Abril!$K$12</f>
        <v>*</v>
      </c>
      <c r="J24" s="11" t="str">
        <f>[20]Abril!$K$13</f>
        <v>*</v>
      </c>
      <c r="K24" s="11" t="str">
        <f>[20]Abril!$K$14</f>
        <v>*</v>
      </c>
      <c r="L24" s="11" t="str">
        <f>[20]Abril!$K$15</f>
        <v>*</v>
      </c>
      <c r="M24" s="11" t="str">
        <f>[20]Abril!$K$16</f>
        <v>*</v>
      </c>
      <c r="N24" s="11" t="str">
        <f>[20]Abril!$K$17</f>
        <v>*</v>
      </c>
      <c r="O24" s="11" t="str">
        <f>[20]Abril!$K$18</f>
        <v>*</v>
      </c>
      <c r="P24" s="11" t="str">
        <f>[20]Abril!$K$19</f>
        <v>*</v>
      </c>
      <c r="Q24" s="11" t="str">
        <f>[20]Abril!$K$20</f>
        <v>*</v>
      </c>
      <c r="R24" s="11" t="str">
        <f>[20]Abril!$K$21</f>
        <v>*</v>
      </c>
      <c r="S24" s="11" t="str">
        <f>[20]Abril!$K$22</f>
        <v>*</v>
      </c>
      <c r="T24" s="11" t="str">
        <f>[20]Abril!$K$23</f>
        <v>*</v>
      </c>
      <c r="U24" s="11" t="str">
        <f>[20]Abril!$K$24</f>
        <v>*</v>
      </c>
      <c r="V24" s="11" t="str">
        <f>[20]Abril!$K$25</f>
        <v>*</v>
      </c>
      <c r="W24" s="11" t="str">
        <f>[20]Abril!$K$26</f>
        <v>*</v>
      </c>
      <c r="X24" s="11" t="str">
        <f>[20]Abril!$K$27</f>
        <v>*</v>
      </c>
      <c r="Y24" s="11" t="str">
        <f>[20]Abril!$K$28</f>
        <v>*</v>
      </c>
      <c r="Z24" s="11" t="str">
        <f>[20]Abril!$K$29</f>
        <v>*</v>
      </c>
      <c r="AA24" s="11" t="str">
        <f>[20]Abril!$K$30</f>
        <v>*</v>
      </c>
      <c r="AB24" s="11" t="str">
        <f>[20]Abril!$K$31</f>
        <v>*</v>
      </c>
      <c r="AC24" s="11" t="str">
        <f>[20]Abril!$K$32</f>
        <v>*</v>
      </c>
      <c r="AD24" s="11" t="str">
        <f>[20]Abril!$K$33</f>
        <v>*</v>
      </c>
      <c r="AE24" s="11" t="str">
        <f>[20]Abril!$K$34</f>
        <v>*</v>
      </c>
      <c r="AF24" s="15" t="s">
        <v>226</v>
      </c>
      <c r="AG24" s="16" t="s">
        <v>226</v>
      </c>
      <c r="AH24" s="67" t="s">
        <v>226</v>
      </c>
    </row>
    <row r="25" spans="1:36" x14ac:dyDescent="0.2">
      <c r="A25" s="58" t="s">
        <v>170</v>
      </c>
      <c r="B25" s="11">
        <f>[21]Abril!$K$5</f>
        <v>0</v>
      </c>
      <c r="C25" s="11">
        <f>[21]Abril!$K$6</f>
        <v>0</v>
      </c>
      <c r="D25" s="11">
        <f>[21]Abril!$K$7</f>
        <v>0</v>
      </c>
      <c r="E25" s="11">
        <f>[21]Abril!$K$8</f>
        <v>0</v>
      </c>
      <c r="F25" s="11">
        <f>[21]Abril!$K$9</f>
        <v>0</v>
      </c>
      <c r="G25" s="11">
        <f>[21]Abril!$K$10</f>
        <v>41.8</v>
      </c>
      <c r="H25" s="11">
        <f>[21]Abril!$K$11</f>
        <v>7.2</v>
      </c>
      <c r="I25" s="11">
        <f>[21]Abril!$K$12</f>
        <v>0</v>
      </c>
      <c r="J25" s="11">
        <f>[21]Abril!$K$13</f>
        <v>0</v>
      </c>
      <c r="K25" s="11">
        <f>[21]Abril!$K$14</f>
        <v>0</v>
      </c>
      <c r="L25" s="11">
        <f>[21]Abril!$K$15</f>
        <v>0</v>
      </c>
      <c r="M25" s="11">
        <f>[21]Abril!$K$16</f>
        <v>0</v>
      </c>
      <c r="N25" s="11">
        <f>[21]Abril!$K$17</f>
        <v>0</v>
      </c>
      <c r="O25" s="11">
        <f>[21]Abril!$K$18</f>
        <v>42</v>
      </c>
      <c r="P25" s="11">
        <f>[21]Abril!$K$19</f>
        <v>0</v>
      </c>
      <c r="Q25" s="11">
        <f>[21]Abril!$K$20</f>
        <v>0</v>
      </c>
      <c r="R25" s="11">
        <f>[21]Abril!$K$21</f>
        <v>0</v>
      </c>
      <c r="S25" s="11">
        <f>[21]Abril!$K$22</f>
        <v>0</v>
      </c>
      <c r="T25" s="11">
        <f>[21]Abril!$K$23</f>
        <v>0</v>
      </c>
      <c r="U25" s="11">
        <f>[21]Abril!$K$24</f>
        <v>0</v>
      </c>
      <c r="V25" s="11">
        <f>[21]Abril!$K$25</f>
        <v>0</v>
      </c>
      <c r="W25" s="11">
        <f>[21]Abril!$K$26</f>
        <v>0</v>
      </c>
      <c r="X25" s="11">
        <f>[21]Abril!$K$27</f>
        <v>0</v>
      </c>
      <c r="Y25" s="11">
        <f>[21]Abril!$K$28</f>
        <v>0</v>
      </c>
      <c r="Z25" s="11">
        <f>[21]Abril!$K$29</f>
        <v>0</v>
      </c>
      <c r="AA25" s="11">
        <f>[21]Abril!$K$30</f>
        <v>0</v>
      </c>
      <c r="AB25" s="11">
        <f>[21]Abril!$K$31</f>
        <v>0</v>
      </c>
      <c r="AC25" s="11">
        <f>[21]Abril!$K$32</f>
        <v>0</v>
      </c>
      <c r="AD25" s="11">
        <f>[21]Abril!$K$33</f>
        <v>0</v>
      </c>
      <c r="AE25" s="11">
        <f>[21]Abril!$K$34</f>
        <v>0</v>
      </c>
      <c r="AF25" s="15">
        <f t="shared" ref="AF25:AF47" si="4">SUM(B25:AE25)</f>
        <v>91</v>
      </c>
      <c r="AG25" s="16">
        <f t="shared" ref="AG25:AG47" si="5">MAX(B25:AE25)</f>
        <v>42</v>
      </c>
      <c r="AH25" s="67">
        <f t="shared" ref="AH25:AH47" si="6">COUNTIF(B25:AE25,"=0,0")</f>
        <v>27</v>
      </c>
      <c r="AI25" s="12" t="s">
        <v>47</v>
      </c>
    </row>
    <row r="26" spans="1:36" x14ac:dyDescent="0.2">
      <c r="A26" s="58" t="s">
        <v>171</v>
      </c>
      <c r="B26" s="11">
        <f>[22]Abril!$K$5</f>
        <v>0</v>
      </c>
      <c r="C26" s="11">
        <f>[22]Abril!$K$6</f>
        <v>0</v>
      </c>
      <c r="D26" s="11">
        <f>[22]Abril!$K$7</f>
        <v>0</v>
      </c>
      <c r="E26" s="11">
        <f>[22]Abril!$K$8</f>
        <v>0</v>
      </c>
      <c r="F26" s="11">
        <f>[22]Abril!$K$9</f>
        <v>0</v>
      </c>
      <c r="G26" s="11">
        <f>[22]Abril!$K$10</f>
        <v>0.6</v>
      </c>
      <c r="H26" s="11">
        <f>[22]Abril!$K$11</f>
        <v>30.999999999999996</v>
      </c>
      <c r="I26" s="11">
        <f>[22]Abril!$K$12</f>
        <v>0</v>
      </c>
      <c r="J26" s="11">
        <f>[22]Abril!$K$13</f>
        <v>0</v>
      </c>
      <c r="K26" s="11">
        <f>[22]Abril!$K$14</f>
        <v>0</v>
      </c>
      <c r="L26" s="11">
        <f>[22]Abril!$K$15</f>
        <v>0</v>
      </c>
      <c r="M26" s="11">
        <f>[22]Abril!$K$16</f>
        <v>0</v>
      </c>
      <c r="N26" s="11">
        <f>[22]Abril!$K$17</f>
        <v>0</v>
      </c>
      <c r="O26" s="11">
        <f>[22]Abril!$K$18</f>
        <v>17.400000000000002</v>
      </c>
      <c r="P26" s="11">
        <f>[22]Abril!$K$19</f>
        <v>0</v>
      </c>
      <c r="Q26" s="11">
        <f>[22]Abril!$K$20</f>
        <v>0</v>
      </c>
      <c r="R26" s="11">
        <f>[22]Abril!$K$21</f>
        <v>0</v>
      </c>
      <c r="S26" s="11">
        <f>[22]Abril!$K$22</f>
        <v>0</v>
      </c>
      <c r="T26" s="11">
        <f>[22]Abril!$K$23</f>
        <v>0</v>
      </c>
      <c r="U26" s="11">
        <f>[22]Abril!$K$24</f>
        <v>0</v>
      </c>
      <c r="V26" s="11">
        <f>[22]Abril!$K$25</f>
        <v>0</v>
      </c>
      <c r="W26" s="11">
        <f>[22]Abril!$K$26</f>
        <v>0</v>
      </c>
      <c r="X26" s="11">
        <f>[22]Abril!$K$27</f>
        <v>0</v>
      </c>
      <c r="Y26" s="11">
        <f>[22]Abril!$K$28</f>
        <v>0</v>
      </c>
      <c r="Z26" s="11">
        <f>[22]Abril!$K$29</f>
        <v>0</v>
      </c>
      <c r="AA26" s="11">
        <f>[22]Abril!$K$30</f>
        <v>0</v>
      </c>
      <c r="AB26" s="11">
        <f>[22]Abril!$K$31</f>
        <v>0</v>
      </c>
      <c r="AC26" s="11">
        <f>[22]Abril!$K$32</f>
        <v>0</v>
      </c>
      <c r="AD26" s="11">
        <f>[22]Abril!$K$33</f>
        <v>0</v>
      </c>
      <c r="AE26" s="11">
        <f>[22]Abril!$K$34</f>
        <v>0</v>
      </c>
      <c r="AF26" s="15">
        <f t="shared" si="4"/>
        <v>49</v>
      </c>
      <c r="AG26" s="16">
        <f t="shared" si="5"/>
        <v>30.999999999999996</v>
      </c>
      <c r="AH26" s="67">
        <f t="shared" si="6"/>
        <v>27</v>
      </c>
    </row>
    <row r="27" spans="1:36" x14ac:dyDescent="0.2">
      <c r="A27" s="58" t="s">
        <v>8</v>
      </c>
      <c r="B27" s="11">
        <f>[23]Abril!$K$5</f>
        <v>0</v>
      </c>
      <c r="C27" s="11">
        <f>[23]Abril!$K$6</f>
        <v>0</v>
      </c>
      <c r="D27" s="11">
        <f>[23]Abril!$K$7</f>
        <v>0</v>
      </c>
      <c r="E27" s="11">
        <f>[23]Abril!$K$8</f>
        <v>0</v>
      </c>
      <c r="F27" s="11">
        <f>[23]Abril!$K$9</f>
        <v>0</v>
      </c>
      <c r="G27" s="11">
        <f>[23]Abril!$K$10</f>
        <v>41.400000000000006</v>
      </c>
      <c r="H27" s="11">
        <f>[23]Abril!$K$11</f>
        <v>9.4</v>
      </c>
      <c r="I27" s="11">
        <f>[23]Abril!$K$12</f>
        <v>0</v>
      </c>
      <c r="J27" s="11">
        <f>[23]Abril!$K$13</f>
        <v>0</v>
      </c>
      <c r="K27" s="11">
        <f>[23]Abril!$K$14</f>
        <v>0</v>
      </c>
      <c r="L27" s="11">
        <f>[23]Abril!$K$15</f>
        <v>0</v>
      </c>
      <c r="M27" s="11">
        <f>[23]Abril!$K$16</f>
        <v>0</v>
      </c>
      <c r="N27" s="11">
        <f>[23]Abril!$K$17</f>
        <v>0</v>
      </c>
      <c r="O27" s="11">
        <f>[23]Abril!$K$18</f>
        <v>55.600000000000009</v>
      </c>
      <c r="P27" s="11">
        <f>[23]Abril!$K$19</f>
        <v>0</v>
      </c>
      <c r="Q27" s="11">
        <f>[23]Abril!$K$20</f>
        <v>0</v>
      </c>
      <c r="R27" s="11">
        <f>[23]Abril!$K$21</f>
        <v>0</v>
      </c>
      <c r="S27" s="11">
        <f>[23]Abril!$K$22</f>
        <v>0</v>
      </c>
      <c r="T27" s="11">
        <f>[23]Abril!$K$23</f>
        <v>0</v>
      </c>
      <c r="U27" s="11">
        <f>[23]Abril!$K$24</f>
        <v>0</v>
      </c>
      <c r="V27" s="11">
        <f>[23]Abril!$K$25</f>
        <v>0</v>
      </c>
      <c r="W27" s="11">
        <f>[23]Abril!$K$26</f>
        <v>0</v>
      </c>
      <c r="X27" s="11">
        <f>[23]Abril!$K$27</f>
        <v>0</v>
      </c>
      <c r="Y27" s="11">
        <f>[23]Abril!$K$28</f>
        <v>0</v>
      </c>
      <c r="Z27" s="11">
        <f>[23]Abril!$K$29</f>
        <v>0</v>
      </c>
      <c r="AA27" s="11">
        <f>[23]Abril!$K$30</f>
        <v>0</v>
      </c>
      <c r="AB27" s="11">
        <f>[23]Abril!$K$31</f>
        <v>0</v>
      </c>
      <c r="AC27" s="11">
        <f>[23]Abril!$K$32</f>
        <v>0</v>
      </c>
      <c r="AD27" s="11">
        <f>[23]Abril!$K$33</f>
        <v>0</v>
      </c>
      <c r="AE27" s="11">
        <f>[23]Abril!$K$34</f>
        <v>0</v>
      </c>
      <c r="AF27" s="15">
        <f t="shared" si="4"/>
        <v>106.4</v>
      </c>
      <c r="AG27" s="16">
        <f t="shared" si="5"/>
        <v>55.600000000000009</v>
      </c>
      <c r="AH27" s="67">
        <f t="shared" si="6"/>
        <v>27</v>
      </c>
    </row>
    <row r="28" spans="1:36" x14ac:dyDescent="0.2">
      <c r="A28" s="58" t="s">
        <v>9</v>
      </c>
      <c r="B28" s="11">
        <f>[24]Abril!$K$5</f>
        <v>0</v>
      </c>
      <c r="C28" s="11">
        <f>[24]Abril!$K$6</f>
        <v>0</v>
      </c>
      <c r="D28" s="11">
        <f>[24]Abril!$K$7</f>
        <v>0</v>
      </c>
      <c r="E28" s="11">
        <f>[24]Abril!$K$8</f>
        <v>0</v>
      </c>
      <c r="F28" s="11">
        <f>[24]Abril!$K$9</f>
        <v>0</v>
      </c>
      <c r="G28" s="11">
        <f>[24]Abril!$K$10</f>
        <v>22.2</v>
      </c>
      <c r="H28" s="11">
        <f>[24]Abril!$K$11</f>
        <v>11.200000000000001</v>
      </c>
      <c r="I28" s="11">
        <f>[24]Abril!$K$12</f>
        <v>0</v>
      </c>
      <c r="J28" s="11">
        <f>[24]Abril!$K$13</f>
        <v>0</v>
      </c>
      <c r="K28" s="11">
        <f>[24]Abril!$K$14</f>
        <v>0</v>
      </c>
      <c r="L28" s="11">
        <f>[24]Abril!$K$15</f>
        <v>0</v>
      </c>
      <c r="M28" s="11">
        <f>[24]Abril!$K$16</f>
        <v>0</v>
      </c>
      <c r="N28" s="11">
        <f>[24]Abril!$K$17</f>
        <v>0</v>
      </c>
      <c r="O28" s="11">
        <f>[24]Abril!$K$18</f>
        <v>0.2</v>
      </c>
      <c r="P28" s="11">
        <f>[24]Abril!$K$19</f>
        <v>0</v>
      </c>
      <c r="Q28" s="11">
        <f>[24]Abril!$K$20</f>
        <v>0</v>
      </c>
      <c r="R28" s="11">
        <f>[24]Abril!$K$21</f>
        <v>0</v>
      </c>
      <c r="S28" s="11">
        <f>[24]Abril!$K$22</f>
        <v>0</v>
      </c>
      <c r="T28" s="11">
        <f>[24]Abril!$K$23</f>
        <v>0</v>
      </c>
      <c r="U28" s="11">
        <f>[24]Abril!$K$24</f>
        <v>0</v>
      </c>
      <c r="V28" s="11">
        <f>[24]Abril!$K$25</f>
        <v>0</v>
      </c>
      <c r="W28" s="11">
        <f>[24]Abril!$K$26</f>
        <v>0</v>
      </c>
      <c r="X28" s="11">
        <f>[24]Abril!$K$27</f>
        <v>0</v>
      </c>
      <c r="Y28" s="11">
        <f>[24]Abril!$K$28</f>
        <v>0</v>
      </c>
      <c r="Z28" s="11">
        <f>[24]Abril!$K$29</f>
        <v>0</v>
      </c>
      <c r="AA28" s="11">
        <f>[24]Abril!$K$30</f>
        <v>0</v>
      </c>
      <c r="AB28" s="11">
        <f>[24]Abril!$K$31</f>
        <v>0</v>
      </c>
      <c r="AC28" s="11">
        <f>[24]Abril!$K$32</f>
        <v>0</v>
      </c>
      <c r="AD28" s="11">
        <f>[24]Abril!$K$33</f>
        <v>0</v>
      </c>
      <c r="AE28" s="11">
        <f>[24]Abril!$K$34</f>
        <v>0</v>
      </c>
      <c r="AF28" s="15">
        <f t="shared" si="4"/>
        <v>33.6</v>
      </c>
      <c r="AG28" s="16">
        <f t="shared" si="5"/>
        <v>22.2</v>
      </c>
      <c r="AH28" s="67">
        <f t="shared" si="6"/>
        <v>27</v>
      </c>
    </row>
    <row r="29" spans="1:36" x14ac:dyDescent="0.2">
      <c r="A29" s="58" t="s">
        <v>42</v>
      </c>
      <c r="B29" s="11">
        <f>[25]Abril!$K$5</f>
        <v>0</v>
      </c>
      <c r="C29" s="11">
        <f>[25]Abril!$K$6</f>
        <v>0</v>
      </c>
      <c r="D29" s="11">
        <f>[25]Abril!$K$7</f>
        <v>0</v>
      </c>
      <c r="E29" s="11">
        <f>[25]Abril!$K$8</f>
        <v>0</v>
      </c>
      <c r="F29" s="11">
        <f>[25]Abril!$K$9</f>
        <v>0</v>
      </c>
      <c r="G29" s="11">
        <f>[25]Abril!$K$10</f>
        <v>15.6</v>
      </c>
      <c r="H29" s="11">
        <f>[25]Abril!$K$11</f>
        <v>53</v>
      </c>
      <c r="I29" s="11">
        <f>[25]Abril!$K$12</f>
        <v>0</v>
      </c>
      <c r="J29" s="11">
        <f>[25]Abril!$K$13</f>
        <v>0</v>
      </c>
      <c r="K29" s="11">
        <f>[25]Abril!$K$14</f>
        <v>0</v>
      </c>
      <c r="L29" s="11">
        <f>[25]Abril!$K$15</f>
        <v>0</v>
      </c>
      <c r="M29" s="11">
        <f>[25]Abril!$K$16</f>
        <v>0</v>
      </c>
      <c r="N29" s="11">
        <f>[25]Abril!$K$17</f>
        <v>0</v>
      </c>
      <c r="O29" s="11">
        <f>[25]Abril!$K$18</f>
        <v>11.999999999999998</v>
      </c>
      <c r="P29" s="11">
        <f>[25]Abril!$K$19</f>
        <v>0.2</v>
      </c>
      <c r="Q29" s="11">
        <f>[25]Abril!$K$20</f>
        <v>0</v>
      </c>
      <c r="R29" s="11">
        <f>[25]Abril!$K$21</f>
        <v>0</v>
      </c>
      <c r="S29" s="11">
        <f>[25]Abril!$K$22</f>
        <v>0</v>
      </c>
      <c r="T29" s="11">
        <f>[25]Abril!$K$23</f>
        <v>0</v>
      </c>
      <c r="U29" s="11">
        <f>[25]Abril!$K$24</f>
        <v>0</v>
      </c>
      <c r="V29" s="11">
        <f>[25]Abril!$K$25</f>
        <v>0</v>
      </c>
      <c r="W29" s="11">
        <f>[25]Abril!$K$26</f>
        <v>0</v>
      </c>
      <c r="X29" s="11">
        <f>[25]Abril!$K$27</f>
        <v>0</v>
      </c>
      <c r="Y29" s="11">
        <f>[25]Abril!$K$28</f>
        <v>0</v>
      </c>
      <c r="Z29" s="11">
        <f>[25]Abril!$K$29</f>
        <v>0</v>
      </c>
      <c r="AA29" s="11">
        <f>[25]Abril!$K$30</f>
        <v>0</v>
      </c>
      <c r="AB29" s="11">
        <f>[25]Abril!$K$31</f>
        <v>0</v>
      </c>
      <c r="AC29" s="11">
        <f>[25]Abril!$K$32</f>
        <v>0</v>
      </c>
      <c r="AD29" s="11">
        <f>[25]Abril!$K$33</f>
        <v>0</v>
      </c>
      <c r="AE29" s="11">
        <f>[25]Abril!$K$34</f>
        <v>0</v>
      </c>
      <c r="AF29" s="15">
        <f t="shared" si="4"/>
        <v>80.8</v>
      </c>
      <c r="AG29" s="16">
        <f t="shared" si="5"/>
        <v>53</v>
      </c>
      <c r="AH29" s="67">
        <f t="shared" si="6"/>
        <v>26</v>
      </c>
    </row>
    <row r="30" spans="1:36" x14ac:dyDescent="0.2">
      <c r="A30" s="58" t="s">
        <v>10</v>
      </c>
      <c r="B30" s="11">
        <f>[26]Abril!$K$5</f>
        <v>0</v>
      </c>
      <c r="C30" s="11">
        <f>[26]Abril!$K$6</f>
        <v>0</v>
      </c>
      <c r="D30" s="11">
        <f>[26]Abril!$K$7</f>
        <v>3.8</v>
      </c>
      <c r="E30" s="11">
        <f>[26]Abril!$K$8</f>
        <v>60</v>
      </c>
      <c r="F30" s="11">
        <f>[26]Abril!$K$9</f>
        <v>0</v>
      </c>
      <c r="G30" s="11">
        <f>[26]Abril!$K$10</f>
        <v>0</v>
      </c>
      <c r="H30" s="11">
        <f>[26]Abril!$K$11</f>
        <v>0</v>
      </c>
      <c r="I30" s="11">
        <f>[26]Abril!$K$12</f>
        <v>0</v>
      </c>
      <c r="J30" s="11">
        <f>[26]Abril!$K$13</f>
        <v>0</v>
      </c>
      <c r="K30" s="11">
        <f>[26]Abril!$K$14</f>
        <v>0</v>
      </c>
      <c r="L30" s="11">
        <f>[26]Abril!$K$15</f>
        <v>0</v>
      </c>
      <c r="M30" s="11">
        <f>[26]Abril!$K$16</f>
        <v>0</v>
      </c>
      <c r="N30" s="11">
        <f>[26]Abril!$K$17</f>
        <v>0</v>
      </c>
      <c r="O30" s="11">
        <f>[26]Abril!$K$18</f>
        <v>0</v>
      </c>
      <c r="P30" s="11">
        <f>[26]Abril!$K$19</f>
        <v>0</v>
      </c>
      <c r="Q30" s="11">
        <f>[26]Abril!$K$20</f>
        <v>0</v>
      </c>
      <c r="R30" s="11">
        <f>[26]Abril!$K$21</f>
        <v>0</v>
      </c>
      <c r="S30" s="11">
        <f>[26]Abril!$K$22</f>
        <v>0</v>
      </c>
      <c r="T30" s="11">
        <f>[26]Abril!$K$23</f>
        <v>0</v>
      </c>
      <c r="U30" s="11">
        <f>[26]Abril!$K$24</f>
        <v>0</v>
      </c>
      <c r="V30" s="11">
        <f>[26]Abril!$K$25</f>
        <v>0</v>
      </c>
      <c r="W30" s="11">
        <f>[26]Abril!$K$26</f>
        <v>0</v>
      </c>
      <c r="X30" s="11">
        <f>[26]Abril!$K$27</f>
        <v>0</v>
      </c>
      <c r="Y30" s="11">
        <f>[26]Abril!$K$28</f>
        <v>0</v>
      </c>
      <c r="Z30" s="11">
        <f>[26]Abril!$K$29</f>
        <v>0</v>
      </c>
      <c r="AA30" s="11">
        <f>[26]Abril!$K$30</f>
        <v>0</v>
      </c>
      <c r="AB30" s="11">
        <f>[26]Abril!$K$31</f>
        <v>0</v>
      </c>
      <c r="AC30" s="11">
        <f>[26]Abril!$K$32</f>
        <v>0</v>
      </c>
      <c r="AD30" s="11">
        <f>[26]Abril!$K$33</f>
        <v>0</v>
      </c>
      <c r="AE30" s="11">
        <f>[26]Abril!$K$34</f>
        <v>0</v>
      </c>
      <c r="AF30" s="15">
        <f t="shared" si="4"/>
        <v>63.8</v>
      </c>
      <c r="AG30" s="16">
        <f t="shared" si="5"/>
        <v>60</v>
      </c>
      <c r="AH30" s="67">
        <f t="shared" si="6"/>
        <v>28</v>
      </c>
    </row>
    <row r="31" spans="1:36" x14ac:dyDescent="0.2">
      <c r="A31" s="58" t="s">
        <v>172</v>
      </c>
      <c r="B31" s="11">
        <f>[27]Abril!$K$5</f>
        <v>0</v>
      </c>
      <c r="C31" s="11">
        <f>[27]Abril!$K$6</f>
        <v>0</v>
      </c>
      <c r="D31" s="11">
        <f>[27]Abril!$K$7</f>
        <v>0</v>
      </c>
      <c r="E31" s="11">
        <f>[27]Abril!$K$8</f>
        <v>0</v>
      </c>
      <c r="F31" s="11">
        <f>[27]Abril!$K$9</f>
        <v>0</v>
      </c>
      <c r="G31" s="11">
        <f>[27]Abril!$K$10</f>
        <v>8.4</v>
      </c>
      <c r="H31" s="11">
        <f>[27]Abril!$K$11</f>
        <v>13.2</v>
      </c>
      <c r="I31" s="11">
        <f>[27]Abril!$K$12</f>
        <v>0</v>
      </c>
      <c r="J31" s="11">
        <f>[27]Abril!$K$13</f>
        <v>0</v>
      </c>
      <c r="K31" s="11">
        <f>[27]Abril!$K$14</f>
        <v>0</v>
      </c>
      <c r="L31" s="11">
        <f>[27]Abril!$K$15</f>
        <v>0</v>
      </c>
      <c r="M31" s="11">
        <f>[27]Abril!$K$16</f>
        <v>0</v>
      </c>
      <c r="N31" s="11">
        <f>[27]Abril!$K$17</f>
        <v>0</v>
      </c>
      <c r="O31" s="11">
        <f>[27]Abril!$K$18</f>
        <v>27.400000000000002</v>
      </c>
      <c r="P31" s="11">
        <f>[27]Abril!$K$19</f>
        <v>0</v>
      </c>
      <c r="Q31" s="11">
        <f>[27]Abril!$K$20</f>
        <v>0</v>
      </c>
      <c r="R31" s="11">
        <f>[27]Abril!$K$21</f>
        <v>0</v>
      </c>
      <c r="S31" s="11">
        <f>[27]Abril!$K$22</f>
        <v>0</v>
      </c>
      <c r="T31" s="11">
        <f>[27]Abril!$K$23</f>
        <v>0</v>
      </c>
      <c r="U31" s="11">
        <f>[27]Abril!$K$24</f>
        <v>0</v>
      </c>
      <c r="V31" s="11">
        <f>[27]Abril!$K$25</f>
        <v>0</v>
      </c>
      <c r="W31" s="11">
        <f>[27]Abril!$K$26</f>
        <v>0</v>
      </c>
      <c r="X31" s="11">
        <f>[27]Abril!$K$27</f>
        <v>0</v>
      </c>
      <c r="Y31" s="11">
        <f>[27]Abril!$K$28</f>
        <v>0</v>
      </c>
      <c r="Z31" s="11">
        <f>[27]Abril!$K$29</f>
        <v>0.2</v>
      </c>
      <c r="AA31" s="11">
        <f>[27]Abril!$K$30</f>
        <v>0</v>
      </c>
      <c r="AB31" s="11">
        <f>[27]Abril!$K$31</f>
        <v>0</v>
      </c>
      <c r="AC31" s="11">
        <f>[27]Abril!$K$32</f>
        <v>0</v>
      </c>
      <c r="AD31" s="11">
        <f>[27]Abril!$K$33</f>
        <v>0</v>
      </c>
      <c r="AE31" s="11">
        <f>[27]Abril!$K$34</f>
        <v>0</v>
      </c>
      <c r="AF31" s="15">
        <f t="shared" si="4"/>
        <v>49.2</v>
      </c>
      <c r="AG31" s="16">
        <f t="shared" si="5"/>
        <v>27.400000000000002</v>
      </c>
      <c r="AH31" s="67">
        <f t="shared" si="6"/>
        <v>26</v>
      </c>
      <c r="AI31" s="12" t="s">
        <v>47</v>
      </c>
    </row>
    <row r="32" spans="1:36" x14ac:dyDescent="0.2">
      <c r="A32" s="58" t="s">
        <v>11</v>
      </c>
      <c r="B32" s="11" t="str">
        <f>[28]Abril!$K$5</f>
        <v>*</v>
      </c>
      <c r="C32" s="11" t="str">
        <f>[28]Abril!$K$6</f>
        <v>*</v>
      </c>
      <c r="D32" s="11" t="str">
        <f>[28]Abril!$K$7</f>
        <v>*</v>
      </c>
      <c r="E32" s="11" t="str">
        <f>[28]Abril!$K$8</f>
        <v>*</v>
      </c>
      <c r="F32" s="11" t="str">
        <f>[28]Abril!$K$9</f>
        <v>*</v>
      </c>
      <c r="G32" s="11" t="str">
        <f>[28]Abril!$K$10</f>
        <v>*</v>
      </c>
      <c r="H32" s="11" t="str">
        <f>[28]Abril!$K$11</f>
        <v>*</v>
      </c>
      <c r="I32" s="11" t="str">
        <f>[28]Abril!$K$12</f>
        <v>*</v>
      </c>
      <c r="J32" s="11" t="str">
        <f>[28]Abril!$K$13</f>
        <v>*</v>
      </c>
      <c r="K32" s="11" t="str">
        <f>[28]Abril!$K$14</f>
        <v>*</v>
      </c>
      <c r="L32" s="11" t="str">
        <f>[28]Abril!$K$15</f>
        <v>*</v>
      </c>
      <c r="M32" s="11" t="str">
        <f>[28]Abril!$K$16</f>
        <v>*</v>
      </c>
      <c r="N32" s="11" t="str">
        <f>[28]Abril!$K$17</f>
        <v>*</v>
      </c>
      <c r="O32" s="11" t="str">
        <f>[28]Abril!$K$18</f>
        <v>*</v>
      </c>
      <c r="P32" s="11" t="str">
        <f>[28]Abril!$K$19</f>
        <v>*</v>
      </c>
      <c r="Q32" s="11" t="str">
        <f>[28]Abril!$K$20</f>
        <v>*</v>
      </c>
      <c r="R32" s="11" t="str">
        <f>[28]Abril!$K$21</f>
        <v>*</v>
      </c>
      <c r="S32" s="11" t="str">
        <f>[28]Abril!$K$22</f>
        <v>*</v>
      </c>
      <c r="T32" s="11" t="str">
        <f>[28]Abril!$K$23</f>
        <v>*</v>
      </c>
      <c r="U32" s="11" t="str">
        <f>[28]Abril!$K$24</f>
        <v>*</v>
      </c>
      <c r="V32" s="11" t="str">
        <f>[28]Abril!$K$25</f>
        <v>*</v>
      </c>
      <c r="W32" s="11" t="str">
        <f>[28]Abril!$K$26</f>
        <v>*</v>
      </c>
      <c r="X32" s="11" t="str">
        <f>[28]Abril!$K$27</f>
        <v>*</v>
      </c>
      <c r="Y32" s="11" t="str">
        <f>[28]Abril!$K$28</f>
        <v>*</v>
      </c>
      <c r="Z32" s="11" t="str">
        <f>[28]Abril!$K$29</f>
        <v>*</v>
      </c>
      <c r="AA32" s="11" t="str">
        <f>[28]Abril!$K$30</f>
        <v>*</v>
      </c>
      <c r="AB32" s="11" t="str">
        <f>[28]Abril!$K$31</f>
        <v>*</v>
      </c>
      <c r="AC32" s="11" t="str">
        <f>[28]Abril!$K$32</f>
        <v>*</v>
      </c>
      <c r="AD32" s="11" t="str">
        <f>[28]Abril!$K$33</f>
        <v>*</v>
      </c>
      <c r="AE32" s="11" t="str">
        <f>[28]Abril!$K$34</f>
        <v>*</v>
      </c>
      <c r="AF32" s="15" t="s">
        <v>226</v>
      </c>
      <c r="AG32" s="16" t="s">
        <v>226</v>
      </c>
      <c r="AH32" s="67" t="s">
        <v>226</v>
      </c>
    </row>
    <row r="33" spans="1:36" s="5" customFormat="1" x14ac:dyDescent="0.2">
      <c r="A33" s="58" t="s">
        <v>12</v>
      </c>
      <c r="B33" s="11">
        <f>[29]Abril!$K$5</f>
        <v>0</v>
      </c>
      <c r="C33" s="11">
        <f>[29]Abril!$K$6</f>
        <v>0</v>
      </c>
      <c r="D33" s="11">
        <f>[29]Abril!$K$7</f>
        <v>0</v>
      </c>
      <c r="E33" s="11">
        <f>[29]Abril!$K$8</f>
        <v>0</v>
      </c>
      <c r="F33" s="11">
        <f>[29]Abril!$K$9</f>
        <v>0</v>
      </c>
      <c r="G33" s="11">
        <f>[29]Abril!$K$10</f>
        <v>1.8</v>
      </c>
      <c r="H33" s="11">
        <f>[29]Abril!$K$11</f>
        <v>15</v>
      </c>
      <c r="I33" s="11">
        <f>[29]Abril!$K$12</f>
        <v>0</v>
      </c>
      <c r="J33" s="11">
        <f>[29]Abril!$K$13</f>
        <v>0</v>
      </c>
      <c r="K33" s="11">
        <f>[29]Abril!$K$14</f>
        <v>0</v>
      </c>
      <c r="L33" s="11">
        <f>[29]Abril!$K$15</f>
        <v>0</v>
      </c>
      <c r="M33" s="11">
        <f>[29]Abril!$K$16</f>
        <v>0</v>
      </c>
      <c r="N33" s="11" t="str">
        <f>[29]Abril!$K$17</f>
        <v>*</v>
      </c>
      <c r="O33" s="11" t="str">
        <f>[29]Abril!$K$18</f>
        <v>*</v>
      </c>
      <c r="P33" s="11" t="str">
        <f>[29]Abril!$K$19</f>
        <v>*</v>
      </c>
      <c r="Q33" s="11">
        <f>[29]Abril!$K$20</f>
        <v>0</v>
      </c>
      <c r="R33" s="11">
        <f>[29]Abril!$K$21</f>
        <v>0</v>
      </c>
      <c r="S33" s="11">
        <f>[29]Abril!$K$22</f>
        <v>0</v>
      </c>
      <c r="T33" s="11">
        <f>[29]Abril!$K$23</f>
        <v>0</v>
      </c>
      <c r="U33" s="11">
        <f>[29]Abril!$K$24</f>
        <v>0</v>
      </c>
      <c r="V33" s="11">
        <f>[29]Abril!$K$25</f>
        <v>0</v>
      </c>
      <c r="W33" s="11">
        <f>[29]Abril!$K$26</f>
        <v>0</v>
      </c>
      <c r="X33" s="11">
        <f>[29]Abril!$K$27</f>
        <v>0</v>
      </c>
      <c r="Y33" s="11" t="str">
        <f>[29]Abril!$K$28</f>
        <v>*</v>
      </c>
      <c r="Z33" s="11" t="str">
        <f>[29]Abril!$K$29</f>
        <v>*</v>
      </c>
      <c r="AA33" s="11" t="str">
        <f>[29]Abril!$K$30</f>
        <v>*</v>
      </c>
      <c r="AB33" s="11" t="str">
        <f>[29]Abril!$K$31</f>
        <v>*</v>
      </c>
      <c r="AC33" s="11">
        <f>[29]Abril!$K$32</f>
        <v>0</v>
      </c>
      <c r="AD33" s="11">
        <f>[29]Abril!$K$33</f>
        <v>0</v>
      </c>
      <c r="AE33" s="11">
        <f>[29]Abril!$K$34</f>
        <v>0</v>
      </c>
      <c r="AF33" s="15">
        <f t="shared" si="4"/>
        <v>16.8</v>
      </c>
      <c r="AG33" s="16">
        <f t="shared" si="5"/>
        <v>15</v>
      </c>
      <c r="AH33" s="67">
        <f t="shared" si="6"/>
        <v>21</v>
      </c>
    </row>
    <row r="34" spans="1:36" x14ac:dyDescent="0.2">
      <c r="A34" s="58" t="s">
        <v>13</v>
      </c>
      <c r="B34" s="11">
        <f>[30]Abril!$K$5</f>
        <v>0</v>
      </c>
      <c r="C34" s="11">
        <f>[30]Abril!$K$6</f>
        <v>0</v>
      </c>
      <c r="D34" s="11">
        <f>[30]Abril!$K$7</f>
        <v>0</v>
      </c>
      <c r="E34" s="11">
        <f>[30]Abril!$K$8</f>
        <v>0</v>
      </c>
      <c r="F34" s="11">
        <f>[30]Abril!$K$9</f>
        <v>0</v>
      </c>
      <c r="G34" s="11">
        <f>[30]Abril!$K$10</f>
        <v>0</v>
      </c>
      <c r="H34" s="11">
        <f>[30]Abril!$K$11</f>
        <v>0</v>
      </c>
      <c r="I34" s="11">
        <f>[30]Abril!$K$12</f>
        <v>0</v>
      </c>
      <c r="J34" s="11">
        <f>[30]Abril!$K$13</f>
        <v>0</v>
      </c>
      <c r="K34" s="11">
        <f>[30]Abril!$K$14</f>
        <v>0</v>
      </c>
      <c r="L34" s="11">
        <f>[30]Abril!$K$15</f>
        <v>0</v>
      </c>
      <c r="M34" s="11">
        <f>[30]Abril!$K$16</f>
        <v>0</v>
      </c>
      <c r="N34" s="11">
        <f>[30]Abril!$K$17</f>
        <v>0</v>
      </c>
      <c r="O34" s="11">
        <f>[30]Abril!$K$18</f>
        <v>0</v>
      </c>
      <c r="P34" s="11">
        <f>[30]Abril!$K$19</f>
        <v>0</v>
      </c>
      <c r="Q34" s="11">
        <f>[30]Abril!$K$20</f>
        <v>0</v>
      </c>
      <c r="R34" s="11">
        <f>[30]Abril!$K$21</f>
        <v>0</v>
      </c>
      <c r="S34" s="11">
        <f>[30]Abril!$K$22</f>
        <v>0</v>
      </c>
      <c r="T34" s="11">
        <f>[30]Abril!$K$23</f>
        <v>0</v>
      </c>
      <c r="U34" s="11">
        <f>[30]Abril!$K$24</f>
        <v>0</v>
      </c>
      <c r="V34" s="11">
        <f>[30]Abril!$K$25</f>
        <v>0</v>
      </c>
      <c r="W34" s="11">
        <f>[30]Abril!$K$26</f>
        <v>0</v>
      </c>
      <c r="X34" s="11">
        <f>[30]Abril!$K$27</f>
        <v>0</v>
      </c>
      <c r="Y34" s="11">
        <f>[30]Abril!$K$28</f>
        <v>0</v>
      </c>
      <c r="Z34" s="11">
        <f>[30]Abril!$K$29</f>
        <v>0</v>
      </c>
      <c r="AA34" s="11">
        <f>[30]Abril!$K$30</f>
        <v>0</v>
      </c>
      <c r="AB34" s="11">
        <f>[30]Abril!$K$31</f>
        <v>0</v>
      </c>
      <c r="AC34" s="11">
        <f>[30]Abril!$K$32</f>
        <v>0</v>
      </c>
      <c r="AD34" s="11">
        <f>[30]Abril!$K$33</f>
        <v>0</v>
      </c>
      <c r="AE34" s="11">
        <f>[30]Abril!$K$34</f>
        <v>0</v>
      </c>
      <c r="AF34" s="15">
        <f t="shared" si="4"/>
        <v>0</v>
      </c>
      <c r="AG34" s="16">
        <f t="shared" si="5"/>
        <v>0</v>
      </c>
      <c r="AH34" s="67">
        <f t="shared" si="6"/>
        <v>30</v>
      </c>
    </row>
    <row r="35" spans="1:36" x14ac:dyDescent="0.2">
      <c r="A35" s="58" t="s">
        <v>173</v>
      </c>
      <c r="B35" s="11">
        <f>[31]Abril!$K$5</f>
        <v>0</v>
      </c>
      <c r="C35" s="11">
        <f>[31]Abril!$K$6</f>
        <v>0.2</v>
      </c>
      <c r="D35" s="11">
        <f>[31]Abril!$K$7</f>
        <v>0.2</v>
      </c>
      <c r="E35" s="11">
        <f>[31]Abril!$K$8</f>
        <v>0</v>
      </c>
      <c r="F35" s="11">
        <f>[31]Abril!$K$9</f>
        <v>0</v>
      </c>
      <c r="G35" s="11">
        <f>[31]Abril!$K$10</f>
        <v>0</v>
      </c>
      <c r="H35" s="11">
        <f>[31]Abril!$K$11</f>
        <v>33.4</v>
      </c>
      <c r="I35" s="11">
        <f>[31]Abril!$K$12</f>
        <v>0</v>
      </c>
      <c r="J35" s="11">
        <f>[31]Abril!$K$13</f>
        <v>0</v>
      </c>
      <c r="K35" s="11">
        <f>[31]Abril!$K$14</f>
        <v>0</v>
      </c>
      <c r="L35" s="11">
        <f>[31]Abril!$K$15</f>
        <v>0</v>
      </c>
      <c r="M35" s="11">
        <f>[31]Abril!$K$16</f>
        <v>0</v>
      </c>
      <c r="N35" s="11">
        <f>[31]Abril!$K$17</f>
        <v>0</v>
      </c>
      <c r="O35" s="11">
        <f>[31]Abril!$K$18</f>
        <v>33.400000000000006</v>
      </c>
      <c r="P35" s="11">
        <f>[31]Abril!$K$19</f>
        <v>0</v>
      </c>
      <c r="Q35" s="11">
        <f>[31]Abril!$K$20</f>
        <v>0.2</v>
      </c>
      <c r="R35" s="11">
        <f>[31]Abril!$K$21</f>
        <v>0</v>
      </c>
      <c r="S35" s="11">
        <f>[31]Abril!$K$22</f>
        <v>0</v>
      </c>
      <c r="T35" s="11">
        <f>[31]Abril!$K$23</f>
        <v>0</v>
      </c>
      <c r="U35" s="11">
        <f>[31]Abril!$K$24</f>
        <v>0</v>
      </c>
      <c r="V35" s="11">
        <f>[31]Abril!$K$25</f>
        <v>0</v>
      </c>
      <c r="W35" s="11">
        <f>[31]Abril!$K$26</f>
        <v>0</v>
      </c>
      <c r="X35" s="11">
        <f>[31]Abril!$K$27</f>
        <v>0</v>
      </c>
      <c r="Y35" s="11">
        <f>[31]Abril!$K$28</f>
        <v>0</v>
      </c>
      <c r="Z35" s="11">
        <f>[31]Abril!$K$29</f>
        <v>0.6</v>
      </c>
      <c r="AA35" s="11">
        <f>[31]Abril!$K$30</f>
        <v>0.2</v>
      </c>
      <c r="AB35" s="11">
        <f>[31]Abril!$K$31</f>
        <v>0</v>
      </c>
      <c r="AC35" s="11">
        <f>[31]Abril!$K$32</f>
        <v>0</v>
      </c>
      <c r="AD35" s="11">
        <f>[31]Abril!$K$33</f>
        <v>0</v>
      </c>
      <c r="AE35" s="11">
        <f>[31]Abril!$K$34</f>
        <v>0</v>
      </c>
      <c r="AF35" s="15">
        <f t="shared" si="4"/>
        <v>68.2</v>
      </c>
      <c r="AG35" s="16">
        <f t="shared" si="5"/>
        <v>33.400000000000006</v>
      </c>
      <c r="AH35" s="67">
        <f t="shared" si="6"/>
        <v>23</v>
      </c>
    </row>
    <row r="36" spans="1:36" x14ac:dyDescent="0.2">
      <c r="A36" s="58" t="s">
        <v>144</v>
      </c>
      <c r="B36" s="11" t="str">
        <f>[32]Abril!$K$5</f>
        <v>*</v>
      </c>
      <c r="C36" s="11" t="str">
        <f>[32]Abril!$K$6</f>
        <v>*</v>
      </c>
      <c r="D36" s="11" t="str">
        <f>[32]Abril!$K$7</f>
        <v>*</v>
      </c>
      <c r="E36" s="11" t="str">
        <f>[32]Abril!$K$8</f>
        <v>*</v>
      </c>
      <c r="F36" s="11" t="str">
        <f>[32]Abril!$K$9</f>
        <v>*</v>
      </c>
      <c r="G36" s="11" t="str">
        <f>[32]Abril!$K$10</f>
        <v>*</v>
      </c>
      <c r="H36" s="11" t="str">
        <f>[32]Abril!$K$11</f>
        <v>*</v>
      </c>
      <c r="I36" s="11" t="str">
        <f>[32]Abril!$K$12</f>
        <v>*</v>
      </c>
      <c r="J36" s="11" t="str">
        <f>[32]Abril!$K$13</f>
        <v>*</v>
      </c>
      <c r="K36" s="11" t="str">
        <f>[32]Abril!$K$14</f>
        <v>*</v>
      </c>
      <c r="L36" s="11" t="str">
        <f>[32]Abril!$K$15</f>
        <v>*</v>
      </c>
      <c r="M36" s="11" t="str">
        <f>[32]Abril!$K$16</f>
        <v>*</v>
      </c>
      <c r="N36" s="11" t="str">
        <f>[32]Abril!$K$17</f>
        <v>*</v>
      </c>
      <c r="O36" s="11" t="str">
        <f>[32]Abril!$K$18</f>
        <v>*</v>
      </c>
      <c r="P36" s="11" t="str">
        <f>[32]Abril!$K$19</f>
        <v>*</v>
      </c>
      <c r="Q36" s="11" t="str">
        <f>[32]Abril!$K$20</f>
        <v>*</v>
      </c>
      <c r="R36" s="11" t="str">
        <f>[32]Abril!$K$21</f>
        <v>*</v>
      </c>
      <c r="S36" s="11" t="str">
        <f>[32]Abril!$K$22</f>
        <v>*</v>
      </c>
      <c r="T36" s="11" t="str">
        <f>[32]Abril!$K$23</f>
        <v>*</v>
      </c>
      <c r="U36" s="11" t="str">
        <f>[32]Abril!$K$24</f>
        <v>*</v>
      </c>
      <c r="V36" s="11" t="str">
        <f>[32]Abril!$K$25</f>
        <v>*</v>
      </c>
      <c r="W36" s="11" t="str">
        <f>[32]Abril!$K$26</f>
        <v>*</v>
      </c>
      <c r="X36" s="11" t="str">
        <f>[32]Abril!$K$27</f>
        <v>*</v>
      </c>
      <c r="Y36" s="11" t="str">
        <f>[32]Abril!$K$28</f>
        <v>*</v>
      </c>
      <c r="Z36" s="11" t="str">
        <f>[32]Abril!$K$29</f>
        <v>*</v>
      </c>
      <c r="AA36" s="11" t="str">
        <f>[32]Abril!$K$30</f>
        <v>*</v>
      </c>
      <c r="AB36" s="11" t="str">
        <f>[32]Abril!$K$31</f>
        <v>*</v>
      </c>
      <c r="AC36" s="11" t="str">
        <f>[32]Abril!$K$32</f>
        <v>*</v>
      </c>
      <c r="AD36" s="11" t="str">
        <f>[32]Abril!$K$33</f>
        <v>*</v>
      </c>
      <c r="AE36" s="11" t="str">
        <f>[32]Abril!$K$34</f>
        <v>*</v>
      </c>
      <c r="AF36" s="15" t="s">
        <v>226</v>
      </c>
      <c r="AG36" s="16" t="s">
        <v>226</v>
      </c>
      <c r="AH36" s="67" t="s">
        <v>226</v>
      </c>
    </row>
    <row r="37" spans="1:36" x14ac:dyDescent="0.2">
      <c r="A37" s="58" t="s">
        <v>14</v>
      </c>
      <c r="B37" s="11" t="str">
        <f>[33]Abril!$K$5</f>
        <v>*</v>
      </c>
      <c r="C37" s="11" t="str">
        <f>[33]Abril!$K$6</f>
        <v>*</v>
      </c>
      <c r="D37" s="11" t="str">
        <f>[33]Abril!$K$7</f>
        <v>*</v>
      </c>
      <c r="E37" s="11" t="str">
        <f>[33]Abril!$K$8</f>
        <v>*</v>
      </c>
      <c r="F37" s="11" t="str">
        <f>[33]Abril!$K$9</f>
        <v>*</v>
      </c>
      <c r="G37" s="11" t="str">
        <f>[33]Abril!$K$10</f>
        <v>*</v>
      </c>
      <c r="H37" s="11" t="str">
        <f>[33]Abril!$K$11</f>
        <v>*</v>
      </c>
      <c r="I37" s="11" t="str">
        <f>[33]Abril!$K$12</f>
        <v>*</v>
      </c>
      <c r="J37" s="11" t="str">
        <f>[33]Abril!$K$13</f>
        <v>*</v>
      </c>
      <c r="K37" s="11" t="str">
        <f>[33]Abril!$K$14</f>
        <v>*</v>
      </c>
      <c r="L37" s="11" t="str">
        <f>[33]Abril!$K$15</f>
        <v>*</v>
      </c>
      <c r="M37" s="11" t="str">
        <f>[33]Abril!$K$16</f>
        <v>*</v>
      </c>
      <c r="N37" s="11" t="str">
        <f>[33]Abril!$K$17</f>
        <v>*</v>
      </c>
      <c r="O37" s="11" t="str">
        <f>[33]Abril!$K$18</f>
        <v>*</v>
      </c>
      <c r="P37" s="11" t="str">
        <f>[33]Abril!$K$19</f>
        <v>*</v>
      </c>
      <c r="Q37" s="11" t="str">
        <f>[33]Abril!$K$20</f>
        <v>*</v>
      </c>
      <c r="R37" s="11" t="str">
        <f>[33]Abril!$K$21</f>
        <v>*</v>
      </c>
      <c r="S37" s="11" t="str">
        <f>[33]Abril!$K$22</f>
        <v>*</v>
      </c>
      <c r="T37" s="11" t="str">
        <f>[33]Abril!$K$23</f>
        <v>*</v>
      </c>
      <c r="U37" s="11" t="str">
        <f>[33]Abril!$K$24</f>
        <v>*</v>
      </c>
      <c r="V37" s="11" t="str">
        <f>[33]Abril!$K$25</f>
        <v>*</v>
      </c>
      <c r="W37" s="11" t="str">
        <f>[33]Abril!$K$26</f>
        <v>*</v>
      </c>
      <c r="X37" s="11" t="str">
        <f>[33]Abril!$K$27</f>
        <v>*</v>
      </c>
      <c r="Y37" s="11" t="str">
        <f>[33]Abril!$K$28</f>
        <v>*</v>
      </c>
      <c r="Z37" s="11" t="str">
        <f>[33]Abril!$K$29</f>
        <v>*</v>
      </c>
      <c r="AA37" s="11" t="str">
        <f>[33]Abril!$K$30</f>
        <v>*</v>
      </c>
      <c r="AB37" s="11" t="str">
        <f>[33]Abril!$K$31</f>
        <v>*</v>
      </c>
      <c r="AC37" s="11" t="str">
        <f>[33]Abril!$K$32</f>
        <v>*</v>
      </c>
      <c r="AD37" s="11" t="str">
        <f>[33]Abril!$K$33</f>
        <v>*</v>
      </c>
      <c r="AE37" s="11" t="str">
        <f>[33]Abril!$K$34</f>
        <v>*</v>
      </c>
      <c r="AF37" s="15" t="s">
        <v>226</v>
      </c>
      <c r="AG37" s="16" t="s">
        <v>226</v>
      </c>
      <c r="AH37" s="67" t="s">
        <v>226</v>
      </c>
    </row>
    <row r="38" spans="1:36" x14ac:dyDescent="0.2">
      <c r="A38" s="58" t="s">
        <v>174</v>
      </c>
      <c r="B38" s="11">
        <f>[34]Abril!$K$5</f>
        <v>2.4</v>
      </c>
      <c r="C38" s="11">
        <f>[34]Abril!$K$6</f>
        <v>0</v>
      </c>
      <c r="D38" s="11">
        <f>[34]Abril!$K$7</f>
        <v>0</v>
      </c>
      <c r="E38" s="11">
        <f>[34]Abril!$K$8</f>
        <v>0</v>
      </c>
      <c r="F38" s="11">
        <f>[34]Abril!$K$9</f>
        <v>0</v>
      </c>
      <c r="G38" s="11">
        <f>[34]Abril!$K$10</f>
        <v>0</v>
      </c>
      <c r="H38" s="11">
        <f>[34]Abril!$K$11</f>
        <v>0</v>
      </c>
      <c r="I38" s="11">
        <f>[34]Abril!$K$12</f>
        <v>0</v>
      </c>
      <c r="J38" s="11">
        <f>[34]Abril!$K$13</f>
        <v>0</v>
      </c>
      <c r="K38" s="11">
        <f>[34]Abril!$K$14</f>
        <v>0</v>
      </c>
      <c r="L38" s="11">
        <f>[34]Abril!$K$15</f>
        <v>0</v>
      </c>
      <c r="M38" s="11">
        <f>[34]Abril!$K$16</f>
        <v>0</v>
      </c>
      <c r="N38" s="11">
        <f>[34]Abril!$K$17</f>
        <v>0</v>
      </c>
      <c r="O38" s="11">
        <f>[34]Abril!$K$18</f>
        <v>29.2</v>
      </c>
      <c r="P38" s="11">
        <f>[34]Abril!$K$19</f>
        <v>0</v>
      </c>
      <c r="Q38" s="11">
        <f>[34]Abril!$K$20</f>
        <v>0</v>
      </c>
      <c r="R38" s="11">
        <f>[34]Abril!$K$21</f>
        <v>0</v>
      </c>
      <c r="S38" s="11">
        <f>[34]Abril!$K$22</f>
        <v>0</v>
      </c>
      <c r="T38" s="11">
        <f>[34]Abril!$K$23</f>
        <v>0</v>
      </c>
      <c r="U38" s="11">
        <f>[34]Abril!$K$24</f>
        <v>0</v>
      </c>
      <c r="V38" s="11">
        <f>[34]Abril!$K$25</f>
        <v>0</v>
      </c>
      <c r="W38" s="11">
        <f>[34]Abril!$K$26</f>
        <v>0</v>
      </c>
      <c r="X38" s="11">
        <f>[34]Abril!$K$27</f>
        <v>0</v>
      </c>
      <c r="Y38" s="11">
        <f>[34]Abril!$K$28</f>
        <v>0</v>
      </c>
      <c r="Z38" s="11">
        <f>[34]Abril!$K$29</f>
        <v>0</v>
      </c>
      <c r="AA38" s="11">
        <f>[34]Abril!$K$30</f>
        <v>9.2000000000000011</v>
      </c>
      <c r="AB38" s="11">
        <f>[34]Abril!$K$31</f>
        <v>0</v>
      </c>
      <c r="AC38" s="11">
        <f>[34]Abril!$K$32</f>
        <v>0</v>
      </c>
      <c r="AD38" s="11">
        <f>[34]Abril!$K$33</f>
        <v>0</v>
      </c>
      <c r="AE38" s="11">
        <f>[34]Abril!$K$34</f>
        <v>0</v>
      </c>
      <c r="AF38" s="15">
        <f t="shared" si="4"/>
        <v>40.799999999999997</v>
      </c>
      <c r="AG38" s="16">
        <f t="shared" si="5"/>
        <v>29.2</v>
      </c>
      <c r="AH38" s="67">
        <f t="shared" si="6"/>
        <v>27</v>
      </c>
    </row>
    <row r="39" spans="1:36" x14ac:dyDescent="0.2">
      <c r="A39" s="58" t="s">
        <v>15</v>
      </c>
      <c r="B39" s="11">
        <f>[35]Abril!$K$5</f>
        <v>0</v>
      </c>
      <c r="C39" s="11">
        <f>[35]Abril!$K$6</f>
        <v>0</v>
      </c>
      <c r="D39" s="11">
        <f>[35]Abril!$K$7</f>
        <v>0.8</v>
      </c>
      <c r="E39" s="11">
        <f>[35]Abril!$K$8</f>
        <v>0</v>
      </c>
      <c r="F39" s="11">
        <f>[35]Abril!$K$9</f>
        <v>0</v>
      </c>
      <c r="G39" s="11">
        <f>[35]Abril!$K$10</f>
        <v>10</v>
      </c>
      <c r="H39" s="11">
        <f>[35]Abril!$K$11</f>
        <v>55.6</v>
      </c>
      <c r="I39" s="11">
        <f>[35]Abril!$K$12</f>
        <v>0</v>
      </c>
      <c r="J39" s="11">
        <f>[35]Abril!$K$13</f>
        <v>0</v>
      </c>
      <c r="K39" s="11">
        <f>[35]Abril!$K$14</f>
        <v>0</v>
      </c>
      <c r="L39" s="11">
        <f>[35]Abril!$K$15</f>
        <v>0</v>
      </c>
      <c r="M39" s="11">
        <f>[35]Abril!$K$16</f>
        <v>0</v>
      </c>
      <c r="N39" s="11">
        <f>[35]Abril!$K$17</f>
        <v>0</v>
      </c>
      <c r="O39" s="11">
        <f>[35]Abril!$K$18</f>
        <v>32.6</v>
      </c>
      <c r="P39" s="11">
        <f>[35]Abril!$K$19</f>
        <v>0</v>
      </c>
      <c r="Q39" s="11">
        <f>[35]Abril!$K$20</f>
        <v>0</v>
      </c>
      <c r="R39" s="11">
        <f>[35]Abril!$K$21</f>
        <v>0</v>
      </c>
      <c r="S39" s="11">
        <f>[35]Abril!$K$22</f>
        <v>0</v>
      </c>
      <c r="T39" s="11">
        <f>[35]Abril!$K$23</f>
        <v>0</v>
      </c>
      <c r="U39" s="11">
        <f>[35]Abril!$K$24</f>
        <v>0</v>
      </c>
      <c r="V39" s="11">
        <f>[35]Abril!$K$25</f>
        <v>0</v>
      </c>
      <c r="W39" s="11">
        <f>[35]Abril!$K$26</f>
        <v>0</v>
      </c>
      <c r="X39" s="11">
        <f>[35]Abril!$K$27</f>
        <v>0</v>
      </c>
      <c r="Y39" s="11">
        <f>[35]Abril!$K$28</f>
        <v>0</v>
      </c>
      <c r="Z39" s="11">
        <f>[35]Abril!$K$29</f>
        <v>0</v>
      </c>
      <c r="AA39" s="11">
        <f>[35]Abril!$K$30</f>
        <v>0</v>
      </c>
      <c r="AB39" s="11">
        <f>[35]Abril!$K$31</f>
        <v>0</v>
      </c>
      <c r="AC39" s="11">
        <f>[35]Abril!$K$32</f>
        <v>0</v>
      </c>
      <c r="AD39" s="11">
        <f>[35]Abril!$K$33</f>
        <v>0</v>
      </c>
      <c r="AE39" s="11">
        <f>[35]Abril!$K$34</f>
        <v>0</v>
      </c>
      <c r="AF39" s="15">
        <f t="shared" si="4"/>
        <v>99</v>
      </c>
      <c r="AG39" s="16">
        <f t="shared" si="5"/>
        <v>55.6</v>
      </c>
      <c r="AH39" s="67">
        <f t="shared" si="6"/>
        <v>26</v>
      </c>
      <c r="AI39" s="12" t="s">
        <v>47</v>
      </c>
    </row>
    <row r="40" spans="1:36" x14ac:dyDescent="0.2">
      <c r="A40" s="58" t="s">
        <v>16</v>
      </c>
      <c r="B40" s="11" t="str">
        <f>[36]Abril!$K$5</f>
        <v>*</v>
      </c>
      <c r="C40" s="11" t="str">
        <f>[36]Abril!$K$6</f>
        <v>*</v>
      </c>
      <c r="D40" s="11" t="str">
        <f>[36]Abril!$K$7</f>
        <v>*</v>
      </c>
      <c r="E40" s="11" t="str">
        <f>[36]Abril!$K$8</f>
        <v>*</v>
      </c>
      <c r="F40" s="11" t="str">
        <f>[36]Abril!$K$9</f>
        <v>*</v>
      </c>
      <c r="G40" s="11" t="str">
        <f>[36]Abril!$K$10</f>
        <v>*</v>
      </c>
      <c r="H40" s="11" t="str">
        <f>[36]Abril!$K$11</f>
        <v>*</v>
      </c>
      <c r="I40" s="11" t="str">
        <f>[36]Abril!$K$12</f>
        <v>*</v>
      </c>
      <c r="J40" s="11" t="str">
        <f>[36]Abril!$K$13</f>
        <v>*</v>
      </c>
      <c r="K40" s="11" t="str">
        <f>[36]Abril!$K$14</f>
        <v>*</v>
      </c>
      <c r="L40" s="11" t="str">
        <f>[36]Abril!$K$15</f>
        <v>*</v>
      </c>
      <c r="M40" s="11" t="str">
        <f>[36]Abril!$K$16</f>
        <v>*</v>
      </c>
      <c r="N40" s="11" t="str">
        <f>[36]Abril!$K$17</f>
        <v>*</v>
      </c>
      <c r="O40" s="11" t="str">
        <f>[36]Abril!$K$18</f>
        <v>*</v>
      </c>
      <c r="P40" s="11" t="str">
        <f>[36]Abril!$K$19</f>
        <v>*</v>
      </c>
      <c r="Q40" s="11" t="str">
        <f>[36]Abril!$K$20</f>
        <v>*</v>
      </c>
      <c r="R40" s="11" t="str">
        <f>[36]Abril!$K$21</f>
        <v>*</v>
      </c>
      <c r="S40" s="11" t="str">
        <f>[36]Abril!$K$22</f>
        <v>*</v>
      </c>
      <c r="T40" s="11" t="str">
        <f>[36]Abril!$K$23</f>
        <v>*</v>
      </c>
      <c r="U40" s="11" t="str">
        <f>[36]Abril!$K$24</f>
        <v>*</v>
      </c>
      <c r="V40" s="11" t="str">
        <f>[36]Abril!$K$25</f>
        <v>*</v>
      </c>
      <c r="W40" s="11" t="str">
        <f>[36]Abril!$K$26</f>
        <v>*</v>
      </c>
      <c r="X40" s="11" t="str">
        <f>[36]Abril!$K$27</f>
        <v>*</v>
      </c>
      <c r="Y40" s="11" t="str">
        <f>[36]Abril!$K$28</f>
        <v>*</v>
      </c>
      <c r="Z40" s="11" t="str">
        <f>[36]Abril!$K$29</f>
        <v>*</v>
      </c>
      <c r="AA40" s="11" t="str">
        <f>[36]Abril!$K$30</f>
        <v>*</v>
      </c>
      <c r="AB40" s="11" t="str">
        <f>[36]Abril!$K$31</f>
        <v>*</v>
      </c>
      <c r="AC40" s="11" t="str">
        <f>[36]Abril!$K$32</f>
        <v>*</v>
      </c>
      <c r="AD40" s="11" t="str">
        <f>[36]Abril!$K$33</f>
        <v>*</v>
      </c>
      <c r="AE40" s="11" t="str">
        <f>[36]Abril!$K$34</f>
        <v>*</v>
      </c>
      <c r="AF40" s="15" t="s">
        <v>226</v>
      </c>
      <c r="AG40" s="16" t="s">
        <v>226</v>
      </c>
      <c r="AH40" s="67" t="s">
        <v>226</v>
      </c>
    </row>
    <row r="41" spans="1:36" x14ac:dyDescent="0.2">
      <c r="A41" s="58" t="s">
        <v>175</v>
      </c>
      <c r="B41" s="11">
        <f>[37]Abril!$K$5</f>
        <v>0</v>
      </c>
      <c r="C41" s="11">
        <f>[37]Abril!$K$6</f>
        <v>0</v>
      </c>
      <c r="D41" s="11">
        <f>[37]Abril!$K$7</f>
        <v>0</v>
      </c>
      <c r="E41" s="11">
        <f>[37]Abril!$K$8</f>
        <v>0</v>
      </c>
      <c r="F41" s="11">
        <f>[37]Abril!$K$9</f>
        <v>0</v>
      </c>
      <c r="G41" s="11">
        <f>[37]Abril!$K$10</f>
        <v>0</v>
      </c>
      <c r="H41" s="11">
        <f>[37]Abril!$K$11</f>
        <v>22.599999999999994</v>
      </c>
      <c r="I41" s="11">
        <f>[37]Abril!$K$12</f>
        <v>0</v>
      </c>
      <c r="J41" s="11">
        <f>[37]Abril!$K$13</f>
        <v>0</v>
      </c>
      <c r="K41" s="11">
        <f>[37]Abril!$K$14</f>
        <v>0</v>
      </c>
      <c r="L41" s="11">
        <f>[37]Abril!$K$15</f>
        <v>0</v>
      </c>
      <c r="M41" s="11">
        <f>[37]Abril!$K$16</f>
        <v>0</v>
      </c>
      <c r="N41" s="11">
        <f>[37]Abril!$K$17</f>
        <v>0</v>
      </c>
      <c r="O41" s="11">
        <f>[37]Abril!$K$18</f>
        <v>38.200000000000003</v>
      </c>
      <c r="P41" s="11">
        <f>[37]Abril!$K$19</f>
        <v>0</v>
      </c>
      <c r="Q41" s="11">
        <f>[37]Abril!$K$20</f>
        <v>0</v>
      </c>
      <c r="R41" s="11">
        <f>[37]Abril!$K$21</f>
        <v>0</v>
      </c>
      <c r="S41" s="11">
        <f>[37]Abril!$K$22</f>
        <v>0</v>
      </c>
      <c r="T41" s="11">
        <f>[37]Abril!$K$23</f>
        <v>0</v>
      </c>
      <c r="U41" s="11">
        <f>[37]Abril!$K$24</f>
        <v>0</v>
      </c>
      <c r="V41" s="11">
        <f>[37]Abril!$K$25</f>
        <v>0</v>
      </c>
      <c r="W41" s="11">
        <f>[37]Abril!$K$26</f>
        <v>0</v>
      </c>
      <c r="X41" s="11">
        <f>[37]Abril!$K$27</f>
        <v>0</v>
      </c>
      <c r="Y41" s="11">
        <f>[37]Abril!$K$28</f>
        <v>0</v>
      </c>
      <c r="Z41" s="11">
        <f>[37]Abril!$K$29</f>
        <v>0</v>
      </c>
      <c r="AA41" s="11">
        <f>[37]Abril!$K$30</f>
        <v>0</v>
      </c>
      <c r="AB41" s="11">
        <f>[37]Abril!$K$31</f>
        <v>0</v>
      </c>
      <c r="AC41" s="11">
        <f>[37]Abril!$K$32</f>
        <v>0</v>
      </c>
      <c r="AD41" s="11">
        <f>[37]Abril!$K$33</f>
        <v>0</v>
      </c>
      <c r="AE41" s="11">
        <f>[37]Abril!$K$34</f>
        <v>0</v>
      </c>
      <c r="AF41" s="15">
        <f t="shared" si="4"/>
        <v>60.8</v>
      </c>
      <c r="AG41" s="16">
        <f t="shared" si="5"/>
        <v>38.200000000000003</v>
      </c>
      <c r="AH41" s="67">
        <f t="shared" si="6"/>
        <v>28</v>
      </c>
    </row>
    <row r="42" spans="1:36" x14ac:dyDescent="0.2">
      <c r="A42" s="58" t="s">
        <v>17</v>
      </c>
      <c r="B42" s="11">
        <f>[38]Abril!$K$5</f>
        <v>0</v>
      </c>
      <c r="C42" s="11">
        <f>[38]Abril!$K$6</f>
        <v>0.60000000000000009</v>
      </c>
      <c r="D42" s="11">
        <f>[38]Abril!$K$7</f>
        <v>0</v>
      </c>
      <c r="E42" s="11">
        <f>[38]Abril!$K$8</f>
        <v>0</v>
      </c>
      <c r="F42" s="11">
        <f>[38]Abril!$K$9</f>
        <v>0</v>
      </c>
      <c r="G42" s="11">
        <f>[38]Abril!$K$10</f>
        <v>1</v>
      </c>
      <c r="H42" s="11">
        <f>[38]Abril!$K$11</f>
        <v>19</v>
      </c>
      <c r="I42" s="11">
        <f>[38]Abril!$K$12</f>
        <v>0</v>
      </c>
      <c r="J42" s="11">
        <f>[38]Abril!$K$13</f>
        <v>0</v>
      </c>
      <c r="K42" s="11">
        <f>[38]Abril!$K$14</f>
        <v>0</v>
      </c>
      <c r="L42" s="11">
        <f>[38]Abril!$K$15</f>
        <v>0</v>
      </c>
      <c r="M42" s="11">
        <f>[38]Abril!$K$16</f>
        <v>0</v>
      </c>
      <c r="N42" s="11">
        <f>[38]Abril!$K$17</f>
        <v>0</v>
      </c>
      <c r="O42" s="11">
        <f>[38]Abril!$K$18</f>
        <v>27.2</v>
      </c>
      <c r="P42" s="11">
        <f>[38]Abril!$K$19</f>
        <v>0</v>
      </c>
      <c r="Q42" s="11">
        <f>[38]Abril!$K$20</f>
        <v>0</v>
      </c>
      <c r="R42" s="11">
        <f>[38]Abril!$K$21</f>
        <v>0</v>
      </c>
      <c r="S42" s="11">
        <f>[38]Abril!$K$22</f>
        <v>0</v>
      </c>
      <c r="T42" s="11">
        <f>[38]Abril!$K$23</f>
        <v>0</v>
      </c>
      <c r="U42" s="11">
        <f>[38]Abril!$K$24</f>
        <v>0</v>
      </c>
      <c r="V42" s="11">
        <f>[38]Abril!$K$25</f>
        <v>0</v>
      </c>
      <c r="W42" s="11">
        <f>[38]Abril!$K$26</f>
        <v>0</v>
      </c>
      <c r="X42" s="11">
        <f>[38]Abril!$K$27</f>
        <v>0</v>
      </c>
      <c r="Y42" s="11">
        <f>[38]Abril!$K$28</f>
        <v>0</v>
      </c>
      <c r="Z42" s="11">
        <f>[38]Abril!$K$29</f>
        <v>0.2</v>
      </c>
      <c r="AA42" s="11">
        <f>[38]Abril!$K$30</f>
        <v>0</v>
      </c>
      <c r="AB42" s="11">
        <f>[38]Abril!$K$31</f>
        <v>0</v>
      </c>
      <c r="AC42" s="11">
        <f>[38]Abril!$K$32</f>
        <v>0</v>
      </c>
      <c r="AD42" s="11">
        <f>[38]Abril!$K$33</f>
        <v>0</v>
      </c>
      <c r="AE42" s="11">
        <f>[38]Abril!$K$34</f>
        <v>0</v>
      </c>
      <c r="AF42" s="15">
        <f t="shared" si="4"/>
        <v>48</v>
      </c>
      <c r="AG42" s="16">
        <f t="shared" si="5"/>
        <v>27.2</v>
      </c>
      <c r="AH42" s="67">
        <f t="shared" si="6"/>
        <v>25</v>
      </c>
    </row>
    <row r="43" spans="1:36" x14ac:dyDescent="0.2">
      <c r="A43" s="58" t="s">
        <v>157</v>
      </c>
      <c r="B43" s="11">
        <f>[39]Abri!$K$5</f>
        <v>0</v>
      </c>
      <c r="C43" s="11">
        <f>[39]Abri!$K$6</f>
        <v>0</v>
      </c>
      <c r="D43" s="11">
        <f>[39]Abri!$K$7</f>
        <v>0</v>
      </c>
      <c r="E43" s="11">
        <f>[39]Abri!$K$8</f>
        <v>0</v>
      </c>
      <c r="F43" s="11">
        <f>[39]Abri!$K$9</f>
        <v>0</v>
      </c>
      <c r="G43" s="11">
        <f>[39]Abri!$K$10</f>
        <v>0</v>
      </c>
      <c r="H43" s="11">
        <f>[39]Abri!$K$11</f>
        <v>23.600000000000005</v>
      </c>
      <c r="I43" s="11">
        <f>[39]Abri!$K$12</f>
        <v>0</v>
      </c>
      <c r="J43" s="11">
        <f>[39]Abri!$K$13</f>
        <v>0</v>
      </c>
      <c r="K43" s="11">
        <f>[39]Abri!$K$14</f>
        <v>0</v>
      </c>
      <c r="L43" s="11">
        <f>[39]Abri!$K$15</f>
        <v>0</v>
      </c>
      <c r="M43" s="11">
        <f>[39]Abri!$K$16</f>
        <v>0</v>
      </c>
      <c r="N43" s="11">
        <f>[39]Abri!$K$17</f>
        <v>0</v>
      </c>
      <c r="O43" s="11">
        <f>[39]Abri!$K$18</f>
        <v>37.800000000000004</v>
      </c>
      <c r="P43" s="11">
        <f>[39]Abri!$K$19</f>
        <v>0</v>
      </c>
      <c r="Q43" s="11">
        <f>[39]Abri!$K$20</f>
        <v>0</v>
      </c>
      <c r="R43" s="11">
        <f>[39]Abri!$K$21</f>
        <v>0</v>
      </c>
      <c r="S43" s="11">
        <f>[39]Abri!$K$22</f>
        <v>0</v>
      </c>
      <c r="T43" s="11">
        <f>[39]Abri!$K$23</f>
        <v>0</v>
      </c>
      <c r="U43" s="11">
        <f>[39]Abri!$K$24</f>
        <v>0</v>
      </c>
      <c r="V43" s="11">
        <f>[39]Abri!$K$25</f>
        <v>0</v>
      </c>
      <c r="W43" s="11">
        <f>[39]Abri!$K$26</f>
        <v>0</v>
      </c>
      <c r="X43" s="11">
        <f>[39]Abri!$K$27</f>
        <v>0</v>
      </c>
      <c r="Y43" s="11">
        <f>[39]Abri!$K$28</f>
        <v>0</v>
      </c>
      <c r="Z43" s="11">
        <f>[39]Abri!$K$29</f>
        <v>0</v>
      </c>
      <c r="AA43" s="11">
        <f>[39]Abri!$K$30</f>
        <v>0</v>
      </c>
      <c r="AB43" s="11">
        <f>[39]Abri!$K$31</f>
        <v>0</v>
      </c>
      <c r="AC43" s="11">
        <f>[39]Abri!$K$32</f>
        <v>0</v>
      </c>
      <c r="AD43" s="11">
        <f>[39]Abri!$K$33</f>
        <v>0</v>
      </c>
      <c r="AE43" s="11">
        <f>[39]Abri!$K$34</f>
        <v>0</v>
      </c>
      <c r="AF43" s="15">
        <f t="shared" si="4"/>
        <v>61.400000000000006</v>
      </c>
      <c r="AG43" s="16">
        <f t="shared" si="5"/>
        <v>37.800000000000004</v>
      </c>
      <c r="AH43" s="67">
        <f t="shared" si="6"/>
        <v>28</v>
      </c>
      <c r="AJ43" s="12" t="s">
        <v>47</v>
      </c>
    </row>
    <row r="44" spans="1:36" x14ac:dyDescent="0.2">
      <c r="A44" s="58" t="s">
        <v>18</v>
      </c>
      <c r="B44" s="11" t="str">
        <f>[40]Abril!$K$5</f>
        <v>*</v>
      </c>
      <c r="C44" s="11" t="str">
        <f>[40]Abril!$K$6</f>
        <v>*</v>
      </c>
      <c r="D44" s="11" t="str">
        <f>[40]Abril!$K$7</f>
        <v>*</v>
      </c>
      <c r="E44" s="11" t="str">
        <f>[40]Abril!$K$8</f>
        <v>*</v>
      </c>
      <c r="F44" s="11" t="str">
        <f>[40]Abril!$K$9</f>
        <v>*</v>
      </c>
      <c r="G44" s="11" t="str">
        <f>[40]Abril!$K$10</f>
        <v>*</v>
      </c>
      <c r="H44" s="11" t="str">
        <f>[40]Abril!$K$11</f>
        <v>*</v>
      </c>
      <c r="I44" s="11" t="str">
        <f>[40]Abril!$K$12</f>
        <v>*</v>
      </c>
      <c r="J44" s="11" t="str">
        <f>[40]Abril!$K$13</f>
        <v>*</v>
      </c>
      <c r="K44" s="11" t="str">
        <f>[40]Abril!$K$14</f>
        <v>*</v>
      </c>
      <c r="L44" s="11" t="str">
        <f>[40]Abril!$K$15</f>
        <v>*</v>
      </c>
      <c r="M44" s="11" t="str">
        <f>[40]Abril!$K$16</f>
        <v>*</v>
      </c>
      <c r="N44" s="11" t="str">
        <f>[40]Abril!$K$17</f>
        <v>*</v>
      </c>
      <c r="O44" s="11" t="str">
        <f>[40]Abril!$K$18</f>
        <v>*</v>
      </c>
      <c r="P44" s="11" t="str">
        <f>[40]Abril!$K$19</f>
        <v>*</v>
      </c>
      <c r="Q44" s="11" t="str">
        <f>[40]Abril!$K$20</f>
        <v>*</v>
      </c>
      <c r="R44" s="11" t="str">
        <f>[40]Abril!$K$21</f>
        <v>*</v>
      </c>
      <c r="S44" s="11" t="str">
        <f>[40]Abril!$K$22</f>
        <v>*</v>
      </c>
      <c r="T44" s="11" t="str">
        <f>[40]Abril!$K$23</f>
        <v>*</v>
      </c>
      <c r="U44" s="11" t="str">
        <f>[40]Abril!$K$24</f>
        <v>*</v>
      </c>
      <c r="V44" s="11" t="str">
        <f>[40]Abril!$K$25</f>
        <v>*</v>
      </c>
      <c r="W44" s="11" t="str">
        <f>[40]Abril!$K$26</f>
        <v>*</v>
      </c>
      <c r="X44" s="11" t="str">
        <f>[40]Abril!$K$27</f>
        <v>*</v>
      </c>
      <c r="Y44" s="11" t="str">
        <f>[40]Abril!$K$28</f>
        <v>*</v>
      </c>
      <c r="Z44" s="11" t="str">
        <f>[40]Abril!$K$29</f>
        <v>*</v>
      </c>
      <c r="AA44" s="11" t="str">
        <f>[40]Abril!$K$30</f>
        <v>*</v>
      </c>
      <c r="AB44" s="11" t="str">
        <f>[40]Abril!$K$31</f>
        <v>*</v>
      </c>
      <c r="AC44" s="11" t="str">
        <f>[40]Abril!$K$32</f>
        <v>*</v>
      </c>
      <c r="AD44" s="11" t="str">
        <f>[40]Abril!$K$33</f>
        <v>*</v>
      </c>
      <c r="AE44" s="11" t="str">
        <f>[40]Abril!$K$34</f>
        <v>*</v>
      </c>
      <c r="AF44" s="15" t="s">
        <v>226</v>
      </c>
      <c r="AG44" s="16" t="s">
        <v>226</v>
      </c>
      <c r="AH44" s="67" t="s">
        <v>226</v>
      </c>
    </row>
    <row r="45" spans="1:36" x14ac:dyDescent="0.2">
      <c r="A45" s="58" t="s">
        <v>162</v>
      </c>
      <c r="B45" s="11" t="str">
        <f>[41]Abril!$K$5</f>
        <v>*</v>
      </c>
      <c r="C45" s="11" t="str">
        <f>[41]Abril!$K$6</f>
        <v>*</v>
      </c>
      <c r="D45" s="11" t="str">
        <f>[41]Abril!$K$7</f>
        <v>*</v>
      </c>
      <c r="E45" s="11" t="str">
        <f>[41]Abril!$K$8</f>
        <v>*</v>
      </c>
      <c r="F45" s="11" t="str">
        <f>[41]Abril!$K$9</f>
        <v>*</v>
      </c>
      <c r="G45" s="11" t="str">
        <f>[41]Abril!$K$10</f>
        <v>*</v>
      </c>
      <c r="H45" s="11" t="str">
        <f>[41]Abril!$K$11</f>
        <v>*</v>
      </c>
      <c r="I45" s="11" t="str">
        <f>[41]Abril!$K$12</f>
        <v>*</v>
      </c>
      <c r="J45" s="11" t="str">
        <f>[41]Abril!$K$13</f>
        <v>*</v>
      </c>
      <c r="K45" s="11" t="str">
        <f>[41]Abril!$K$14</f>
        <v>*</v>
      </c>
      <c r="L45" s="11" t="str">
        <f>[41]Abril!$K$15</f>
        <v>*</v>
      </c>
      <c r="M45" s="11" t="str">
        <f>[41]Abril!$K$16</f>
        <v>*</v>
      </c>
      <c r="N45" s="11" t="str">
        <f>[41]Abril!$K$17</f>
        <v>*</v>
      </c>
      <c r="O45" s="11" t="str">
        <f>[41]Abril!$K$18</f>
        <v>*</v>
      </c>
      <c r="P45" s="11" t="str">
        <f>[41]Abril!$K$19</f>
        <v>*</v>
      </c>
      <c r="Q45" s="11" t="str">
        <f>[41]Abril!$K$20</f>
        <v>*</v>
      </c>
      <c r="R45" s="11" t="str">
        <f>[41]Abril!$K$21</f>
        <v>*</v>
      </c>
      <c r="S45" s="11" t="str">
        <f>[41]Abril!$K$22</f>
        <v>*</v>
      </c>
      <c r="T45" s="11" t="str">
        <f>[41]Abril!$K$23</f>
        <v>*</v>
      </c>
      <c r="U45" s="11" t="str">
        <f>[41]Abril!$K$24</f>
        <v>*</v>
      </c>
      <c r="V45" s="11" t="str">
        <f>[41]Abril!$K$25</f>
        <v>*</v>
      </c>
      <c r="W45" s="11" t="str">
        <f>[41]Abril!$K$26</f>
        <v>*</v>
      </c>
      <c r="X45" s="11" t="str">
        <f>[41]Abril!$K$27</f>
        <v>*</v>
      </c>
      <c r="Y45" s="11" t="str">
        <f>[41]Abril!$K$28</f>
        <v>*</v>
      </c>
      <c r="Z45" s="11" t="str">
        <f>[41]Abril!$K$29</f>
        <v>*</v>
      </c>
      <c r="AA45" s="11" t="str">
        <f>[41]Abril!$K$30</f>
        <v>*</v>
      </c>
      <c r="AB45" s="11" t="str">
        <f>[41]Abril!$K$31</f>
        <v>*</v>
      </c>
      <c r="AC45" s="11" t="str">
        <f>[41]Abril!$K$32</f>
        <v>*</v>
      </c>
      <c r="AD45" s="11" t="str">
        <f>[41]Abril!$K$33</f>
        <v>*</v>
      </c>
      <c r="AE45" s="11" t="str">
        <f>[41]Abril!$K$34</f>
        <v>*</v>
      </c>
      <c r="AF45" s="15" t="s">
        <v>226</v>
      </c>
      <c r="AG45" s="16" t="s">
        <v>226</v>
      </c>
      <c r="AH45" s="67" t="s">
        <v>226</v>
      </c>
    </row>
    <row r="46" spans="1:36" x14ac:dyDescent="0.2">
      <c r="A46" s="58" t="s">
        <v>19</v>
      </c>
      <c r="B46" s="11" t="str">
        <f>[42]Abril!$K$5</f>
        <v>*</v>
      </c>
      <c r="C46" s="11" t="str">
        <f>[42]Abril!$K$6</f>
        <v>*</v>
      </c>
      <c r="D46" s="11" t="str">
        <f>[42]Abril!$K$7</f>
        <v>*</v>
      </c>
      <c r="E46" s="11" t="str">
        <f>[42]Abril!$K$8</f>
        <v>*</v>
      </c>
      <c r="F46" s="11" t="str">
        <f>[42]Abril!$K$9</f>
        <v>*</v>
      </c>
      <c r="G46" s="11" t="str">
        <f>[42]Abril!$K$10</f>
        <v>*</v>
      </c>
      <c r="H46" s="11" t="str">
        <f>[42]Abril!$K$11</f>
        <v>*</v>
      </c>
      <c r="I46" s="11" t="str">
        <f>[42]Abril!$K$12</f>
        <v>*</v>
      </c>
      <c r="J46" s="11" t="str">
        <f>[42]Abril!$K$13</f>
        <v>*</v>
      </c>
      <c r="K46" s="11" t="str">
        <f>[42]Abril!$K$14</f>
        <v>*</v>
      </c>
      <c r="L46" s="11" t="str">
        <f>[42]Abril!$K$15</f>
        <v>*</v>
      </c>
      <c r="M46" s="11" t="str">
        <f>[42]Abril!$K$16</f>
        <v>*</v>
      </c>
      <c r="N46" s="11" t="str">
        <f>[42]Abril!$K$17</f>
        <v>*</v>
      </c>
      <c r="O46" s="11" t="str">
        <f>[42]Abril!$K$18</f>
        <v>*</v>
      </c>
      <c r="P46" s="11" t="str">
        <f>[42]Abril!$K$19</f>
        <v>*</v>
      </c>
      <c r="Q46" s="11" t="str">
        <f>[42]Abril!$K$20</f>
        <v>*</v>
      </c>
      <c r="R46" s="11" t="str">
        <f>[42]Abril!$K$21</f>
        <v>*</v>
      </c>
      <c r="S46" s="11" t="str">
        <f>[42]Abril!$K$22</f>
        <v>*</v>
      </c>
      <c r="T46" s="11" t="str">
        <f>[42]Abril!$K$23</f>
        <v>*</v>
      </c>
      <c r="U46" s="11" t="str">
        <f>[42]Abril!$K$24</f>
        <v>*</v>
      </c>
      <c r="V46" s="11" t="str">
        <f>[42]Abril!$K$25</f>
        <v>*</v>
      </c>
      <c r="W46" s="11" t="str">
        <f>[42]Abril!$K$26</f>
        <v>*</v>
      </c>
      <c r="X46" s="11" t="str">
        <f>[42]Abril!$K$27</f>
        <v>*</v>
      </c>
      <c r="Y46" s="11" t="str">
        <f>[42]Abril!$K$28</f>
        <v>*</v>
      </c>
      <c r="Z46" s="11" t="str">
        <f>[42]Abril!$K$29</f>
        <v>*</v>
      </c>
      <c r="AA46" s="11" t="str">
        <f>[42]Abril!$K$30</f>
        <v>*</v>
      </c>
      <c r="AB46" s="11" t="str">
        <f>[42]Abril!$K$31</f>
        <v>*</v>
      </c>
      <c r="AC46" s="11" t="str">
        <f>[42]Abril!$K$32</f>
        <v>*</v>
      </c>
      <c r="AD46" s="11" t="str">
        <f>[42]Abril!$K$33</f>
        <v>*</v>
      </c>
      <c r="AE46" s="11" t="str">
        <f>[42]Abril!$K$34</f>
        <v>*</v>
      </c>
      <c r="AF46" s="15" t="s">
        <v>226</v>
      </c>
      <c r="AG46" s="16" t="s">
        <v>226</v>
      </c>
      <c r="AH46" s="67" t="s">
        <v>226</v>
      </c>
      <c r="AI46" s="12" t="s">
        <v>47</v>
      </c>
    </row>
    <row r="47" spans="1:36" x14ac:dyDescent="0.2">
      <c r="A47" s="58" t="s">
        <v>31</v>
      </c>
      <c r="B47" s="11">
        <f>[43]Abril!$K$5</f>
        <v>0</v>
      </c>
      <c r="C47" s="11">
        <f>[43]Abril!$K$6</f>
        <v>0</v>
      </c>
      <c r="D47" s="11">
        <f>[43]Abril!$K$7</f>
        <v>0</v>
      </c>
      <c r="E47" s="11">
        <f>[43]Abril!$K$8</f>
        <v>0</v>
      </c>
      <c r="F47" s="11">
        <f>[43]Abril!$K$9</f>
        <v>0</v>
      </c>
      <c r="G47" s="11">
        <f>[43]Abril!$K$10</f>
        <v>0</v>
      </c>
      <c r="H47" s="11">
        <f>[43]Abril!$K$11</f>
        <v>39.799999999999997</v>
      </c>
      <c r="I47" s="11">
        <f>[43]Abril!$K$12</f>
        <v>0</v>
      </c>
      <c r="J47" s="11">
        <f>[43]Abril!$K$13</f>
        <v>0</v>
      </c>
      <c r="K47" s="11">
        <f>[43]Abril!$K$14</f>
        <v>0</v>
      </c>
      <c r="L47" s="11">
        <f>[43]Abril!$K$15</f>
        <v>0</v>
      </c>
      <c r="M47" s="11">
        <f>[43]Abril!$K$16</f>
        <v>0</v>
      </c>
      <c r="N47" s="11">
        <f>[43]Abril!$K$17</f>
        <v>0</v>
      </c>
      <c r="O47" s="11">
        <f>[43]Abril!$K$18</f>
        <v>34.599999999999994</v>
      </c>
      <c r="P47" s="11">
        <f>[43]Abril!$K$19</f>
        <v>0</v>
      </c>
      <c r="Q47" s="11">
        <f>[43]Abril!$K$20</f>
        <v>0</v>
      </c>
      <c r="R47" s="11">
        <f>[43]Abril!$K$21</f>
        <v>0</v>
      </c>
      <c r="S47" s="11">
        <f>[43]Abril!$K$22</f>
        <v>0</v>
      </c>
      <c r="T47" s="11">
        <f>[43]Abril!$K$23</f>
        <v>0</v>
      </c>
      <c r="U47" s="11">
        <f>[43]Abril!$K$24</f>
        <v>0</v>
      </c>
      <c r="V47" s="11">
        <f>[43]Abril!$K$25</f>
        <v>0</v>
      </c>
      <c r="W47" s="11">
        <f>[43]Abril!$K$26</f>
        <v>0</v>
      </c>
      <c r="X47" s="11">
        <f>[43]Abril!$K$27</f>
        <v>0</v>
      </c>
      <c r="Y47" s="11">
        <f>[43]Abril!$K$28</f>
        <v>0</v>
      </c>
      <c r="Z47" s="11">
        <f>[43]Abril!$K$29</f>
        <v>0</v>
      </c>
      <c r="AA47" s="11">
        <f>[43]Abril!$K$30</f>
        <v>0</v>
      </c>
      <c r="AB47" s="11">
        <f>[43]Abril!$K$31</f>
        <v>0</v>
      </c>
      <c r="AC47" s="11">
        <f>[43]Abril!$K$32</f>
        <v>0</v>
      </c>
      <c r="AD47" s="11">
        <f>[43]Abril!$K$33</f>
        <v>0</v>
      </c>
      <c r="AE47" s="11">
        <f>[43]Abril!$K$34</f>
        <v>0</v>
      </c>
      <c r="AF47" s="15">
        <f t="shared" si="4"/>
        <v>74.399999999999991</v>
      </c>
      <c r="AG47" s="16">
        <f t="shared" si="5"/>
        <v>39.799999999999997</v>
      </c>
      <c r="AH47" s="67">
        <f t="shared" si="6"/>
        <v>28</v>
      </c>
    </row>
    <row r="48" spans="1:36" x14ac:dyDescent="0.2">
      <c r="A48" s="58" t="s">
        <v>44</v>
      </c>
      <c r="B48" s="11" t="str">
        <f>[44]Abril!$K$5</f>
        <v>*</v>
      </c>
      <c r="C48" s="11" t="str">
        <f>[44]Abril!$K$6</f>
        <v>*</v>
      </c>
      <c r="D48" s="11" t="str">
        <f>[44]Abril!$K$7</f>
        <v>*</v>
      </c>
      <c r="E48" s="11" t="str">
        <f>[44]Abril!$K$8</f>
        <v>*</v>
      </c>
      <c r="F48" s="11" t="str">
        <f>[44]Abril!$K$9</f>
        <v>*</v>
      </c>
      <c r="G48" s="11" t="str">
        <f>[44]Abril!$K$10</f>
        <v>*</v>
      </c>
      <c r="H48" s="11" t="str">
        <f>[44]Abril!$K$11</f>
        <v>*</v>
      </c>
      <c r="I48" s="11" t="str">
        <f>[44]Abril!$K$12</f>
        <v>*</v>
      </c>
      <c r="J48" s="11" t="str">
        <f>[44]Abril!$K$13</f>
        <v>*</v>
      </c>
      <c r="K48" s="11" t="str">
        <f>[44]Abril!$K$14</f>
        <v>*</v>
      </c>
      <c r="L48" s="11" t="str">
        <f>[44]Abril!$K$15</f>
        <v>*</v>
      </c>
      <c r="M48" s="11" t="str">
        <f>[44]Abril!$K$16</f>
        <v>*</v>
      </c>
      <c r="N48" s="11" t="str">
        <f>[44]Abril!$K$17</f>
        <v>*</v>
      </c>
      <c r="O48" s="11" t="str">
        <f>[44]Abril!$K$18</f>
        <v>*</v>
      </c>
      <c r="P48" s="11" t="str">
        <f>[44]Abril!$K$19</f>
        <v>*</v>
      </c>
      <c r="Q48" s="11" t="str">
        <f>[44]Abril!$K$20</f>
        <v>*</v>
      </c>
      <c r="R48" s="11" t="str">
        <f>[44]Abril!$K$21</f>
        <v>*</v>
      </c>
      <c r="S48" s="11" t="str">
        <f>[44]Abril!$K$22</f>
        <v>*</v>
      </c>
      <c r="T48" s="11" t="str">
        <f>[44]Abril!$K$23</f>
        <v>*</v>
      </c>
      <c r="U48" s="11" t="str">
        <f>[44]Abril!$K$24</f>
        <v>*</v>
      </c>
      <c r="V48" s="11" t="str">
        <f>[44]Abril!$K$25</f>
        <v>*</v>
      </c>
      <c r="W48" s="11" t="str">
        <f>[44]Abril!$K$26</f>
        <v>*</v>
      </c>
      <c r="X48" s="11" t="str">
        <f>[44]Abril!$K$27</f>
        <v>*</v>
      </c>
      <c r="Y48" s="11" t="str">
        <f>[44]Abril!$K$28</f>
        <v>*</v>
      </c>
      <c r="Z48" s="11" t="str">
        <f>[44]Abril!$K$29</f>
        <v>*</v>
      </c>
      <c r="AA48" s="11" t="str">
        <f>[44]Abril!$K$30</f>
        <v>*</v>
      </c>
      <c r="AB48" s="11" t="str">
        <f>[44]Abril!$K$31</f>
        <v>*</v>
      </c>
      <c r="AC48" s="11" t="str">
        <f>[44]Abril!$K$32</f>
        <v>*</v>
      </c>
      <c r="AD48" s="11" t="str">
        <f>[44]Abril!$K$33</f>
        <v>*</v>
      </c>
      <c r="AE48" s="11" t="str">
        <f>[44]Abril!$K$34</f>
        <v>*</v>
      </c>
      <c r="AF48" s="15" t="s">
        <v>226</v>
      </c>
      <c r="AG48" s="16" t="s">
        <v>226</v>
      </c>
      <c r="AH48" s="67" t="s">
        <v>226</v>
      </c>
      <c r="AI48" s="12" t="s">
        <v>47</v>
      </c>
    </row>
    <row r="49" spans="1:35" x14ac:dyDescent="0.2">
      <c r="A49" s="58" t="s">
        <v>20</v>
      </c>
      <c r="B49" s="11" t="str">
        <f>[45]Abril!$K$5</f>
        <v>*</v>
      </c>
      <c r="C49" s="11" t="str">
        <f>[45]Abril!$K$6</f>
        <v>*</v>
      </c>
      <c r="D49" s="11" t="str">
        <f>[45]Abril!$K$7</f>
        <v>*</v>
      </c>
      <c r="E49" s="11" t="str">
        <f>[45]Abril!$K$8</f>
        <v>*</v>
      </c>
      <c r="F49" s="11" t="str">
        <f>[45]Abril!$K$9</f>
        <v>*</v>
      </c>
      <c r="G49" s="11" t="str">
        <f>[45]Abril!$K$10</f>
        <v>*</v>
      </c>
      <c r="H49" s="11" t="str">
        <f>[45]Abril!$K$11</f>
        <v>*</v>
      </c>
      <c r="I49" s="11" t="str">
        <f>[45]Abril!$K$12</f>
        <v>*</v>
      </c>
      <c r="J49" s="11" t="str">
        <f>[45]Abril!$K$13</f>
        <v>*</v>
      </c>
      <c r="K49" s="11" t="str">
        <f>[45]Abril!$K$14</f>
        <v>*</v>
      </c>
      <c r="L49" s="11" t="str">
        <f>[45]Abril!$K$15</f>
        <v>*</v>
      </c>
      <c r="M49" s="11" t="str">
        <f>[45]Abril!$K$16</f>
        <v>*</v>
      </c>
      <c r="N49" s="11" t="str">
        <f>[45]Abril!$K$17</f>
        <v>*</v>
      </c>
      <c r="O49" s="11" t="str">
        <f>[45]Abril!$K$18</f>
        <v>*</v>
      </c>
      <c r="P49" s="11" t="str">
        <f>[45]Abril!$K$19</f>
        <v>*</v>
      </c>
      <c r="Q49" s="11" t="str">
        <f>[45]Abril!$K$20</f>
        <v>*</v>
      </c>
      <c r="R49" s="11" t="str">
        <f>[45]Abril!$K$21</f>
        <v>*</v>
      </c>
      <c r="S49" s="11" t="str">
        <f>[45]Abril!$K$22</f>
        <v>*</v>
      </c>
      <c r="T49" s="11" t="str">
        <f>[45]Abril!$K$23</f>
        <v>*</v>
      </c>
      <c r="U49" s="11" t="str">
        <f>[45]Abril!$K$24</f>
        <v>*</v>
      </c>
      <c r="V49" s="11" t="str">
        <f>[45]Abril!$K$25</f>
        <v>*</v>
      </c>
      <c r="W49" s="11" t="str">
        <f>[45]Abril!$K$26</f>
        <v>*</v>
      </c>
      <c r="X49" s="11" t="str">
        <f>[45]Abril!$K$27</f>
        <v>*</v>
      </c>
      <c r="Y49" s="11" t="str">
        <f>[45]Abril!$K$28</f>
        <v>*</v>
      </c>
      <c r="Z49" s="11" t="str">
        <f>[45]Abril!$K$29</f>
        <v>*</v>
      </c>
      <c r="AA49" s="11" t="str">
        <f>[45]Abril!$K$30</f>
        <v>*</v>
      </c>
      <c r="AB49" s="11" t="str">
        <f>[45]Abril!$K$31</f>
        <v>*</v>
      </c>
      <c r="AC49" s="11" t="str">
        <f>[45]Abril!$K$32</f>
        <v>*</v>
      </c>
      <c r="AD49" s="11" t="str">
        <f>[45]Abril!$K$33</f>
        <v>*</v>
      </c>
      <c r="AE49" s="11" t="str">
        <f>[45]Abril!$K$34</f>
        <v>*</v>
      </c>
      <c r="AF49" s="15" t="s">
        <v>226</v>
      </c>
      <c r="AG49" s="16" t="s">
        <v>226</v>
      </c>
      <c r="AH49" s="67" t="s">
        <v>226</v>
      </c>
    </row>
    <row r="50" spans="1:35" s="5" customFormat="1" ht="17.100000000000001" customHeight="1" x14ac:dyDescent="0.2">
      <c r="A50" s="59" t="s">
        <v>33</v>
      </c>
      <c r="B50" s="13">
        <f t="shared" ref="B50:AG50" si="7">MAX(B5:B49)</f>
        <v>2.4</v>
      </c>
      <c r="C50" s="13">
        <f t="shared" si="7"/>
        <v>0.60000000000000009</v>
      </c>
      <c r="D50" s="13">
        <f t="shared" si="7"/>
        <v>3.8</v>
      </c>
      <c r="E50" s="13">
        <f t="shared" si="7"/>
        <v>60</v>
      </c>
      <c r="F50" s="13">
        <f t="shared" si="7"/>
        <v>0</v>
      </c>
      <c r="G50" s="13">
        <f t="shared" si="7"/>
        <v>43.4</v>
      </c>
      <c r="H50" s="13">
        <f t="shared" si="7"/>
        <v>55.6</v>
      </c>
      <c r="I50" s="13">
        <f t="shared" si="7"/>
        <v>0</v>
      </c>
      <c r="J50" s="13">
        <f t="shared" si="7"/>
        <v>0</v>
      </c>
      <c r="K50" s="13">
        <f t="shared" si="7"/>
        <v>0</v>
      </c>
      <c r="L50" s="13">
        <f t="shared" si="7"/>
        <v>0</v>
      </c>
      <c r="M50" s="13">
        <f t="shared" si="7"/>
        <v>0</v>
      </c>
      <c r="N50" s="13">
        <f t="shared" si="7"/>
        <v>5.2</v>
      </c>
      <c r="O50" s="13">
        <f t="shared" si="7"/>
        <v>74</v>
      </c>
      <c r="P50" s="13">
        <f t="shared" si="7"/>
        <v>0.2</v>
      </c>
      <c r="Q50" s="13">
        <f t="shared" si="7"/>
        <v>0.2</v>
      </c>
      <c r="R50" s="13">
        <f t="shared" si="7"/>
        <v>0.2</v>
      </c>
      <c r="S50" s="13">
        <f t="shared" si="7"/>
        <v>0</v>
      </c>
      <c r="T50" s="13">
        <f t="shared" si="7"/>
        <v>0.2</v>
      </c>
      <c r="U50" s="13">
        <f t="shared" si="7"/>
        <v>0</v>
      </c>
      <c r="V50" s="13">
        <f t="shared" si="7"/>
        <v>0</v>
      </c>
      <c r="W50" s="13">
        <f t="shared" si="7"/>
        <v>0</v>
      </c>
      <c r="X50" s="13">
        <f t="shared" si="7"/>
        <v>0</v>
      </c>
      <c r="Y50" s="13">
        <f t="shared" si="7"/>
        <v>0</v>
      </c>
      <c r="Z50" s="13">
        <f t="shared" si="7"/>
        <v>0.6</v>
      </c>
      <c r="AA50" s="13">
        <f t="shared" si="7"/>
        <v>10.6</v>
      </c>
      <c r="AB50" s="13">
        <f t="shared" si="7"/>
        <v>0</v>
      </c>
      <c r="AC50" s="13">
        <f t="shared" si="7"/>
        <v>0</v>
      </c>
      <c r="AD50" s="13">
        <f t="shared" si="7"/>
        <v>0</v>
      </c>
      <c r="AE50" s="13">
        <f t="shared" si="7"/>
        <v>0</v>
      </c>
      <c r="AF50" s="141">
        <f t="shared" si="7"/>
        <v>135.6</v>
      </c>
      <c r="AG50" s="142">
        <f t="shared" si="7"/>
        <v>74</v>
      </c>
      <c r="AH50" s="181"/>
    </row>
    <row r="51" spans="1:35" s="8" customFormat="1" x14ac:dyDescent="0.2">
      <c r="A51" s="68" t="s">
        <v>34</v>
      </c>
      <c r="B51" s="113">
        <f t="shared" ref="B51:AF51" si="8">SUM(B5:B49)</f>
        <v>2.4</v>
      </c>
      <c r="C51" s="113">
        <f t="shared" si="8"/>
        <v>1.2000000000000002</v>
      </c>
      <c r="D51" s="113">
        <f t="shared" si="8"/>
        <v>5</v>
      </c>
      <c r="E51" s="113">
        <f t="shared" si="8"/>
        <v>60</v>
      </c>
      <c r="F51" s="113">
        <f t="shared" si="8"/>
        <v>0</v>
      </c>
      <c r="G51" s="113">
        <f t="shared" si="8"/>
        <v>257</v>
      </c>
      <c r="H51" s="113">
        <f t="shared" si="8"/>
        <v>582.59999999999991</v>
      </c>
      <c r="I51" s="113">
        <f t="shared" si="8"/>
        <v>0</v>
      </c>
      <c r="J51" s="113">
        <f t="shared" si="8"/>
        <v>0</v>
      </c>
      <c r="K51" s="113">
        <f t="shared" si="8"/>
        <v>0</v>
      </c>
      <c r="L51" s="113">
        <f t="shared" si="8"/>
        <v>0</v>
      </c>
      <c r="M51" s="113">
        <f t="shared" si="8"/>
        <v>0</v>
      </c>
      <c r="N51" s="113">
        <f t="shared" si="8"/>
        <v>9.8000000000000007</v>
      </c>
      <c r="O51" s="113">
        <f t="shared" si="8"/>
        <v>794.00000000000011</v>
      </c>
      <c r="P51" s="113">
        <f t="shared" si="8"/>
        <v>0.4</v>
      </c>
      <c r="Q51" s="113">
        <f t="shared" si="8"/>
        <v>0.2</v>
      </c>
      <c r="R51" s="113">
        <f t="shared" si="8"/>
        <v>0.2</v>
      </c>
      <c r="S51" s="113">
        <f t="shared" si="8"/>
        <v>0</v>
      </c>
      <c r="T51" s="113">
        <f t="shared" si="8"/>
        <v>0.2</v>
      </c>
      <c r="U51" s="113">
        <f t="shared" si="8"/>
        <v>0</v>
      </c>
      <c r="V51" s="113">
        <f t="shared" si="8"/>
        <v>0</v>
      </c>
      <c r="W51" s="113">
        <f t="shared" si="8"/>
        <v>0</v>
      </c>
      <c r="X51" s="113">
        <f t="shared" si="8"/>
        <v>0</v>
      </c>
      <c r="Y51" s="113">
        <f t="shared" si="8"/>
        <v>0</v>
      </c>
      <c r="Z51" s="113">
        <f t="shared" si="8"/>
        <v>1.4000000000000001</v>
      </c>
      <c r="AA51" s="113">
        <f t="shared" si="8"/>
        <v>20</v>
      </c>
      <c r="AB51" s="113">
        <f t="shared" si="8"/>
        <v>0</v>
      </c>
      <c r="AC51" s="113">
        <f t="shared" si="8"/>
        <v>0</v>
      </c>
      <c r="AD51" s="113">
        <f t="shared" si="8"/>
        <v>0</v>
      </c>
      <c r="AE51" s="113">
        <f t="shared" si="8"/>
        <v>0</v>
      </c>
      <c r="AF51" s="141">
        <f t="shared" si="8"/>
        <v>1734.4</v>
      </c>
      <c r="AG51" s="105"/>
      <c r="AH51" s="182"/>
    </row>
    <row r="52" spans="1:35" x14ac:dyDescent="0.2">
      <c r="A52" s="47"/>
      <c r="B52" s="48"/>
      <c r="C52" s="48"/>
      <c r="D52" s="48" t="s">
        <v>101</v>
      </c>
      <c r="E52" s="48"/>
      <c r="F52" s="48"/>
      <c r="G52" s="48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55"/>
      <c r="AE52" s="61" t="s">
        <v>47</v>
      </c>
      <c r="AF52" s="52"/>
      <c r="AG52" s="56"/>
      <c r="AH52" s="54"/>
    </row>
    <row r="53" spans="1:35" x14ac:dyDescent="0.2">
      <c r="A53" s="47"/>
      <c r="B53" s="49" t="s">
        <v>102</v>
      </c>
      <c r="C53" s="49"/>
      <c r="D53" s="49"/>
      <c r="E53" s="49"/>
      <c r="F53" s="49"/>
      <c r="G53" s="49"/>
      <c r="H53" s="49"/>
      <c r="I53" s="49"/>
      <c r="J53" s="84"/>
      <c r="K53" s="84"/>
      <c r="L53" s="84"/>
      <c r="M53" s="84" t="s">
        <v>45</v>
      </c>
      <c r="N53" s="84"/>
      <c r="O53" s="84"/>
      <c r="P53" s="84"/>
      <c r="Q53" s="84"/>
      <c r="R53" s="84"/>
      <c r="S53" s="84"/>
      <c r="T53" s="152" t="s">
        <v>97</v>
      </c>
      <c r="U53" s="152"/>
      <c r="V53" s="152"/>
      <c r="W53" s="152"/>
      <c r="X53" s="152"/>
      <c r="Y53" s="84"/>
      <c r="Z53" s="84"/>
      <c r="AA53" s="84"/>
      <c r="AB53" s="84"/>
      <c r="AC53" s="84"/>
      <c r="AD53" s="84"/>
      <c r="AE53" s="84"/>
      <c r="AF53" s="52"/>
      <c r="AG53" s="84"/>
      <c r="AH53" s="54"/>
    </row>
    <row r="54" spans="1:35" x14ac:dyDescent="0.2">
      <c r="A54" s="50"/>
      <c r="B54" s="84"/>
      <c r="C54" s="84"/>
      <c r="D54" s="84"/>
      <c r="E54" s="84"/>
      <c r="F54" s="84"/>
      <c r="G54" s="84"/>
      <c r="H54" s="84"/>
      <c r="I54" s="84"/>
      <c r="J54" s="85"/>
      <c r="K54" s="85"/>
      <c r="L54" s="85"/>
      <c r="M54" s="85" t="s">
        <v>46</v>
      </c>
      <c r="N54" s="85"/>
      <c r="O54" s="85"/>
      <c r="P54" s="85"/>
      <c r="Q54" s="84"/>
      <c r="R54" s="84"/>
      <c r="S54" s="84"/>
      <c r="T54" s="153" t="s">
        <v>98</v>
      </c>
      <c r="U54" s="153"/>
      <c r="V54" s="153"/>
      <c r="W54" s="153"/>
      <c r="X54" s="153"/>
      <c r="Y54" s="84"/>
      <c r="Z54" s="84"/>
      <c r="AA54" s="84"/>
      <c r="AB54" s="84"/>
      <c r="AC54" s="84"/>
      <c r="AD54" s="55"/>
      <c r="AE54" s="55"/>
      <c r="AF54" s="52"/>
      <c r="AG54" s="84"/>
      <c r="AH54" s="51"/>
    </row>
    <row r="55" spans="1:35" x14ac:dyDescent="0.2">
      <c r="A55" s="47"/>
      <c r="B55" s="48"/>
      <c r="C55" s="48"/>
      <c r="D55" s="48"/>
      <c r="E55" s="48"/>
      <c r="F55" s="48"/>
      <c r="G55" s="48"/>
      <c r="H55" s="48"/>
      <c r="I55" s="48"/>
      <c r="J55" s="48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55"/>
      <c r="AE55" s="55"/>
      <c r="AF55" s="52"/>
      <c r="AG55" s="85"/>
      <c r="AH55" s="51"/>
    </row>
    <row r="56" spans="1:35" x14ac:dyDescent="0.2">
      <c r="A56" s="50"/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55"/>
      <c r="AF56" s="52"/>
      <c r="AG56" s="56"/>
      <c r="AH56" s="65"/>
    </row>
    <row r="57" spans="1:35" x14ac:dyDescent="0.2">
      <c r="A57" s="50"/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56"/>
      <c r="AF57" s="52"/>
      <c r="AG57" s="56"/>
      <c r="AH57" s="65"/>
    </row>
    <row r="58" spans="1:35" ht="13.5" thickBot="1" x14ac:dyDescent="0.25">
      <c r="A58" s="62"/>
      <c r="B58" s="63"/>
      <c r="C58" s="63"/>
      <c r="D58" s="63"/>
      <c r="E58" s="63"/>
      <c r="F58" s="63"/>
      <c r="G58" s="63" t="s">
        <v>47</v>
      </c>
      <c r="H58" s="63"/>
      <c r="I58" s="63"/>
      <c r="J58" s="63"/>
      <c r="K58" s="63"/>
      <c r="L58" s="63" t="s">
        <v>47</v>
      </c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4"/>
      <c r="AG58" s="66"/>
      <c r="AH58" s="57" t="s">
        <v>47</v>
      </c>
    </row>
    <row r="61" spans="1:35" x14ac:dyDescent="0.2">
      <c r="G61" s="2" t="s">
        <v>47</v>
      </c>
    </row>
    <row r="62" spans="1:35" x14ac:dyDescent="0.2">
      <c r="Q62" s="2" t="s">
        <v>47</v>
      </c>
      <c r="T62" s="2" t="s">
        <v>47</v>
      </c>
      <c r="V62" s="2" t="s">
        <v>47</v>
      </c>
      <c r="X62" s="2" t="s">
        <v>47</v>
      </c>
      <c r="Z62" s="2" t="s">
        <v>47</v>
      </c>
      <c r="AI62" t="s">
        <v>47</v>
      </c>
    </row>
    <row r="63" spans="1:35" x14ac:dyDescent="0.2">
      <c r="J63" s="2" t="s">
        <v>47</v>
      </c>
      <c r="M63" s="2" t="s">
        <v>47</v>
      </c>
      <c r="P63" s="2" t="s">
        <v>47</v>
      </c>
      <c r="Q63" s="2" t="s">
        <v>47</v>
      </c>
      <c r="R63" s="2" t="s">
        <v>47</v>
      </c>
      <c r="S63" s="2" t="s">
        <v>47</v>
      </c>
      <c r="T63" s="2" t="s">
        <v>47</v>
      </c>
      <c r="W63" s="2" t="s">
        <v>47</v>
      </c>
      <c r="X63" s="2" t="s">
        <v>47</v>
      </c>
      <c r="Z63" s="2" t="s">
        <v>47</v>
      </c>
      <c r="AB63" s="2" t="s">
        <v>47</v>
      </c>
      <c r="AG63" s="140" t="s">
        <v>47</v>
      </c>
    </row>
    <row r="64" spans="1:35" x14ac:dyDescent="0.2">
      <c r="Q64" s="2" t="s">
        <v>47</v>
      </c>
      <c r="S64" s="2" t="s">
        <v>47</v>
      </c>
      <c r="V64" s="2" t="s">
        <v>47</v>
      </c>
      <c r="W64" s="2" t="s">
        <v>47</v>
      </c>
      <c r="AB64" s="2" t="s">
        <v>47</v>
      </c>
      <c r="AC64" s="2" t="s">
        <v>47</v>
      </c>
      <c r="AF64" s="7" t="s">
        <v>47</v>
      </c>
      <c r="AG64" s="1" t="s">
        <v>47</v>
      </c>
    </row>
    <row r="65" spans="8:35" x14ac:dyDescent="0.2">
      <c r="J65" s="2" t="s">
        <v>47</v>
      </c>
      <c r="O65" s="2" t="s">
        <v>229</v>
      </c>
      <c r="P65" s="2" t="s">
        <v>47</v>
      </c>
      <c r="S65" s="2" t="s">
        <v>47</v>
      </c>
      <c r="T65" s="2" t="s">
        <v>47</v>
      </c>
      <c r="U65" s="2" t="s">
        <v>47</v>
      </c>
      <c r="V65" s="2" t="s">
        <v>47</v>
      </c>
      <c r="Z65" s="2" t="s">
        <v>47</v>
      </c>
      <c r="AH65" s="10" t="s">
        <v>47</v>
      </c>
    </row>
    <row r="66" spans="8:35" x14ac:dyDescent="0.2">
      <c r="K66" s="2" t="s">
        <v>47</v>
      </c>
      <c r="L66" s="2" t="s">
        <v>47</v>
      </c>
      <c r="M66" s="2" t="s">
        <v>47</v>
      </c>
      <c r="P66" s="2" t="s">
        <v>47</v>
      </c>
      <c r="Q66" s="2" t="s">
        <v>47</v>
      </c>
      <c r="S66" s="2" t="s">
        <v>47</v>
      </c>
      <c r="W66" s="2" t="s">
        <v>47</v>
      </c>
      <c r="Z66" s="2" t="s">
        <v>47</v>
      </c>
      <c r="AB66" s="2" t="s">
        <v>47</v>
      </c>
    </row>
    <row r="67" spans="8:35" x14ac:dyDescent="0.2">
      <c r="H67" s="2" t="s">
        <v>47</v>
      </c>
      <c r="S67" s="2" t="s">
        <v>47</v>
      </c>
      <c r="W67" s="2" t="s">
        <v>47</v>
      </c>
    </row>
    <row r="68" spans="8:35" x14ac:dyDescent="0.2">
      <c r="Q68" s="2" t="s">
        <v>47</v>
      </c>
      <c r="R68" s="2" t="s">
        <v>47</v>
      </c>
      <c r="AE68" s="2" t="s">
        <v>47</v>
      </c>
    </row>
    <row r="69" spans="8:35" x14ac:dyDescent="0.2">
      <c r="S69" s="2" t="s">
        <v>47</v>
      </c>
      <c r="X69" s="2" t="s">
        <v>47</v>
      </c>
      <c r="AC69" s="2" t="s">
        <v>47</v>
      </c>
      <c r="AH69" s="10" t="s">
        <v>47</v>
      </c>
      <c r="AI69" s="12" t="s">
        <v>47</v>
      </c>
    </row>
    <row r="70" spans="8:35" x14ac:dyDescent="0.2">
      <c r="Y70" s="2" t="s">
        <v>47</v>
      </c>
    </row>
    <row r="74" spans="8:35" x14ac:dyDescent="0.2">
      <c r="S74" s="2" t="s">
        <v>47</v>
      </c>
    </row>
  </sheetData>
  <sortState ref="A5:AI49">
    <sortCondition ref="A5:A49"/>
  </sortState>
  <mergeCells count="36">
    <mergeCell ref="A1:AG1"/>
    <mergeCell ref="X3:X4"/>
    <mergeCell ref="AB3:AB4"/>
    <mergeCell ref="AC3:AC4"/>
    <mergeCell ref="AD3:AD4"/>
    <mergeCell ref="Y3:Y4"/>
    <mergeCell ref="I3:I4"/>
    <mergeCell ref="H3:H4"/>
    <mergeCell ref="P3:P4"/>
    <mergeCell ref="K3:K4"/>
    <mergeCell ref="L3:L4"/>
    <mergeCell ref="Z3:Z4"/>
    <mergeCell ref="U3:U4"/>
    <mergeCell ref="O3:O4"/>
    <mergeCell ref="T3:T4"/>
    <mergeCell ref="Q3:Q4"/>
    <mergeCell ref="AH50:AH51"/>
    <mergeCell ref="S3:S4"/>
    <mergeCell ref="T53:X53"/>
    <mergeCell ref="R3:R4"/>
    <mergeCell ref="T54:X54"/>
    <mergeCell ref="V3:V4"/>
    <mergeCell ref="A2:A4"/>
    <mergeCell ref="B3:B4"/>
    <mergeCell ref="C3:C4"/>
    <mergeCell ref="D3:D4"/>
    <mergeCell ref="B2:AG2"/>
    <mergeCell ref="W3:W4"/>
    <mergeCell ref="E3:E4"/>
    <mergeCell ref="F3:F4"/>
    <mergeCell ref="G3:G4"/>
    <mergeCell ref="J3:J4"/>
    <mergeCell ref="M3:M4"/>
    <mergeCell ref="N3:N4"/>
    <mergeCell ref="AA3:AA4"/>
    <mergeCell ref="AE3:AE4"/>
  </mergeCells>
  <phoneticPr fontId="1" type="noConversion"/>
  <pageMargins left="0.39370078740157483" right="0.39370078740157483" top="1.1811023622047245" bottom="0.98425196850393704" header="0.51181102362204722" footer="0.51181102362204722"/>
  <pageSetup paperSize="9" scale="55" orientation="landscape" horizontalDpi="300" verticalDpi="300" r:id="rId1"/>
  <headerFooter alignWithMargins="0">
    <oddHeader>&amp;L&amp;"Arial Narrow,Normal"&amp;12Centro de Monitoramento de Tempo, do Clima e dos Recursos Hídricos de Mato Grosso do Sul (Cemtec-MS)
Agência de Desenvolvimento Agrário e Extensão Rural (Agraer)</oddHeader>
  </headerFooter>
  <ignoredErrors>
    <ignoredError sqref="AF6 AF41:AF43" 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view="pageLayout" zoomScaleNormal="100" workbookViewId="0"/>
  </sheetViews>
  <sheetFormatPr defaultRowHeight="12.75" x14ac:dyDescent="0.2"/>
  <cols>
    <col min="1" max="1" width="30.28515625" customWidth="1"/>
    <col min="2" max="2" width="11.28515625" style="44" customWidth="1"/>
    <col min="3" max="3" width="9.5703125" style="45" customWidth="1"/>
    <col min="4" max="4" width="18.140625" style="44" customWidth="1"/>
    <col min="5" max="5" width="14" style="44" customWidth="1"/>
    <col min="6" max="6" width="10.140625" style="44" bestFit="1" customWidth="1"/>
    <col min="7" max="7" width="16.140625" bestFit="1" customWidth="1"/>
    <col min="8" max="8" width="11.140625" customWidth="1"/>
    <col min="9" max="9" width="54.85546875" customWidth="1"/>
    <col min="10" max="10" width="9.140625" customWidth="1"/>
    <col min="255" max="255" width="30.28515625" customWidth="1"/>
    <col min="256" max="258" width="9.5703125" customWidth="1"/>
    <col min="259" max="259" width="9.85546875" customWidth="1"/>
    <col min="260" max="260" width="9.5703125" customWidth="1"/>
    <col min="261" max="261" width="11" customWidth="1"/>
    <col min="262" max="262" width="11.140625" customWidth="1"/>
    <col min="263" max="263" width="11" customWidth="1"/>
    <col min="264" max="264" width="9.7109375" customWidth="1"/>
    <col min="265" max="265" width="54.85546875" customWidth="1"/>
    <col min="511" max="511" width="30.28515625" customWidth="1"/>
    <col min="512" max="514" width="9.5703125" customWidth="1"/>
    <col min="515" max="515" width="9.85546875" customWidth="1"/>
    <col min="516" max="516" width="9.5703125" customWidth="1"/>
    <col min="517" max="517" width="11" customWidth="1"/>
    <col min="518" max="518" width="11.140625" customWidth="1"/>
    <col min="519" max="519" width="11" customWidth="1"/>
    <col min="520" max="520" width="9.7109375" customWidth="1"/>
    <col min="521" max="521" width="54.85546875" customWidth="1"/>
    <col min="767" max="767" width="30.28515625" customWidth="1"/>
    <col min="768" max="770" width="9.5703125" customWidth="1"/>
    <col min="771" max="771" width="9.85546875" customWidth="1"/>
    <col min="772" max="772" width="9.5703125" customWidth="1"/>
    <col min="773" max="773" width="11" customWidth="1"/>
    <col min="774" max="774" width="11.140625" customWidth="1"/>
    <col min="775" max="775" width="11" customWidth="1"/>
    <col min="776" max="776" width="9.7109375" customWidth="1"/>
    <col min="777" max="777" width="54.85546875" customWidth="1"/>
    <col min="1023" max="1023" width="30.28515625" customWidth="1"/>
    <col min="1024" max="1026" width="9.5703125" customWidth="1"/>
    <col min="1027" max="1027" width="9.85546875" customWidth="1"/>
    <col min="1028" max="1028" width="9.5703125" customWidth="1"/>
    <col min="1029" max="1029" width="11" customWidth="1"/>
    <col min="1030" max="1030" width="11.140625" customWidth="1"/>
    <col min="1031" max="1031" width="11" customWidth="1"/>
    <col min="1032" max="1032" width="9.7109375" customWidth="1"/>
    <col min="1033" max="1033" width="54.85546875" customWidth="1"/>
    <col min="1279" max="1279" width="30.28515625" customWidth="1"/>
    <col min="1280" max="1282" width="9.5703125" customWidth="1"/>
    <col min="1283" max="1283" width="9.85546875" customWidth="1"/>
    <col min="1284" max="1284" width="9.5703125" customWidth="1"/>
    <col min="1285" max="1285" width="11" customWidth="1"/>
    <col min="1286" max="1286" width="11.140625" customWidth="1"/>
    <col min="1287" max="1287" width="11" customWidth="1"/>
    <col min="1288" max="1288" width="9.7109375" customWidth="1"/>
    <col min="1289" max="1289" width="54.85546875" customWidth="1"/>
    <col min="1535" max="1535" width="30.28515625" customWidth="1"/>
    <col min="1536" max="1538" width="9.5703125" customWidth="1"/>
    <col min="1539" max="1539" width="9.85546875" customWidth="1"/>
    <col min="1540" max="1540" width="9.5703125" customWidth="1"/>
    <col min="1541" max="1541" width="11" customWidth="1"/>
    <col min="1542" max="1542" width="11.140625" customWidth="1"/>
    <col min="1543" max="1543" width="11" customWidth="1"/>
    <col min="1544" max="1544" width="9.7109375" customWidth="1"/>
    <col min="1545" max="1545" width="54.85546875" customWidth="1"/>
    <col min="1791" max="1791" width="30.28515625" customWidth="1"/>
    <col min="1792" max="1794" width="9.5703125" customWidth="1"/>
    <col min="1795" max="1795" width="9.85546875" customWidth="1"/>
    <col min="1796" max="1796" width="9.5703125" customWidth="1"/>
    <col min="1797" max="1797" width="11" customWidth="1"/>
    <col min="1798" max="1798" width="11.140625" customWidth="1"/>
    <col min="1799" max="1799" width="11" customWidth="1"/>
    <col min="1800" max="1800" width="9.7109375" customWidth="1"/>
    <col min="1801" max="1801" width="54.85546875" customWidth="1"/>
    <col min="2047" max="2047" width="30.28515625" customWidth="1"/>
    <col min="2048" max="2050" width="9.5703125" customWidth="1"/>
    <col min="2051" max="2051" width="9.85546875" customWidth="1"/>
    <col min="2052" max="2052" width="9.5703125" customWidth="1"/>
    <col min="2053" max="2053" width="11" customWidth="1"/>
    <col min="2054" max="2054" width="11.140625" customWidth="1"/>
    <col min="2055" max="2055" width="11" customWidth="1"/>
    <col min="2056" max="2056" width="9.7109375" customWidth="1"/>
    <col min="2057" max="2057" width="54.85546875" customWidth="1"/>
    <col min="2303" max="2303" width="30.28515625" customWidth="1"/>
    <col min="2304" max="2306" width="9.5703125" customWidth="1"/>
    <col min="2307" max="2307" width="9.85546875" customWidth="1"/>
    <col min="2308" max="2308" width="9.5703125" customWidth="1"/>
    <col min="2309" max="2309" width="11" customWidth="1"/>
    <col min="2310" max="2310" width="11.140625" customWidth="1"/>
    <col min="2311" max="2311" width="11" customWidth="1"/>
    <col min="2312" max="2312" width="9.7109375" customWidth="1"/>
    <col min="2313" max="2313" width="54.85546875" customWidth="1"/>
    <col min="2559" max="2559" width="30.28515625" customWidth="1"/>
    <col min="2560" max="2562" width="9.5703125" customWidth="1"/>
    <col min="2563" max="2563" width="9.85546875" customWidth="1"/>
    <col min="2564" max="2564" width="9.5703125" customWidth="1"/>
    <col min="2565" max="2565" width="11" customWidth="1"/>
    <col min="2566" max="2566" width="11.140625" customWidth="1"/>
    <col min="2567" max="2567" width="11" customWidth="1"/>
    <col min="2568" max="2568" width="9.7109375" customWidth="1"/>
    <col min="2569" max="2569" width="54.85546875" customWidth="1"/>
    <col min="2815" max="2815" width="30.28515625" customWidth="1"/>
    <col min="2816" max="2818" width="9.5703125" customWidth="1"/>
    <col min="2819" max="2819" width="9.85546875" customWidth="1"/>
    <col min="2820" max="2820" width="9.5703125" customWidth="1"/>
    <col min="2821" max="2821" width="11" customWidth="1"/>
    <col min="2822" max="2822" width="11.140625" customWidth="1"/>
    <col min="2823" max="2823" width="11" customWidth="1"/>
    <col min="2824" max="2824" width="9.7109375" customWidth="1"/>
    <col min="2825" max="2825" width="54.85546875" customWidth="1"/>
    <col min="3071" max="3071" width="30.28515625" customWidth="1"/>
    <col min="3072" max="3074" width="9.5703125" customWidth="1"/>
    <col min="3075" max="3075" width="9.85546875" customWidth="1"/>
    <col min="3076" max="3076" width="9.5703125" customWidth="1"/>
    <col min="3077" max="3077" width="11" customWidth="1"/>
    <col min="3078" max="3078" width="11.140625" customWidth="1"/>
    <col min="3079" max="3079" width="11" customWidth="1"/>
    <col min="3080" max="3080" width="9.7109375" customWidth="1"/>
    <col min="3081" max="3081" width="54.85546875" customWidth="1"/>
    <col min="3327" max="3327" width="30.28515625" customWidth="1"/>
    <col min="3328" max="3330" width="9.5703125" customWidth="1"/>
    <col min="3331" max="3331" width="9.85546875" customWidth="1"/>
    <col min="3332" max="3332" width="9.5703125" customWidth="1"/>
    <col min="3333" max="3333" width="11" customWidth="1"/>
    <col min="3334" max="3334" width="11.140625" customWidth="1"/>
    <col min="3335" max="3335" width="11" customWidth="1"/>
    <col min="3336" max="3336" width="9.7109375" customWidth="1"/>
    <col min="3337" max="3337" width="54.85546875" customWidth="1"/>
    <col min="3583" max="3583" width="30.28515625" customWidth="1"/>
    <col min="3584" max="3586" width="9.5703125" customWidth="1"/>
    <col min="3587" max="3587" width="9.85546875" customWidth="1"/>
    <col min="3588" max="3588" width="9.5703125" customWidth="1"/>
    <col min="3589" max="3589" width="11" customWidth="1"/>
    <col min="3590" max="3590" width="11.140625" customWidth="1"/>
    <col min="3591" max="3591" width="11" customWidth="1"/>
    <col min="3592" max="3592" width="9.7109375" customWidth="1"/>
    <col min="3593" max="3593" width="54.85546875" customWidth="1"/>
    <col min="3839" max="3839" width="30.28515625" customWidth="1"/>
    <col min="3840" max="3842" width="9.5703125" customWidth="1"/>
    <col min="3843" max="3843" width="9.85546875" customWidth="1"/>
    <col min="3844" max="3844" width="9.5703125" customWidth="1"/>
    <col min="3845" max="3845" width="11" customWidth="1"/>
    <col min="3846" max="3846" width="11.140625" customWidth="1"/>
    <col min="3847" max="3847" width="11" customWidth="1"/>
    <col min="3848" max="3848" width="9.7109375" customWidth="1"/>
    <col min="3849" max="3849" width="54.85546875" customWidth="1"/>
    <col min="4095" max="4095" width="30.28515625" customWidth="1"/>
    <col min="4096" max="4098" width="9.5703125" customWidth="1"/>
    <col min="4099" max="4099" width="9.85546875" customWidth="1"/>
    <col min="4100" max="4100" width="9.5703125" customWidth="1"/>
    <col min="4101" max="4101" width="11" customWidth="1"/>
    <col min="4102" max="4102" width="11.140625" customWidth="1"/>
    <col min="4103" max="4103" width="11" customWidth="1"/>
    <col min="4104" max="4104" width="9.7109375" customWidth="1"/>
    <col min="4105" max="4105" width="54.85546875" customWidth="1"/>
    <col min="4351" max="4351" width="30.28515625" customWidth="1"/>
    <col min="4352" max="4354" width="9.5703125" customWidth="1"/>
    <col min="4355" max="4355" width="9.85546875" customWidth="1"/>
    <col min="4356" max="4356" width="9.5703125" customWidth="1"/>
    <col min="4357" max="4357" width="11" customWidth="1"/>
    <col min="4358" max="4358" width="11.140625" customWidth="1"/>
    <col min="4359" max="4359" width="11" customWidth="1"/>
    <col min="4360" max="4360" width="9.7109375" customWidth="1"/>
    <col min="4361" max="4361" width="54.85546875" customWidth="1"/>
    <col min="4607" max="4607" width="30.28515625" customWidth="1"/>
    <col min="4608" max="4610" width="9.5703125" customWidth="1"/>
    <col min="4611" max="4611" width="9.85546875" customWidth="1"/>
    <col min="4612" max="4612" width="9.5703125" customWidth="1"/>
    <col min="4613" max="4613" width="11" customWidth="1"/>
    <col min="4614" max="4614" width="11.140625" customWidth="1"/>
    <col min="4615" max="4615" width="11" customWidth="1"/>
    <col min="4616" max="4616" width="9.7109375" customWidth="1"/>
    <col min="4617" max="4617" width="54.85546875" customWidth="1"/>
    <col min="4863" max="4863" width="30.28515625" customWidth="1"/>
    <col min="4864" max="4866" width="9.5703125" customWidth="1"/>
    <col min="4867" max="4867" width="9.85546875" customWidth="1"/>
    <col min="4868" max="4868" width="9.5703125" customWidth="1"/>
    <col min="4869" max="4869" width="11" customWidth="1"/>
    <col min="4870" max="4870" width="11.140625" customWidth="1"/>
    <col min="4871" max="4871" width="11" customWidth="1"/>
    <col min="4872" max="4872" width="9.7109375" customWidth="1"/>
    <col min="4873" max="4873" width="54.85546875" customWidth="1"/>
    <col min="5119" max="5119" width="30.28515625" customWidth="1"/>
    <col min="5120" max="5122" width="9.5703125" customWidth="1"/>
    <col min="5123" max="5123" width="9.85546875" customWidth="1"/>
    <col min="5124" max="5124" width="9.5703125" customWidth="1"/>
    <col min="5125" max="5125" width="11" customWidth="1"/>
    <col min="5126" max="5126" width="11.140625" customWidth="1"/>
    <col min="5127" max="5127" width="11" customWidth="1"/>
    <col min="5128" max="5128" width="9.7109375" customWidth="1"/>
    <col min="5129" max="5129" width="54.85546875" customWidth="1"/>
    <col min="5375" max="5375" width="30.28515625" customWidth="1"/>
    <col min="5376" max="5378" width="9.5703125" customWidth="1"/>
    <col min="5379" max="5379" width="9.85546875" customWidth="1"/>
    <col min="5380" max="5380" width="9.5703125" customWidth="1"/>
    <col min="5381" max="5381" width="11" customWidth="1"/>
    <col min="5382" max="5382" width="11.140625" customWidth="1"/>
    <col min="5383" max="5383" width="11" customWidth="1"/>
    <col min="5384" max="5384" width="9.7109375" customWidth="1"/>
    <col min="5385" max="5385" width="54.85546875" customWidth="1"/>
    <col min="5631" max="5631" width="30.28515625" customWidth="1"/>
    <col min="5632" max="5634" width="9.5703125" customWidth="1"/>
    <col min="5635" max="5635" width="9.85546875" customWidth="1"/>
    <col min="5636" max="5636" width="9.5703125" customWidth="1"/>
    <col min="5637" max="5637" width="11" customWidth="1"/>
    <col min="5638" max="5638" width="11.140625" customWidth="1"/>
    <col min="5639" max="5639" width="11" customWidth="1"/>
    <col min="5640" max="5640" width="9.7109375" customWidth="1"/>
    <col min="5641" max="5641" width="54.85546875" customWidth="1"/>
    <col min="5887" max="5887" width="30.28515625" customWidth="1"/>
    <col min="5888" max="5890" width="9.5703125" customWidth="1"/>
    <col min="5891" max="5891" width="9.85546875" customWidth="1"/>
    <col min="5892" max="5892" width="9.5703125" customWidth="1"/>
    <col min="5893" max="5893" width="11" customWidth="1"/>
    <col min="5894" max="5894" width="11.140625" customWidth="1"/>
    <col min="5895" max="5895" width="11" customWidth="1"/>
    <col min="5896" max="5896" width="9.7109375" customWidth="1"/>
    <col min="5897" max="5897" width="54.85546875" customWidth="1"/>
    <col min="6143" max="6143" width="30.28515625" customWidth="1"/>
    <col min="6144" max="6146" width="9.5703125" customWidth="1"/>
    <col min="6147" max="6147" width="9.85546875" customWidth="1"/>
    <col min="6148" max="6148" width="9.5703125" customWidth="1"/>
    <col min="6149" max="6149" width="11" customWidth="1"/>
    <col min="6150" max="6150" width="11.140625" customWidth="1"/>
    <col min="6151" max="6151" width="11" customWidth="1"/>
    <col min="6152" max="6152" width="9.7109375" customWidth="1"/>
    <col min="6153" max="6153" width="54.85546875" customWidth="1"/>
    <col min="6399" max="6399" width="30.28515625" customWidth="1"/>
    <col min="6400" max="6402" width="9.5703125" customWidth="1"/>
    <col min="6403" max="6403" width="9.85546875" customWidth="1"/>
    <col min="6404" max="6404" width="9.5703125" customWidth="1"/>
    <col min="6405" max="6405" width="11" customWidth="1"/>
    <col min="6406" max="6406" width="11.140625" customWidth="1"/>
    <col min="6407" max="6407" width="11" customWidth="1"/>
    <col min="6408" max="6408" width="9.7109375" customWidth="1"/>
    <col min="6409" max="6409" width="54.85546875" customWidth="1"/>
    <col min="6655" max="6655" width="30.28515625" customWidth="1"/>
    <col min="6656" max="6658" width="9.5703125" customWidth="1"/>
    <col min="6659" max="6659" width="9.85546875" customWidth="1"/>
    <col min="6660" max="6660" width="9.5703125" customWidth="1"/>
    <col min="6661" max="6661" width="11" customWidth="1"/>
    <col min="6662" max="6662" width="11.140625" customWidth="1"/>
    <col min="6663" max="6663" width="11" customWidth="1"/>
    <col min="6664" max="6664" width="9.7109375" customWidth="1"/>
    <col min="6665" max="6665" width="54.85546875" customWidth="1"/>
    <col min="6911" max="6911" width="30.28515625" customWidth="1"/>
    <col min="6912" max="6914" width="9.5703125" customWidth="1"/>
    <col min="6915" max="6915" width="9.85546875" customWidth="1"/>
    <col min="6916" max="6916" width="9.5703125" customWidth="1"/>
    <col min="6917" max="6917" width="11" customWidth="1"/>
    <col min="6918" max="6918" width="11.140625" customWidth="1"/>
    <col min="6919" max="6919" width="11" customWidth="1"/>
    <col min="6920" max="6920" width="9.7109375" customWidth="1"/>
    <col min="6921" max="6921" width="54.85546875" customWidth="1"/>
    <col min="7167" max="7167" width="30.28515625" customWidth="1"/>
    <col min="7168" max="7170" width="9.5703125" customWidth="1"/>
    <col min="7171" max="7171" width="9.85546875" customWidth="1"/>
    <col min="7172" max="7172" width="9.5703125" customWidth="1"/>
    <col min="7173" max="7173" width="11" customWidth="1"/>
    <col min="7174" max="7174" width="11.140625" customWidth="1"/>
    <col min="7175" max="7175" width="11" customWidth="1"/>
    <col min="7176" max="7176" width="9.7109375" customWidth="1"/>
    <col min="7177" max="7177" width="54.85546875" customWidth="1"/>
    <col min="7423" max="7423" width="30.28515625" customWidth="1"/>
    <col min="7424" max="7426" width="9.5703125" customWidth="1"/>
    <col min="7427" max="7427" width="9.85546875" customWidth="1"/>
    <col min="7428" max="7428" width="9.5703125" customWidth="1"/>
    <col min="7429" max="7429" width="11" customWidth="1"/>
    <col min="7430" max="7430" width="11.140625" customWidth="1"/>
    <col min="7431" max="7431" width="11" customWidth="1"/>
    <col min="7432" max="7432" width="9.7109375" customWidth="1"/>
    <col min="7433" max="7433" width="54.85546875" customWidth="1"/>
    <col min="7679" max="7679" width="30.28515625" customWidth="1"/>
    <col min="7680" max="7682" width="9.5703125" customWidth="1"/>
    <col min="7683" max="7683" width="9.85546875" customWidth="1"/>
    <col min="7684" max="7684" width="9.5703125" customWidth="1"/>
    <col min="7685" max="7685" width="11" customWidth="1"/>
    <col min="7686" max="7686" width="11.140625" customWidth="1"/>
    <col min="7687" max="7687" width="11" customWidth="1"/>
    <col min="7688" max="7688" width="9.7109375" customWidth="1"/>
    <col min="7689" max="7689" width="54.85546875" customWidth="1"/>
    <col min="7935" max="7935" width="30.28515625" customWidth="1"/>
    <col min="7936" max="7938" width="9.5703125" customWidth="1"/>
    <col min="7939" max="7939" width="9.85546875" customWidth="1"/>
    <col min="7940" max="7940" width="9.5703125" customWidth="1"/>
    <col min="7941" max="7941" width="11" customWidth="1"/>
    <col min="7942" max="7942" width="11.140625" customWidth="1"/>
    <col min="7943" max="7943" width="11" customWidth="1"/>
    <col min="7944" max="7944" width="9.7109375" customWidth="1"/>
    <col min="7945" max="7945" width="54.85546875" customWidth="1"/>
    <col min="8191" max="8191" width="30.28515625" customWidth="1"/>
    <col min="8192" max="8194" width="9.5703125" customWidth="1"/>
    <col min="8195" max="8195" width="9.85546875" customWidth="1"/>
    <col min="8196" max="8196" width="9.5703125" customWidth="1"/>
    <col min="8197" max="8197" width="11" customWidth="1"/>
    <col min="8198" max="8198" width="11.140625" customWidth="1"/>
    <col min="8199" max="8199" width="11" customWidth="1"/>
    <col min="8200" max="8200" width="9.7109375" customWidth="1"/>
    <col min="8201" max="8201" width="54.85546875" customWidth="1"/>
    <col min="8447" max="8447" width="30.28515625" customWidth="1"/>
    <col min="8448" max="8450" width="9.5703125" customWidth="1"/>
    <col min="8451" max="8451" width="9.85546875" customWidth="1"/>
    <col min="8452" max="8452" width="9.5703125" customWidth="1"/>
    <col min="8453" max="8453" width="11" customWidth="1"/>
    <col min="8454" max="8454" width="11.140625" customWidth="1"/>
    <col min="8455" max="8455" width="11" customWidth="1"/>
    <col min="8456" max="8456" width="9.7109375" customWidth="1"/>
    <col min="8457" max="8457" width="54.85546875" customWidth="1"/>
    <col min="8703" max="8703" width="30.28515625" customWidth="1"/>
    <col min="8704" max="8706" width="9.5703125" customWidth="1"/>
    <col min="8707" max="8707" width="9.85546875" customWidth="1"/>
    <col min="8708" max="8708" width="9.5703125" customWidth="1"/>
    <col min="8709" max="8709" width="11" customWidth="1"/>
    <col min="8710" max="8710" width="11.140625" customWidth="1"/>
    <col min="8711" max="8711" width="11" customWidth="1"/>
    <col min="8712" max="8712" width="9.7109375" customWidth="1"/>
    <col min="8713" max="8713" width="54.85546875" customWidth="1"/>
    <col min="8959" max="8959" width="30.28515625" customWidth="1"/>
    <col min="8960" max="8962" width="9.5703125" customWidth="1"/>
    <col min="8963" max="8963" width="9.85546875" customWidth="1"/>
    <col min="8964" max="8964" width="9.5703125" customWidth="1"/>
    <col min="8965" max="8965" width="11" customWidth="1"/>
    <col min="8966" max="8966" width="11.140625" customWidth="1"/>
    <col min="8967" max="8967" width="11" customWidth="1"/>
    <col min="8968" max="8968" width="9.7109375" customWidth="1"/>
    <col min="8969" max="8969" width="54.85546875" customWidth="1"/>
    <col min="9215" max="9215" width="30.28515625" customWidth="1"/>
    <col min="9216" max="9218" width="9.5703125" customWidth="1"/>
    <col min="9219" max="9219" width="9.85546875" customWidth="1"/>
    <col min="9220" max="9220" width="9.5703125" customWidth="1"/>
    <col min="9221" max="9221" width="11" customWidth="1"/>
    <col min="9222" max="9222" width="11.140625" customWidth="1"/>
    <col min="9223" max="9223" width="11" customWidth="1"/>
    <col min="9224" max="9224" width="9.7109375" customWidth="1"/>
    <col min="9225" max="9225" width="54.85546875" customWidth="1"/>
    <col min="9471" max="9471" width="30.28515625" customWidth="1"/>
    <col min="9472" max="9474" width="9.5703125" customWidth="1"/>
    <col min="9475" max="9475" width="9.85546875" customWidth="1"/>
    <col min="9476" max="9476" width="9.5703125" customWidth="1"/>
    <col min="9477" max="9477" width="11" customWidth="1"/>
    <col min="9478" max="9478" width="11.140625" customWidth="1"/>
    <col min="9479" max="9479" width="11" customWidth="1"/>
    <col min="9480" max="9480" width="9.7109375" customWidth="1"/>
    <col min="9481" max="9481" width="54.85546875" customWidth="1"/>
    <col min="9727" max="9727" width="30.28515625" customWidth="1"/>
    <col min="9728" max="9730" width="9.5703125" customWidth="1"/>
    <col min="9731" max="9731" width="9.85546875" customWidth="1"/>
    <col min="9732" max="9732" width="9.5703125" customWidth="1"/>
    <col min="9733" max="9733" width="11" customWidth="1"/>
    <col min="9734" max="9734" width="11.140625" customWidth="1"/>
    <col min="9735" max="9735" width="11" customWidth="1"/>
    <col min="9736" max="9736" width="9.7109375" customWidth="1"/>
    <col min="9737" max="9737" width="54.85546875" customWidth="1"/>
    <col min="9983" max="9983" width="30.28515625" customWidth="1"/>
    <col min="9984" max="9986" width="9.5703125" customWidth="1"/>
    <col min="9987" max="9987" width="9.85546875" customWidth="1"/>
    <col min="9988" max="9988" width="9.5703125" customWidth="1"/>
    <col min="9989" max="9989" width="11" customWidth="1"/>
    <col min="9990" max="9990" width="11.140625" customWidth="1"/>
    <col min="9991" max="9991" width="11" customWidth="1"/>
    <col min="9992" max="9992" width="9.7109375" customWidth="1"/>
    <col min="9993" max="9993" width="54.85546875" customWidth="1"/>
    <col min="10239" max="10239" width="30.28515625" customWidth="1"/>
    <col min="10240" max="10242" width="9.5703125" customWidth="1"/>
    <col min="10243" max="10243" width="9.85546875" customWidth="1"/>
    <col min="10244" max="10244" width="9.5703125" customWidth="1"/>
    <col min="10245" max="10245" width="11" customWidth="1"/>
    <col min="10246" max="10246" width="11.140625" customWidth="1"/>
    <col min="10247" max="10247" width="11" customWidth="1"/>
    <col min="10248" max="10248" width="9.7109375" customWidth="1"/>
    <col min="10249" max="10249" width="54.85546875" customWidth="1"/>
    <col min="10495" max="10495" width="30.28515625" customWidth="1"/>
    <col min="10496" max="10498" width="9.5703125" customWidth="1"/>
    <col min="10499" max="10499" width="9.85546875" customWidth="1"/>
    <col min="10500" max="10500" width="9.5703125" customWidth="1"/>
    <col min="10501" max="10501" width="11" customWidth="1"/>
    <col min="10502" max="10502" width="11.140625" customWidth="1"/>
    <col min="10503" max="10503" width="11" customWidth="1"/>
    <col min="10504" max="10504" width="9.7109375" customWidth="1"/>
    <col min="10505" max="10505" width="54.85546875" customWidth="1"/>
    <col min="10751" max="10751" width="30.28515625" customWidth="1"/>
    <col min="10752" max="10754" width="9.5703125" customWidth="1"/>
    <col min="10755" max="10755" width="9.85546875" customWidth="1"/>
    <col min="10756" max="10756" width="9.5703125" customWidth="1"/>
    <col min="10757" max="10757" width="11" customWidth="1"/>
    <col min="10758" max="10758" width="11.140625" customWidth="1"/>
    <col min="10759" max="10759" width="11" customWidth="1"/>
    <col min="10760" max="10760" width="9.7109375" customWidth="1"/>
    <col min="10761" max="10761" width="54.85546875" customWidth="1"/>
    <col min="11007" max="11007" width="30.28515625" customWidth="1"/>
    <col min="11008" max="11010" width="9.5703125" customWidth="1"/>
    <col min="11011" max="11011" width="9.85546875" customWidth="1"/>
    <col min="11012" max="11012" width="9.5703125" customWidth="1"/>
    <col min="11013" max="11013" width="11" customWidth="1"/>
    <col min="11014" max="11014" width="11.140625" customWidth="1"/>
    <col min="11015" max="11015" width="11" customWidth="1"/>
    <col min="11016" max="11016" width="9.7109375" customWidth="1"/>
    <col min="11017" max="11017" width="54.85546875" customWidth="1"/>
    <col min="11263" max="11263" width="30.28515625" customWidth="1"/>
    <col min="11264" max="11266" width="9.5703125" customWidth="1"/>
    <col min="11267" max="11267" width="9.85546875" customWidth="1"/>
    <col min="11268" max="11268" width="9.5703125" customWidth="1"/>
    <col min="11269" max="11269" width="11" customWidth="1"/>
    <col min="11270" max="11270" width="11.140625" customWidth="1"/>
    <col min="11271" max="11271" width="11" customWidth="1"/>
    <col min="11272" max="11272" width="9.7109375" customWidth="1"/>
    <col min="11273" max="11273" width="54.85546875" customWidth="1"/>
    <col min="11519" max="11519" width="30.28515625" customWidth="1"/>
    <col min="11520" max="11522" width="9.5703125" customWidth="1"/>
    <col min="11523" max="11523" width="9.85546875" customWidth="1"/>
    <col min="11524" max="11524" width="9.5703125" customWidth="1"/>
    <col min="11525" max="11525" width="11" customWidth="1"/>
    <col min="11526" max="11526" width="11.140625" customWidth="1"/>
    <col min="11527" max="11527" width="11" customWidth="1"/>
    <col min="11528" max="11528" width="9.7109375" customWidth="1"/>
    <col min="11529" max="11529" width="54.85546875" customWidth="1"/>
    <col min="11775" max="11775" width="30.28515625" customWidth="1"/>
    <col min="11776" max="11778" width="9.5703125" customWidth="1"/>
    <col min="11779" max="11779" width="9.85546875" customWidth="1"/>
    <col min="11780" max="11780" width="9.5703125" customWidth="1"/>
    <col min="11781" max="11781" width="11" customWidth="1"/>
    <col min="11782" max="11782" width="11.140625" customWidth="1"/>
    <col min="11783" max="11783" width="11" customWidth="1"/>
    <col min="11784" max="11784" width="9.7109375" customWidth="1"/>
    <col min="11785" max="11785" width="54.85546875" customWidth="1"/>
    <col min="12031" max="12031" width="30.28515625" customWidth="1"/>
    <col min="12032" max="12034" width="9.5703125" customWidth="1"/>
    <col min="12035" max="12035" width="9.85546875" customWidth="1"/>
    <col min="12036" max="12036" width="9.5703125" customWidth="1"/>
    <col min="12037" max="12037" width="11" customWidth="1"/>
    <col min="12038" max="12038" width="11.140625" customWidth="1"/>
    <col min="12039" max="12039" width="11" customWidth="1"/>
    <col min="12040" max="12040" width="9.7109375" customWidth="1"/>
    <col min="12041" max="12041" width="54.85546875" customWidth="1"/>
    <col min="12287" max="12287" width="30.28515625" customWidth="1"/>
    <col min="12288" max="12290" width="9.5703125" customWidth="1"/>
    <col min="12291" max="12291" width="9.85546875" customWidth="1"/>
    <col min="12292" max="12292" width="9.5703125" customWidth="1"/>
    <col min="12293" max="12293" width="11" customWidth="1"/>
    <col min="12294" max="12294" width="11.140625" customWidth="1"/>
    <col min="12295" max="12295" width="11" customWidth="1"/>
    <col min="12296" max="12296" width="9.7109375" customWidth="1"/>
    <col min="12297" max="12297" width="54.85546875" customWidth="1"/>
    <col min="12543" max="12543" width="30.28515625" customWidth="1"/>
    <col min="12544" max="12546" width="9.5703125" customWidth="1"/>
    <col min="12547" max="12547" width="9.85546875" customWidth="1"/>
    <col min="12548" max="12548" width="9.5703125" customWidth="1"/>
    <col min="12549" max="12549" width="11" customWidth="1"/>
    <col min="12550" max="12550" width="11.140625" customWidth="1"/>
    <col min="12551" max="12551" width="11" customWidth="1"/>
    <col min="12552" max="12552" width="9.7109375" customWidth="1"/>
    <col min="12553" max="12553" width="54.85546875" customWidth="1"/>
    <col min="12799" max="12799" width="30.28515625" customWidth="1"/>
    <col min="12800" max="12802" width="9.5703125" customWidth="1"/>
    <col min="12803" max="12803" width="9.85546875" customWidth="1"/>
    <col min="12804" max="12804" width="9.5703125" customWidth="1"/>
    <col min="12805" max="12805" width="11" customWidth="1"/>
    <col min="12806" max="12806" width="11.140625" customWidth="1"/>
    <col min="12807" max="12807" width="11" customWidth="1"/>
    <col min="12808" max="12808" width="9.7109375" customWidth="1"/>
    <col min="12809" max="12809" width="54.85546875" customWidth="1"/>
    <col min="13055" max="13055" width="30.28515625" customWidth="1"/>
    <col min="13056" max="13058" width="9.5703125" customWidth="1"/>
    <col min="13059" max="13059" width="9.85546875" customWidth="1"/>
    <col min="13060" max="13060" width="9.5703125" customWidth="1"/>
    <col min="13061" max="13061" width="11" customWidth="1"/>
    <col min="13062" max="13062" width="11.140625" customWidth="1"/>
    <col min="13063" max="13063" width="11" customWidth="1"/>
    <col min="13064" max="13064" width="9.7109375" customWidth="1"/>
    <col min="13065" max="13065" width="54.85546875" customWidth="1"/>
    <col min="13311" max="13311" width="30.28515625" customWidth="1"/>
    <col min="13312" max="13314" width="9.5703125" customWidth="1"/>
    <col min="13315" max="13315" width="9.85546875" customWidth="1"/>
    <col min="13316" max="13316" width="9.5703125" customWidth="1"/>
    <col min="13317" max="13317" width="11" customWidth="1"/>
    <col min="13318" max="13318" width="11.140625" customWidth="1"/>
    <col min="13319" max="13319" width="11" customWidth="1"/>
    <col min="13320" max="13320" width="9.7109375" customWidth="1"/>
    <col min="13321" max="13321" width="54.85546875" customWidth="1"/>
    <col min="13567" max="13567" width="30.28515625" customWidth="1"/>
    <col min="13568" max="13570" width="9.5703125" customWidth="1"/>
    <col min="13571" max="13571" width="9.85546875" customWidth="1"/>
    <col min="13572" max="13572" width="9.5703125" customWidth="1"/>
    <col min="13573" max="13573" width="11" customWidth="1"/>
    <col min="13574" max="13574" width="11.140625" customWidth="1"/>
    <col min="13575" max="13575" width="11" customWidth="1"/>
    <col min="13576" max="13576" width="9.7109375" customWidth="1"/>
    <col min="13577" max="13577" width="54.85546875" customWidth="1"/>
    <col min="13823" max="13823" width="30.28515625" customWidth="1"/>
    <col min="13824" max="13826" width="9.5703125" customWidth="1"/>
    <col min="13827" max="13827" width="9.85546875" customWidth="1"/>
    <col min="13828" max="13828" width="9.5703125" customWidth="1"/>
    <col min="13829" max="13829" width="11" customWidth="1"/>
    <col min="13830" max="13830" width="11.140625" customWidth="1"/>
    <col min="13831" max="13831" width="11" customWidth="1"/>
    <col min="13832" max="13832" width="9.7109375" customWidth="1"/>
    <col min="13833" max="13833" width="54.85546875" customWidth="1"/>
    <col min="14079" max="14079" width="30.28515625" customWidth="1"/>
    <col min="14080" max="14082" width="9.5703125" customWidth="1"/>
    <col min="14083" max="14083" width="9.85546875" customWidth="1"/>
    <col min="14084" max="14084" width="9.5703125" customWidth="1"/>
    <col min="14085" max="14085" width="11" customWidth="1"/>
    <col min="14086" max="14086" width="11.140625" customWidth="1"/>
    <col min="14087" max="14087" width="11" customWidth="1"/>
    <col min="14088" max="14088" width="9.7109375" customWidth="1"/>
    <col min="14089" max="14089" width="54.85546875" customWidth="1"/>
    <col min="14335" max="14335" width="30.28515625" customWidth="1"/>
    <col min="14336" max="14338" width="9.5703125" customWidth="1"/>
    <col min="14339" max="14339" width="9.85546875" customWidth="1"/>
    <col min="14340" max="14340" width="9.5703125" customWidth="1"/>
    <col min="14341" max="14341" width="11" customWidth="1"/>
    <col min="14342" max="14342" width="11.140625" customWidth="1"/>
    <col min="14343" max="14343" width="11" customWidth="1"/>
    <col min="14344" max="14344" width="9.7109375" customWidth="1"/>
    <col min="14345" max="14345" width="54.85546875" customWidth="1"/>
    <col min="14591" max="14591" width="30.28515625" customWidth="1"/>
    <col min="14592" max="14594" width="9.5703125" customWidth="1"/>
    <col min="14595" max="14595" width="9.85546875" customWidth="1"/>
    <col min="14596" max="14596" width="9.5703125" customWidth="1"/>
    <col min="14597" max="14597" width="11" customWidth="1"/>
    <col min="14598" max="14598" width="11.140625" customWidth="1"/>
    <col min="14599" max="14599" width="11" customWidth="1"/>
    <col min="14600" max="14600" width="9.7109375" customWidth="1"/>
    <col min="14601" max="14601" width="54.85546875" customWidth="1"/>
    <col min="14847" max="14847" width="30.28515625" customWidth="1"/>
    <col min="14848" max="14850" width="9.5703125" customWidth="1"/>
    <col min="14851" max="14851" width="9.85546875" customWidth="1"/>
    <col min="14852" max="14852" width="9.5703125" customWidth="1"/>
    <col min="14853" max="14853" width="11" customWidth="1"/>
    <col min="14854" max="14854" width="11.140625" customWidth="1"/>
    <col min="14855" max="14855" width="11" customWidth="1"/>
    <col min="14856" max="14856" width="9.7109375" customWidth="1"/>
    <col min="14857" max="14857" width="54.85546875" customWidth="1"/>
    <col min="15103" max="15103" width="30.28515625" customWidth="1"/>
    <col min="15104" max="15106" width="9.5703125" customWidth="1"/>
    <col min="15107" max="15107" width="9.85546875" customWidth="1"/>
    <col min="15108" max="15108" width="9.5703125" customWidth="1"/>
    <col min="15109" max="15109" width="11" customWidth="1"/>
    <col min="15110" max="15110" width="11.140625" customWidth="1"/>
    <col min="15111" max="15111" width="11" customWidth="1"/>
    <col min="15112" max="15112" width="9.7109375" customWidth="1"/>
    <col min="15113" max="15113" width="54.85546875" customWidth="1"/>
    <col min="15359" max="15359" width="30.28515625" customWidth="1"/>
    <col min="15360" max="15362" width="9.5703125" customWidth="1"/>
    <col min="15363" max="15363" width="9.85546875" customWidth="1"/>
    <col min="15364" max="15364" width="9.5703125" customWidth="1"/>
    <col min="15365" max="15365" width="11" customWidth="1"/>
    <col min="15366" max="15366" width="11.140625" customWidth="1"/>
    <col min="15367" max="15367" width="11" customWidth="1"/>
    <col min="15368" max="15368" width="9.7109375" customWidth="1"/>
    <col min="15369" max="15369" width="54.85546875" customWidth="1"/>
    <col min="15615" max="15615" width="30.28515625" customWidth="1"/>
    <col min="15616" max="15618" width="9.5703125" customWidth="1"/>
    <col min="15619" max="15619" width="9.85546875" customWidth="1"/>
    <col min="15620" max="15620" width="9.5703125" customWidth="1"/>
    <col min="15621" max="15621" width="11" customWidth="1"/>
    <col min="15622" max="15622" width="11.140625" customWidth="1"/>
    <col min="15623" max="15623" width="11" customWidth="1"/>
    <col min="15624" max="15624" width="9.7109375" customWidth="1"/>
    <col min="15625" max="15625" width="54.85546875" customWidth="1"/>
    <col min="15871" max="15871" width="30.28515625" customWidth="1"/>
    <col min="15872" max="15874" width="9.5703125" customWidth="1"/>
    <col min="15875" max="15875" width="9.85546875" customWidth="1"/>
    <col min="15876" max="15876" width="9.5703125" customWidth="1"/>
    <col min="15877" max="15877" width="11" customWidth="1"/>
    <col min="15878" max="15878" width="11.140625" customWidth="1"/>
    <col min="15879" max="15879" width="11" customWidth="1"/>
    <col min="15880" max="15880" width="9.7109375" customWidth="1"/>
    <col min="15881" max="15881" width="54.85546875" customWidth="1"/>
    <col min="16127" max="16127" width="30.28515625" customWidth="1"/>
    <col min="16128" max="16130" width="9.5703125" customWidth="1"/>
    <col min="16131" max="16131" width="9.85546875" customWidth="1"/>
    <col min="16132" max="16132" width="9.5703125" customWidth="1"/>
    <col min="16133" max="16133" width="11" customWidth="1"/>
    <col min="16134" max="16134" width="11.140625" customWidth="1"/>
    <col min="16135" max="16135" width="11" customWidth="1"/>
    <col min="16136" max="16136" width="9.7109375" customWidth="1"/>
    <col min="16137" max="16137" width="54.85546875" customWidth="1"/>
  </cols>
  <sheetData>
    <row r="1" spans="1:13" s="19" customFormat="1" ht="42.75" customHeight="1" x14ac:dyDescent="0.2">
      <c r="A1" s="17" t="s">
        <v>221</v>
      </c>
      <c r="B1" s="17" t="s">
        <v>48</v>
      </c>
      <c r="C1" s="17" t="s">
        <v>49</v>
      </c>
      <c r="D1" s="17" t="s">
        <v>50</v>
      </c>
      <c r="E1" s="17" t="s">
        <v>51</v>
      </c>
      <c r="F1" s="17" t="s">
        <v>52</v>
      </c>
      <c r="G1" s="17" t="s">
        <v>53</v>
      </c>
      <c r="H1" s="17" t="s">
        <v>103</v>
      </c>
      <c r="I1" s="17" t="s">
        <v>54</v>
      </c>
      <c r="J1" s="18"/>
      <c r="K1" s="18"/>
      <c r="L1" s="18"/>
      <c r="M1" s="18"/>
    </row>
    <row r="2" spans="1:13" s="24" customFormat="1" x14ac:dyDescent="0.2">
      <c r="A2" s="20" t="s">
        <v>176</v>
      </c>
      <c r="B2" s="20" t="s">
        <v>55</v>
      </c>
      <c r="C2" s="21" t="s">
        <v>56</v>
      </c>
      <c r="D2" s="21">
        <v>-20.444199999999999</v>
      </c>
      <c r="E2" s="21">
        <v>-52.875599999999999</v>
      </c>
      <c r="F2" s="21">
        <v>388</v>
      </c>
      <c r="G2" s="22">
        <v>40405</v>
      </c>
      <c r="H2" s="23">
        <v>1</v>
      </c>
      <c r="I2" s="21" t="s">
        <v>57</v>
      </c>
      <c r="J2" s="18"/>
      <c r="K2" s="18"/>
      <c r="L2" s="18"/>
      <c r="M2" s="18"/>
    </row>
    <row r="3" spans="1:13" ht="12.75" customHeight="1" x14ac:dyDescent="0.2">
      <c r="A3" s="20" t="s">
        <v>177</v>
      </c>
      <c r="B3" s="20" t="s">
        <v>55</v>
      </c>
      <c r="C3" s="21" t="s">
        <v>58</v>
      </c>
      <c r="D3" s="23">
        <v>-23.002500000000001</v>
      </c>
      <c r="E3" s="23">
        <v>-55.3294</v>
      </c>
      <c r="F3" s="23">
        <v>431</v>
      </c>
      <c r="G3" s="25">
        <v>39611</v>
      </c>
      <c r="H3" s="23">
        <v>1</v>
      </c>
      <c r="I3" s="21" t="s">
        <v>59</v>
      </c>
      <c r="J3" s="26"/>
      <c r="K3" s="26"/>
      <c r="L3" s="26"/>
      <c r="M3" s="26"/>
    </row>
    <row r="4" spans="1:13" x14ac:dyDescent="0.2">
      <c r="A4" s="20" t="s">
        <v>178</v>
      </c>
      <c r="B4" s="20" t="s">
        <v>55</v>
      </c>
      <c r="C4" s="21" t="s">
        <v>60</v>
      </c>
      <c r="D4" s="27">
        <v>-20.4756</v>
      </c>
      <c r="E4" s="27">
        <v>-55.783900000000003</v>
      </c>
      <c r="F4" s="27">
        <v>155</v>
      </c>
      <c r="G4" s="25">
        <v>39022</v>
      </c>
      <c r="H4" s="23">
        <v>1</v>
      </c>
      <c r="I4" s="21" t="s">
        <v>61</v>
      </c>
      <c r="J4" s="26"/>
      <c r="K4" s="26"/>
      <c r="L4" s="26"/>
      <c r="M4" s="26"/>
    </row>
    <row r="5" spans="1:13" ht="14.25" customHeight="1" x14ac:dyDescent="0.2">
      <c r="A5" s="20" t="s">
        <v>179</v>
      </c>
      <c r="B5" s="20" t="s">
        <v>105</v>
      </c>
      <c r="C5" s="21" t="s">
        <v>106</v>
      </c>
      <c r="D5" s="71">
        <v>-11148083</v>
      </c>
      <c r="E5" s="72">
        <v>-53763736</v>
      </c>
      <c r="F5" s="27">
        <v>347</v>
      </c>
      <c r="G5" s="25">
        <v>43199</v>
      </c>
      <c r="H5" s="23">
        <v>1</v>
      </c>
      <c r="I5" s="21" t="s">
        <v>107</v>
      </c>
      <c r="J5" s="26"/>
      <c r="K5" s="26"/>
      <c r="L5" s="26"/>
      <c r="M5" s="26"/>
    </row>
    <row r="6" spans="1:13" ht="14.25" customHeight="1" x14ac:dyDescent="0.2">
      <c r="A6" s="20" t="s">
        <v>180</v>
      </c>
      <c r="B6" s="20" t="s">
        <v>105</v>
      </c>
      <c r="C6" s="21" t="s">
        <v>108</v>
      </c>
      <c r="D6" s="72">
        <v>-22955028</v>
      </c>
      <c r="E6" s="72">
        <v>-55626001</v>
      </c>
      <c r="F6" s="27">
        <v>605</v>
      </c>
      <c r="G6" s="25">
        <v>43203</v>
      </c>
      <c r="H6" s="23">
        <v>1</v>
      </c>
      <c r="I6" s="21" t="s">
        <v>109</v>
      </c>
      <c r="J6" s="26"/>
      <c r="K6" s="26"/>
      <c r="L6" s="26"/>
      <c r="M6" s="26"/>
    </row>
    <row r="7" spans="1:13" s="29" customFormat="1" x14ac:dyDescent="0.2">
      <c r="A7" s="20" t="s">
        <v>181</v>
      </c>
      <c r="B7" s="20" t="s">
        <v>55</v>
      </c>
      <c r="C7" s="21" t="s">
        <v>62</v>
      </c>
      <c r="D7" s="27">
        <v>-22.1008</v>
      </c>
      <c r="E7" s="27">
        <v>-56.54</v>
      </c>
      <c r="F7" s="27">
        <v>208</v>
      </c>
      <c r="G7" s="25">
        <v>40764</v>
      </c>
      <c r="H7" s="23">
        <v>1</v>
      </c>
      <c r="I7" s="28" t="s">
        <v>63</v>
      </c>
      <c r="J7" s="26"/>
      <c r="K7" s="26"/>
      <c r="L7" s="26"/>
      <c r="M7" s="26"/>
    </row>
    <row r="8" spans="1:13" s="29" customFormat="1" x14ac:dyDescent="0.2">
      <c r="A8" s="20" t="s">
        <v>182</v>
      </c>
      <c r="B8" s="20" t="s">
        <v>55</v>
      </c>
      <c r="C8" s="21" t="s">
        <v>65</v>
      </c>
      <c r="D8" s="27">
        <v>-21.7514</v>
      </c>
      <c r="E8" s="27">
        <v>-52.470599999999997</v>
      </c>
      <c r="F8" s="27">
        <v>387</v>
      </c>
      <c r="G8" s="25">
        <v>41354</v>
      </c>
      <c r="H8" s="23">
        <v>1</v>
      </c>
      <c r="I8" s="28" t="s">
        <v>110</v>
      </c>
      <c r="J8" s="26"/>
      <c r="K8" s="26"/>
      <c r="L8" s="26"/>
      <c r="M8" s="26"/>
    </row>
    <row r="9" spans="1:13" s="29" customFormat="1" x14ac:dyDescent="0.2">
      <c r="A9" s="20" t="s">
        <v>183</v>
      </c>
      <c r="B9" s="20" t="s">
        <v>105</v>
      </c>
      <c r="C9" s="21" t="s">
        <v>112</v>
      </c>
      <c r="D9" s="72">
        <v>-19945539</v>
      </c>
      <c r="E9" s="72">
        <v>-54368533</v>
      </c>
      <c r="F9" s="27">
        <v>624</v>
      </c>
      <c r="G9" s="25">
        <v>43129</v>
      </c>
      <c r="H9" s="23">
        <v>1</v>
      </c>
      <c r="I9" s="28" t="s">
        <v>113</v>
      </c>
      <c r="J9" s="26"/>
      <c r="K9" s="26"/>
      <c r="L9" s="26"/>
      <c r="M9" s="26"/>
    </row>
    <row r="10" spans="1:13" s="29" customFormat="1" x14ac:dyDescent="0.2">
      <c r="A10" s="20" t="s">
        <v>184</v>
      </c>
      <c r="B10" s="20" t="s">
        <v>105</v>
      </c>
      <c r="C10" s="21" t="s">
        <v>115</v>
      </c>
      <c r="D10" s="72">
        <v>-21246756</v>
      </c>
      <c r="E10" s="72">
        <v>-564560442</v>
      </c>
      <c r="F10" s="27">
        <v>329</v>
      </c>
      <c r="G10" s="25" t="s">
        <v>116</v>
      </c>
      <c r="H10" s="23">
        <v>1</v>
      </c>
      <c r="I10" s="28" t="s">
        <v>117</v>
      </c>
      <c r="J10" s="26"/>
      <c r="K10" s="26"/>
      <c r="L10" s="26"/>
      <c r="M10" s="26"/>
    </row>
    <row r="11" spans="1:13" s="29" customFormat="1" x14ac:dyDescent="0.2">
      <c r="A11" s="20" t="s">
        <v>185</v>
      </c>
      <c r="B11" s="20" t="s">
        <v>105</v>
      </c>
      <c r="C11" s="21" t="s">
        <v>119</v>
      </c>
      <c r="D11" s="72">
        <v>-21298278</v>
      </c>
      <c r="E11" s="72">
        <v>-52068917</v>
      </c>
      <c r="F11" s="27">
        <v>345</v>
      </c>
      <c r="G11" s="25">
        <v>43196</v>
      </c>
      <c r="H11" s="23">
        <v>1</v>
      </c>
      <c r="I11" s="28" t="s">
        <v>120</v>
      </c>
      <c r="J11" s="26"/>
      <c r="K11" s="26"/>
      <c r="L11" s="26"/>
      <c r="M11" s="26"/>
    </row>
    <row r="12" spans="1:13" s="29" customFormat="1" x14ac:dyDescent="0.2">
      <c r="A12" s="20" t="s">
        <v>186</v>
      </c>
      <c r="B12" s="20" t="s">
        <v>105</v>
      </c>
      <c r="C12" s="21" t="s">
        <v>122</v>
      </c>
      <c r="D12" s="72">
        <v>-22657056</v>
      </c>
      <c r="E12" s="72">
        <v>-54819306</v>
      </c>
      <c r="F12" s="27">
        <v>456</v>
      </c>
      <c r="G12" s="25">
        <v>43165</v>
      </c>
      <c r="H12" s="23">
        <v>1</v>
      </c>
      <c r="I12" s="28" t="s">
        <v>123</v>
      </c>
      <c r="J12" s="26"/>
      <c r="K12" s="26"/>
      <c r="L12" s="26"/>
      <c r="M12" s="26"/>
    </row>
    <row r="13" spans="1:13" s="81" customFormat="1" ht="15" x14ac:dyDescent="0.25">
      <c r="A13" s="73" t="s">
        <v>187</v>
      </c>
      <c r="B13" s="73" t="s">
        <v>105</v>
      </c>
      <c r="C13" s="74" t="s">
        <v>124</v>
      </c>
      <c r="D13" s="75">
        <v>-19587528</v>
      </c>
      <c r="E13" s="75">
        <v>-54030083</v>
      </c>
      <c r="F13" s="76">
        <v>540</v>
      </c>
      <c r="G13" s="77">
        <v>43206</v>
      </c>
      <c r="H13" s="78">
        <v>1</v>
      </c>
      <c r="I13" s="79" t="s">
        <v>125</v>
      </c>
      <c r="J13" s="80"/>
      <c r="K13" s="80"/>
      <c r="L13" s="80"/>
      <c r="M13" s="80"/>
    </row>
    <row r="14" spans="1:13" x14ac:dyDescent="0.2">
      <c r="A14" s="20" t="s">
        <v>188</v>
      </c>
      <c r="B14" s="20" t="s">
        <v>55</v>
      </c>
      <c r="C14" s="21" t="s">
        <v>126</v>
      </c>
      <c r="D14" s="27">
        <v>-20.45</v>
      </c>
      <c r="E14" s="27">
        <v>-54.616599999999998</v>
      </c>
      <c r="F14" s="27">
        <v>530</v>
      </c>
      <c r="G14" s="25">
        <v>37145</v>
      </c>
      <c r="H14" s="23">
        <v>1</v>
      </c>
      <c r="I14" s="21" t="s">
        <v>66</v>
      </c>
      <c r="J14" s="26"/>
      <c r="K14" s="26"/>
      <c r="L14" s="26"/>
      <c r="M14" s="26"/>
    </row>
    <row r="15" spans="1:13" x14ac:dyDescent="0.2">
      <c r="A15" s="20" t="s">
        <v>189</v>
      </c>
      <c r="B15" s="20" t="s">
        <v>55</v>
      </c>
      <c r="C15" s="21" t="s">
        <v>127</v>
      </c>
      <c r="D15" s="23">
        <v>-19.122499999999999</v>
      </c>
      <c r="E15" s="23">
        <v>-51.720799999999997</v>
      </c>
      <c r="F15" s="27">
        <v>516</v>
      </c>
      <c r="G15" s="25">
        <v>39515</v>
      </c>
      <c r="H15" s="23">
        <v>1</v>
      </c>
      <c r="I15" s="21" t="s">
        <v>67</v>
      </c>
      <c r="J15" s="26"/>
      <c r="K15" s="26"/>
      <c r="L15" s="26" t="s">
        <v>47</v>
      </c>
      <c r="M15" s="26"/>
    </row>
    <row r="16" spans="1:13" x14ac:dyDescent="0.2">
      <c r="A16" s="20" t="s">
        <v>190</v>
      </c>
      <c r="B16" s="20" t="s">
        <v>55</v>
      </c>
      <c r="C16" s="21" t="s">
        <v>128</v>
      </c>
      <c r="D16" s="27">
        <v>-18.802199999999999</v>
      </c>
      <c r="E16" s="27">
        <v>-52.602800000000002</v>
      </c>
      <c r="F16" s="27">
        <v>818</v>
      </c>
      <c r="G16" s="25">
        <v>39070</v>
      </c>
      <c r="H16" s="23">
        <v>1</v>
      </c>
      <c r="I16" s="21" t="s">
        <v>99</v>
      </c>
      <c r="J16" s="26"/>
      <c r="K16" s="26"/>
      <c r="L16" s="26"/>
      <c r="M16" s="26"/>
    </row>
    <row r="17" spans="1:13" ht="13.5" customHeight="1" x14ac:dyDescent="0.2">
      <c r="A17" s="20" t="s">
        <v>191</v>
      </c>
      <c r="B17" s="20" t="s">
        <v>55</v>
      </c>
      <c r="C17" s="21" t="s">
        <v>129</v>
      </c>
      <c r="D17" s="27">
        <v>-18.996700000000001</v>
      </c>
      <c r="E17" s="27">
        <v>-57.637500000000003</v>
      </c>
      <c r="F17" s="27">
        <v>126</v>
      </c>
      <c r="G17" s="25">
        <v>39017</v>
      </c>
      <c r="H17" s="23">
        <v>1</v>
      </c>
      <c r="I17" s="21" t="s">
        <v>68</v>
      </c>
      <c r="J17" s="26"/>
      <c r="K17" s="26"/>
      <c r="L17" s="26"/>
      <c r="M17" s="26"/>
    </row>
    <row r="18" spans="1:13" ht="13.5" customHeight="1" x14ac:dyDescent="0.2">
      <c r="A18" s="20" t="s">
        <v>192</v>
      </c>
      <c r="B18" s="20" t="s">
        <v>55</v>
      </c>
      <c r="C18" s="21" t="s">
        <v>130</v>
      </c>
      <c r="D18" s="27">
        <v>-18.4922</v>
      </c>
      <c r="E18" s="27">
        <v>-53.167200000000001</v>
      </c>
      <c r="F18" s="27">
        <v>730</v>
      </c>
      <c r="G18" s="25">
        <v>41247</v>
      </c>
      <c r="H18" s="23">
        <v>1</v>
      </c>
      <c r="I18" s="28" t="s">
        <v>69</v>
      </c>
      <c r="J18" s="26"/>
      <c r="K18" s="26"/>
      <c r="L18" s="26" t="s">
        <v>47</v>
      </c>
      <c r="M18" s="26"/>
    </row>
    <row r="19" spans="1:13" x14ac:dyDescent="0.2">
      <c r="A19" s="20" t="s">
        <v>193</v>
      </c>
      <c r="B19" s="20" t="s">
        <v>55</v>
      </c>
      <c r="C19" s="21" t="s">
        <v>131</v>
      </c>
      <c r="D19" s="27">
        <v>-18.304400000000001</v>
      </c>
      <c r="E19" s="27">
        <v>-54.440899999999999</v>
      </c>
      <c r="F19" s="27">
        <v>252</v>
      </c>
      <c r="G19" s="25">
        <v>39028</v>
      </c>
      <c r="H19" s="23">
        <v>1</v>
      </c>
      <c r="I19" s="21" t="s">
        <v>70</v>
      </c>
      <c r="J19" s="26"/>
      <c r="K19" s="26"/>
      <c r="L19" s="26" t="s">
        <v>47</v>
      </c>
      <c r="M19" s="26"/>
    </row>
    <row r="20" spans="1:13" x14ac:dyDescent="0.2">
      <c r="A20" s="20" t="s">
        <v>194</v>
      </c>
      <c r="B20" s="20" t="s">
        <v>55</v>
      </c>
      <c r="C20" s="21" t="s">
        <v>132</v>
      </c>
      <c r="D20" s="27">
        <v>-22.193899999999999</v>
      </c>
      <c r="E20" s="30">
        <v>-54.9114</v>
      </c>
      <c r="F20" s="27">
        <v>469</v>
      </c>
      <c r="G20" s="25">
        <v>39011</v>
      </c>
      <c r="H20" s="23">
        <v>1</v>
      </c>
      <c r="I20" s="21" t="s">
        <v>71</v>
      </c>
      <c r="J20" s="26"/>
      <c r="K20" s="26"/>
      <c r="L20" s="26"/>
      <c r="M20" s="26"/>
    </row>
    <row r="21" spans="1:13" x14ac:dyDescent="0.2">
      <c r="A21" s="20" t="s">
        <v>195</v>
      </c>
      <c r="B21" s="20" t="s">
        <v>105</v>
      </c>
      <c r="C21" s="21" t="s">
        <v>133</v>
      </c>
      <c r="D21" s="72">
        <v>-22308694</v>
      </c>
      <c r="E21" s="82">
        <v>-54325833</v>
      </c>
      <c r="F21" s="27">
        <v>340</v>
      </c>
      <c r="G21" s="25">
        <v>43159</v>
      </c>
      <c r="H21" s="23">
        <v>1</v>
      </c>
      <c r="I21" s="21" t="s">
        <v>134</v>
      </c>
      <c r="J21" s="26"/>
      <c r="K21" s="26"/>
      <c r="L21" s="26"/>
      <c r="M21" s="26" t="s">
        <v>47</v>
      </c>
    </row>
    <row r="22" spans="1:13" ht="25.5" x14ac:dyDescent="0.2">
      <c r="A22" s="20" t="s">
        <v>196</v>
      </c>
      <c r="B22" s="20" t="s">
        <v>105</v>
      </c>
      <c r="C22" s="21" t="s">
        <v>135</v>
      </c>
      <c r="D22" s="72">
        <v>-23644881</v>
      </c>
      <c r="E22" s="82">
        <v>-54570289</v>
      </c>
      <c r="F22" s="27">
        <v>319</v>
      </c>
      <c r="G22" s="25">
        <v>43204</v>
      </c>
      <c r="H22" s="23">
        <v>1</v>
      </c>
      <c r="I22" s="21" t="s">
        <v>136</v>
      </c>
      <c r="J22" s="26"/>
      <c r="K22" s="26"/>
      <c r="L22" s="26"/>
      <c r="M22" s="26"/>
    </row>
    <row r="23" spans="1:13" x14ac:dyDescent="0.2">
      <c r="A23" s="20" t="s">
        <v>197</v>
      </c>
      <c r="B23" s="20" t="s">
        <v>105</v>
      </c>
      <c r="C23" s="21" t="s">
        <v>137</v>
      </c>
      <c r="D23" s="72">
        <v>-22092833</v>
      </c>
      <c r="E23" s="82">
        <v>-54798833</v>
      </c>
      <c r="F23" s="27">
        <v>360</v>
      </c>
      <c r="G23" s="25">
        <v>43157</v>
      </c>
      <c r="H23" s="23">
        <v>1</v>
      </c>
      <c r="I23" s="21" t="s">
        <v>138</v>
      </c>
      <c r="J23" s="26"/>
      <c r="K23" s="26"/>
      <c r="L23" s="26"/>
      <c r="M23" s="26"/>
    </row>
    <row r="24" spans="1:13" x14ac:dyDescent="0.2">
      <c r="A24" s="20" t="s">
        <v>198</v>
      </c>
      <c r="B24" s="20" t="s">
        <v>55</v>
      </c>
      <c r="C24" s="21" t="s">
        <v>72</v>
      </c>
      <c r="D24" s="23">
        <v>-23.449400000000001</v>
      </c>
      <c r="E24" s="23">
        <v>-54.181699999999999</v>
      </c>
      <c r="F24" s="23">
        <v>336</v>
      </c>
      <c r="G24" s="25">
        <v>39598</v>
      </c>
      <c r="H24" s="23">
        <v>1</v>
      </c>
      <c r="I24" s="21" t="s">
        <v>73</v>
      </c>
      <c r="J24" s="26"/>
      <c r="K24" s="26"/>
      <c r="L24" s="26" t="s">
        <v>47</v>
      </c>
      <c r="M24" s="26" t="s">
        <v>47</v>
      </c>
    </row>
    <row r="25" spans="1:13" x14ac:dyDescent="0.2">
      <c r="A25" s="20" t="s">
        <v>199</v>
      </c>
      <c r="B25" s="20" t="s">
        <v>55</v>
      </c>
      <c r="C25" s="21" t="s">
        <v>74</v>
      </c>
      <c r="D25" s="27">
        <v>-22.3</v>
      </c>
      <c r="E25" s="27">
        <v>-53.816600000000001</v>
      </c>
      <c r="F25" s="27">
        <v>373.29</v>
      </c>
      <c r="G25" s="25">
        <v>37662</v>
      </c>
      <c r="H25" s="23">
        <v>1</v>
      </c>
      <c r="I25" s="21" t="s">
        <v>75</v>
      </c>
      <c r="J25" s="26"/>
      <c r="K25" s="26"/>
      <c r="L25" s="26" t="s">
        <v>47</v>
      </c>
      <c r="M25" s="26"/>
    </row>
    <row r="26" spans="1:13" s="29" customFormat="1" x14ac:dyDescent="0.2">
      <c r="A26" s="20" t="s">
        <v>200</v>
      </c>
      <c r="B26" s="20" t="s">
        <v>55</v>
      </c>
      <c r="C26" s="21" t="s">
        <v>76</v>
      </c>
      <c r="D26" s="27">
        <v>-21.478200000000001</v>
      </c>
      <c r="E26" s="27">
        <v>-56.136899999999997</v>
      </c>
      <c r="F26" s="27">
        <v>249</v>
      </c>
      <c r="G26" s="25">
        <v>40759</v>
      </c>
      <c r="H26" s="23">
        <v>1</v>
      </c>
      <c r="I26" s="28" t="s">
        <v>77</v>
      </c>
      <c r="J26" s="26"/>
      <c r="K26" s="26"/>
      <c r="L26" s="26"/>
      <c r="M26" s="26"/>
    </row>
    <row r="27" spans="1:13" x14ac:dyDescent="0.2">
      <c r="A27" s="20" t="s">
        <v>201</v>
      </c>
      <c r="B27" s="20" t="s">
        <v>55</v>
      </c>
      <c r="C27" s="21" t="s">
        <v>78</v>
      </c>
      <c r="D27" s="23">
        <v>-22.857199999999999</v>
      </c>
      <c r="E27" s="23">
        <v>-54.605600000000003</v>
      </c>
      <c r="F27" s="23">
        <v>379</v>
      </c>
      <c r="G27" s="25">
        <v>39617</v>
      </c>
      <c r="H27" s="23">
        <v>1</v>
      </c>
      <c r="I27" s="21" t="s">
        <v>79</v>
      </c>
      <c r="J27" s="26"/>
      <c r="K27" s="26"/>
      <c r="L27" s="26"/>
      <c r="M27" s="26"/>
    </row>
    <row r="28" spans="1:13" x14ac:dyDescent="0.2">
      <c r="A28" s="20" t="s">
        <v>202</v>
      </c>
      <c r="B28" s="20" t="s">
        <v>105</v>
      </c>
      <c r="C28" s="21" t="s">
        <v>139</v>
      </c>
      <c r="D28" s="72">
        <v>-22575389</v>
      </c>
      <c r="E28" s="72">
        <v>-55160833</v>
      </c>
      <c r="F28" s="23">
        <v>499</v>
      </c>
      <c r="G28" s="25">
        <v>43166</v>
      </c>
      <c r="H28" s="23">
        <v>1</v>
      </c>
      <c r="I28" s="21" t="s">
        <v>140</v>
      </c>
      <c r="J28" s="26"/>
      <c r="K28" s="26"/>
      <c r="L28" s="26"/>
      <c r="M28" s="26"/>
    </row>
    <row r="29" spans="1:13" ht="12.75" customHeight="1" x14ac:dyDescent="0.2">
      <c r="A29" s="20" t="s">
        <v>203</v>
      </c>
      <c r="B29" s="20" t="s">
        <v>55</v>
      </c>
      <c r="C29" s="21" t="s">
        <v>141</v>
      </c>
      <c r="D29" s="27">
        <v>-21.609200000000001</v>
      </c>
      <c r="E29" s="27">
        <v>-55.177799999999998</v>
      </c>
      <c r="F29" s="27">
        <v>401</v>
      </c>
      <c r="G29" s="25">
        <v>39065</v>
      </c>
      <c r="H29" s="23">
        <v>1</v>
      </c>
      <c r="I29" s="21" t="s">
        <v>80</v>
      </c>
      <c r="J29" s="26"/>
      <c r="K29" s="26"/>
      <c r="L29" s="26"/>
      <c r="M29" s="26"/>
    </row>
    <row r="30" spans="1:13" ht="12.75" customHeight="1" x14ac:dyDescent="0.2">
      <c r="A30" s="20" t="s">
        <v>204</v>
      </c>
      <c r="B30" s="20" t="s">
        <v>105</v>
      </c>
      <c r="C30" s="21" t="s">
        <v>142</v>
      </c>
      <c r="D30" s="72">
        <v>-21450972</v>
      </c>
      <c r="E30" s="72">
        <v>-54341972</v>
      </c>
      <c r="F30" s="27">
        <v>500</v>
      </c>
      <c r="G30" s="25">
        <v>43153</v>
      </c>
      <c r="H30" s="23">
        <v>1</v>
      </c>
      <c r="I30" s="21" t="s">
        <v>143</v>
      </c>
      <c r="J30" s="26"/>
      <c r="K30" s="26"/>
      <c r="L30" s="26"/>
      <c r="M30" s="26"/>
    </row>
    <row r="31" spans="1:13" ht="12.75" customHeight="1" x14ac:dyDescent="0.2">
      <c r="A31" s="20" t="s">
        <v>205</v>
      </c>
      <c r="B31" s="20" t="s">
        <v>105</v>
      </c>
      <c r="C31" s="21" t="s">
        <v>145</v>
      </c>
      <c r="D31" s="72">
        <v>-22078528</v>
      </c>
      <c r="E31" s="72">
        <v>-53465889</v>
      </c>
      <c r="F31" s="27">
        <v>372</v>
      </c>
      <c r="G31" s="25">
        <v>43199</v>
      </c>
      <c r="H31" s="23">
        <v>1</v>
      </c>
      <c r="I31" s="21" t="s">
        <v>146</v>
      </c>
      <c r="J31" s="26"/>
      <c r="K31" s="26"/>
      <c r="L31" s="26"/>
      <c r="M31" s="26"/>
    </row>
    <row r="32" spans="1:13" s="29" customFormat="1" x14ac:dyDescent="0.2">
      <c r="A32" s="20" t="s">
        <v>206</v>
      </c>
      <c r="B32" s="20" t="s">
        <v>55</v>
      </c>
      <c r="C32" s="21" t="s">
        <v>147</v>
      </c>
      <c r="D32" s="27">
        <v>-20.395600000000002</v>
      </c>
      <c r="E32" s="27">
        <v>-56.431699999999999</v>
      </c>
      <c r="F32" s="27">
        <v>140</v>
      </c>
      <c r="G32" s="25">
        <v>39023</v>
      </c>
      <c r="H32" s="23">
        <v>1</v>
      </c>
      <c r="I32" s="21" t="s">
        <v>81</v>
      </c>
      <c r="J32" s="26"/>
      <c r="K32" s="26"/>
      <c r="L32" s="26"/>
      <c r="M32" s="26" t="s">
        <v>47</v>
      </c>
    </row>
    <row r="33" spans="1:13" x14ac:dyDescent="0.2">
      <c r="A33" s="20" t="s">
        <v>207</v>
      </c>
      <c r="B33" s="20" t="s">
        <v>55</v>
      </c>
      <c r="C33" s="21" t="s">
        <v>148</v>
      </c>
      <c r="D33" s="27">
        <v>-18.988900000000001</v>
      </c>
      <c r="E33" s="27">
        <v>-56.623100000000001</v>
      </c>
      <c r="F33" s="27">
        <v>104</v>
      </c>
      <c r="G33" s="25">
        <v>38932</v>
      </c>
      <c r="H33" s="23">
        <v>1</v>
      </c>
      <c r="I33" s="21" t="s">
        <v>82</v>
      </c>
      <c r="J33" s="26"/>
      <c r="K33" s="26"/>
      <c r="L33" s="26"/>
      <c r="M33" s="26"/>
    </row>
    <row r="34" spans="1:13" s="29" customFormat="1" x14ac:dyDescent="0.2">
      <c r="A34" s="20" t="s">
        <v>208</v>
      </c>
      <c r="B34" s="20" t="s">
        <v>55</v>
      </c>
      <c r="C34" s="21" t="s">
        <v>149</v>
      </c>
      <c r="D34" s="27">
        <v>-19.414300000000001</v>
      </c>
      <c r="E34" s="27">
        <v>-51.1053</v>
      </c>
      <c r="F34" s="27">
        <v>424</v>
      </c>
      <c r="G34" s="25" t="s">
        <v>83</v>
      </c>
      <c r="H34" s="23">
        <v>1</v>
      </c>
      <c r="I34" s="21" t="s">
        <v>84</v>
      </c>
      <c r="J34" s="26"/>
      <c r="K34" s="26"/>
      <c r="L34" s="26"/>
      <c r="M34" s="26"/>
    </row>
    <row r="35" spans="1:13" s="29" customFormat="1" x14ac:dyDescent="0.2">
      <c r="A35" s="20" t="s">
        <v>209</v>
      </c>
      <c r="B35" s="20" t="s">
        <v>105</v>
      </c>
      <c r="C35" s="21" t="s">
        <v>150</v>
      </c>
      <c r="D35" s="72">
        <v>-18072711</v>
      </c>
      <c r="E35" s="72">
        <v>-54548811</v>
      </c>
      <c r="F35" s="27">
        <v>251</v>
      </c>
      <c r="G35" s="25">
        <v>43133</v>
      </c>
      <c r="H35" s="23">
        <v>1</v>
      </c>
      <c r="I35" s="21" t="s">
        <v>151</v>
      </c>
      <c r="J35" s="26"/>
      <c r="K35" s="26"/>
      <c r="L35" s="26"/>
      <c r="M35" s="26" t="s">
        <v>47</v>
      </c>
    </row>
    <row r="36" spans="1:13" x14ac:dyDescent="0.2">
      <c r="A36" s="20" t="s">
        <v>210</v>
      </c>
      <c r="B36" s="20" t="s">
        <v>55</v>
      </c>
      <c r="C36" s="21" t="s">
        <v>152</v>
      </c>
      <c r="D36" s="27">
        <v>-22.533300000000001</v>
      </c>
      <c r="E36" s="27">
        <v>-55.533299999999997</v>
      </c>
      <c r="F36" s="27">
        <v>650</v>
      </c>
      <c r="G36" s="25">
        <v>37140</v>
      </c>
      <c r="H36" s="23">
        <v>1</v>
      </c>
      <c r="I36" s="21" t="s">
        <v>85</v>
      </c>
      <c r="J36" s="26"/>
      <c r="K36" s="26"/>
      <c r="L36" s="26"/>
      <c r="M36" s="26"/>
    </row>
    <row r="37" spans="1:13" x14ac:dyDescent="0.2">
      <c r="A37" s="20" t="s">
        <v>211</v>
      </c>
      <c r="B37" s="20" t="s">
        <v>55</v>
      </c>
      <c r="C37" s="21" t="s">
        <v>153</v>
      </c>
      <c r="D37" s="27">
        <v>-21.7058</v>
      </c>
      <c r="E37" s="27">
        <v>-57.5533</v>
      </c>
      <c r="F37" s="27">
        <v>85</v>
      </c>
      <c r="G37" s="25">
        <v>39014</v>
      </c>
      <c r="H37" s="23">
        <v>1</v>
      </c>
      <c r="I37" s="21" t="s">
        <v>86</v>
      </c>
      <c r="J37" s="26"/>
      <c r="K37" s="26"/>
      <c r="L37" s="26"/>
      <c r="M37" s="26"/>
    </row>
    <row r="38" spans="1:13" s="29" customFormat="1" x14ac:dyDescent="0.2">
      <c r="A38" s="20" t="s">
        <v>212</v>
      </c>
      <c r="B38" s="20" t="s">
        <v>55</v>
      </c>
      <c r="C38" s="21" t="s">
        <v>154</v>
      </c>
      <c r="D38" s="27">
        <v>-19.420100000000001</v>
      </c>
      <c r="E38" s="27">
        <v>-54.553100000000001</v>
      </c>
      <c r="F38" s="27">
        <v>647</v>
      </c>
      <c r="G38" s="25">
        <v>39067</v>
      </c>
      <c r="H38" s="23">
        <v>1</v>
      </c>
      <c r="I38" s="21" t="s">
        <v>100</v>
      </c>
      <c r="J38" s="26"/>
      <c r="K38" s="26"/>
      <c r="L38" s="26"/>
      <c r="M38" s="26"/>
    </row>
    <row r="39" spans="1:13" s="29" customFormat="1" x14ac:dyDescent="0.2">
      <c r="A39" s="20" t="s">
        <v>213</v>
      </c>
      <c r="B39" s="20" t="s">
        <v>105</v>
      </c>
      <c r="C39" s="21" t="s">
        <v>155</v>
      </c>
      <c r="D39" s="72">
        <v>-20466094</v>
      </c>
      <c r="E39" s="72">
        <v>-53763028</v>
      </c>
      <c r="F39" s="27">
        <v>442</v>
      </c>
      <c r="G39" s="25">
        <v>43118</v>
      </c>
      <c r="H39" s="23">
        <v>1</v>
      </c>
      <c r="I39" s="21"/>
      <c r="J39" s="26"/>
      <c r="K39" s="26"/>
      <c r="L39" s="26"/>
      <c r="M39" s="26"/>
    </row>
    <row r="40" spans="1:13" x14ac:dyDescent="0.2">
      <c r="A40" s="20" t="s">
        <v>214</v>
      </c>
      <c r="B40" s="20" t="s">
        <v>55</v>
      </c>
      <c r="C40" s="21" t="s">
        <v>156</v>
      </c>
      <c r="D40" s="23">
        <v>-21.774999999999999</v>
      </c>
      <c r="E40" s="23">
        <v>-54.528100000000002</v>
      </c>
      <c r="F40" s="23">
        <v>329</v>
      </c>
      <c r="G40" s="25">
        <v>39625</v>
      </c>
      <c r="H40" s="23">
        <v>1</v>
      </c>
      <c r="I40" s="21" t="s">
        <v>87</v>
      </c>
      <c r="J40" s="26"/>
      <c r="K40" s="26"/>
      <c r="L40" s="26"/>
      <c r="M40" s="26" t="s">
        <v>47</v>
      </c>
    </row>
    <row r="41" spans="1:13" s="34" customFormat="1" ht="15" customHeight="1" x14ac:dyDescent="0.2">
      <c r="A41" s="31" t="s">
        <v>215</v>
      </c>
      <c r="B41" s="31" t="s">
        <v>105</v>
      </c>
      <c r="C41" s="21" t="s">
        <v>158</v>
      </c>
      <c r="D41" s="83">
        <v>-21305889</v>
      </c>
      <c r="E41" s="83">
        <v>-52820375</v>
      </c>
      <c r="F41" s="32">
        <v>383</v>
      </c>
      <c r="G41" s="22">
        <v>43209</v>
      </c>
      <c r="H41" s="21">
        <v>1</v>
      </c>
      <c r="I41" s="31" t="s">
        <v>159</v>
      </c>
      <c r="J41" s="33"/>
      <c r="K41" s="33"/>
      <c r="L41" s="33"/>
      <c r="M41" s="33"/>
    </row>
    <row r="42" spans="1:13" s="34" customFormat="1" ht="15" customHeight="1" x14ac:dyDescent="0.2">
      <c r="A42" s="31" t="s">
        <v>216</v>
      </c>
      <c r="B42" s="31" t="s">
        <v>55</v>
      </c>
      <c r="C42" s="21" t="s">
        <v>160</v>
      </c>
      <c r="D42" s="83">
        <v>-20981633</v>
      </c>
      <c r="E42" s="32">
        <v>-54.971899999999998</v>
      </c>
      <c r="F42" s="32">
        <v>464</v>
      </c>
      <c r="G42" s="22" t="s">
        <v>88</v>
      </c>
      <c r="H42" s="21">
        <v>1</v>
      </c>
      <c r="I42" s="31" t="s">
        <v>89</v>
      </c>
      <c r="J42" s="33"/>
      <c r="K42" s="33"/>
      <c r="L42" s="33"/>
      <c r="M42" s="33"/>
    </row>
    <row r="43" spans="1:13" s="29" customFormat="1" x14ac:dyDescent="0.2">
      <c r="A43" s="20" t="s">
        <v>217</v>
      </c>
      <c r="B43" s="20" t="s">
        <v>55</v>
      </c>
      <c r="C43" s="21" t="s">
        <v>161</v>
      </c>
      <c r="D43" s="23">
        <v>-23.966899999999999</v>
      </c>
      <c r="E43" s="23">
        <v>-55.0242</v>
      </c>
      <c r="F43" s="23">
        <v>402</v>
      </c>
      <c r="G43" s="25">
        <v>39605</v>
      </c>
      <c r="H43" s="23">
        <v>1</v>
      </c>
      <c r="I43" s="21" t="s">
        <v>90</v>
      </c>
      <c r="J43" s="26"/>
      <c r="K43" s="26"/>
      <c r="L43" s="26"/>
      <c r="M43" s="26"/>
    </row>
    <row r="44" spans="1:13" s="29" customFormat="1" x14ac:dyDescent="0.2">
      <c r="A44" s="20" t="s">
        <v>218</v>
      </c>
      <c r="B44" s="20" t="s">
        <v>105</v>
      </c>
      <c r="C44" s="21" t="s">
        <v>163</v>
      </c>
      <c r="D44" s="72">
        <v>-20351444</v>
      </c>
      <c r="E44" s="72">
        <v>-51430222</v>
      </c>
      <c r="F44" s="23">
        <v>374</v>
      </c>
      <c r="G44" s="25">
        <v>43196</v>
      </c>
      <c r="H44" s="23">
        <v>1</v>
      </c>
      <c r="I44" s="21" t="s">
        <v>164</v>
      </c>
      <c r="J44" s="26"/>
      <c r="K44" s="26"/>
      <c r="L44" s="26"/>
      <c r="M44" s="26"/>
    </row>
    <row r="45" spans="1:13" s="36" customFormat="1" x14ac:dyDescent="0.2">
      <c r="A45" s="31" t="s">
        <v>219</v>
      </c>
      <c r="B45" s="31" t="s">
        <v>55</v>
      </c>
      <c r="C45" s="21" t="s">
        <v>165</v>
      </c>
      <c r="D45" s="21">
        <v>-17.634699999999999</v>
      </c>
      <c r="E45" s="21">
        <v>-54.760100000000001</v>
      </c>
      <c r="F45" s="21">
        <v>486</v>
      </c>
      <c r="G45" s="22" t="s">
        <v>91</v>
      </c>
      <c r="H45" s="21">
        <v>1</v>
      </c>
      <c r="I45" s="23" t="s">
        <v>92</v>
      </c>
      <c r="J45" s="35"/>
      <c r="K45" s="35"/>
      <c r="L45" s="35"/>
      <c r="M45" s="35"/>
    </row>
    <row r="46" spans="1:13" x14ac:dyDescent="0.2">
      <c r="A46" s="20" t="s">
        <v>220</v>
      </c>
      <c r="B46" s="20" t="s">
        <v>55</v>
      </c>
      <c r="C46" s="21" t="s">
        <v>166</v>
      </c>
      <c r="D46" s="23">
        <v>-20.783300000000001</v>
      </c>
      <c r="E46" s="23">
        <v>-51.7</v>
      </c>
      <c r="F46" s="23">
        <v>313</v>
      </c>
      <c r="G46" s="25">
        <v>37137</v>
      </c>
      <c r="H46" s="23">
        <v>1</v>
      </c>
      <c r="I46" s="21" t="s">
        <v>93</v>
      </c>
      <c r="J46" s="26"/>
      <c r="K46" s="26"/>
      <c r="L46" s="26"/>
      <c r="M46" s="26"/>
    </row>
    <row r="47" spans="1:13" ht="18" customHeight="1" x14ac:dyDescent="0.2">
      <c r="A47" s="37"/>
      <c r="B47" s="38"/>
      <c r="C47" s="39"/>
      <c r="D47" s="39"/>
      <c r="E47" s="39"/>
      <c r="F47" s="39"/>
      <c r="G47" s="17" t="s">
        <v>94</v>
      </c>
      <c r="H47" s="21">
        <f>SUM(H2:H46)</f>
        <v>45</v>
      </c>
      <c r="I47" s="37"/>
      <c r="J47" s="26"/>
      <c r="K47" s="26"/>
      <c r="L47" s="26"/>
      <c r="M47" s="26"/>
    </row>
    <row r="48" spans="1:13" x14ac:dyDescent="0.2">
      <c r="A48" s="26" t="s">
        <v>95</v>
      </c>
      <c r="B48" s="40"/>
      <c r="C48" s="40"/>
      <c r="D48" s="40"/>
      <c r="E48" s="40"/>
      <c r="F48" s="40"/>
      <c r="G48" s="26"/>
      <c r="H48" s="41"/>
      <c r="I48" s="26"/>
      <c r="J48" s="26"/>
      <c r="K48" s="26"/>
      <c r="L48" s="26"/>
      <c r="M48" s="26"/>
    </row>
    <row r="49" spans="1:13" x14ac:dyDescent="0.2">
      <c r="A49" s="42" t="s">
        <v>96</v>
      </c>
      <c r="B49" s="43"/>
      <c r="C49" s="43"/>
      <c r="D49" s="43"/>
      <c r="E49" s="43"/>
      <c r="F49" s="43"/>
      <c r="G49" s="26"/>
      <c r="H49" s="26"/>
      <c r="I49" s="26"/>
      <c r="J49" s="26"/>
      <c r="K49" s="26"/>
      <c r="L49" s="26"/>
      <c r="M49" s="26"/>
    </row>
    <row r="50" spans="1:13" x14ac:dyDescent="0.2">
      <c r="A50" s="26"/>
      <c r="B50" s="43"/>
      <c r="C50" s="43"/>
      <c r="D50" s="43"/>
      <c r="E50" s="43"/>
      <c r="F50" s="43"/>
      <c r="G50" s="26"/>
      <c r="H50" s="26"/>
      <c r="I50" s="26"/>
      <c r="J50" s="26"/>
      <c r="K50" s="26"/>
      <c r="L50" s="26"/>
      <c r="M50" s="26"/>
    </row>
    <row r="51" spans="1:13" x14ac:dyDescent="0.2">
      <c r="A51" s="26"/>
      <c r="B51" s="43"/>
      <c r="C51" s="43"/>
      <c r="D51" s="43"/>
      <c r="E51" s="43"/>
      <c r="F51" s="43"/>
      <c r="G51" s="26"/>
      <c r="H51" s="26"/>
      <c r="I51" s="26"/>
      <c r="J51" s="26"/>
      <c r="K51" s="26"/>
      <c r="L51" s="26"/>
      <c r="M51" s="26"/>
    </row>
    <row r="52" spans="1:13" x14ac:dyDescent="0.2">
      <c r="A52" s="26"/>
      <c r="B52" s="43"/>
      <c r="C52" s="43"/>
      <c r="D52" s="43"/>
      <c r="E52" s="43"/>
      <c r="F52" s="43"/>
      <c r="G52" s="26"/>
      <c r="H52" s="26"/>
      <c r="I52" s="26"/>
      <c r="J52" s="26"/>
      <c r="K52" s="26"/>
      <c r="L52" s="26"/>
      <c r="M52" s="26"/>
    </row>
    <row r="53" spans="1:13" x14ac:dyDescent="0.2">
      <c r="A53" s="26"/>
      <c r="B53" s="43"/>
      <c r="C53" s="43"/>
      <c r="D53" s="43"/>
      <c r="E53" s="43"/>
      <c r="F53" s="43"/>
      <c r="G53" s="26"/>
      <c r="H53" s="26"/>
      <c r="I53" s="26"/>
      <c r="J53" s="26"/>
      <c r="K53" s="26"/>
      <c r="L53" s="26"/>
      <c r="M53" s="26"/>
    </row>
    <row r="54" spans="1:13" x14ac:dyDescent="0.2">
      <c r="A54" s="26"/>
      <c r="B54" s="43"/>
      <c r="C54" s="43"/>
      <c r="D54" s="43"/>
      <c r="E54" s="43"/>
      <c r="F54" s="43"/>
      <c r="G54" s="26"/>
      <c r="H54" s="26"/>
      <c r="I54" s="26"/>
      <c r="J54" s="26"/>
      <c r="K54" s="26"/>
      <c r="L54" s="26"/>
      <c r="M54" s="26"/>
    </row>
    <row r="55" spans="1:13" x14ac:dyDescent="0.2">
      <c r="A55" s="26"/>
      <c r="B55" s="43"/>
      <c r="C55" s="43"/>
      <c r="D55" s="43"/>
      <c r="E55" s="43"/>
      <c r="F55" s="43"/>
      <c r="G55" s="26"/>
      <c r="H55" s="26"/>
      <c r="I55" s="26"/>
      <c r="J55" s="26"/>
      <c r="K55" s="26"/>
      <c r="L55" s="26"/>
      <c r="M55" s="26"/>
    </row>
    <row r="56" spans="1:13" x14ac:dyDescent="0.2">
      <c r="A56" s="26"/>
      <c r="B56" s="43"/>
      <c r="C56" s="43"/>
      <c r="D56" s="43"/>
      <c r="E56" s="43"/>
      <c r="F56" s="43"/>
      <c r="G56" s="26"/>
      <c r="H56" s="26"/>
      <c r="I56" s="26"/>
      <c r="J56" s="26"/>
      <c r="K56" s="26"/>
      <c r="L56" s="26"/>
      <c r="M56" s="26"/>
    </row>
    <row r="57" spans="1:13" x14ac:dyDescent="0.2">
      <c r="A57" s="26"/>
      <c r="B57" s="43"/>
      <c r="C57" s="43"/>
      <c r="D57" s="43"/>
      <c r="E57" s="43"/>
      <c r="F57" s="43"/>
      <c r="G57" s="26"/>
      <c r="H57" s="26"/>
      <c r="I57" s="26"/>
      <c r="J57" s="26"/>
      <c r="K57" s="26"/>
      <c r="L57" s="26"/>
      <c r="M57" s="26"/>
    </row>
    <row r="58" spans="1:13" x14ac:dyDescent="0.2">
      <c r="A58" s="26"/>
      <c r="B58" s="43"/>
      <c r="C58" s="43"/>
      <c r="D58" s="43"/>
      <c r="E58" s="43"/>
      <c r="F58" s="43"/>
      <c r="G58" s="26"/>
      <c r="H58" s="26"/>
      <c r="I58" s="26"/>
      <c r="J58" s="26"/>
      <c r="K58" s="26"/>
      <c r="L58" s="26"/>
      <c r="M58" s="26"/>
    </row>
    <row r="59" spans="1:13" x14ac:dyDescent="0.2">
      <c r="A59" s="26"/>
      <c r="B59" s="43"/>
      <c r="C59" s="43"/>
      <c r="D59" s="43"/>
      <c r="E59" s="43"/>
      <c r="F59" s="43" t="s">
        <v>47</v>
      </c>
      <c r="G59" s="26"/>
      <c r="H59" s="26"/>
      <c r="I59" s="26"/>
      <c r="J59" s="26"/>
      <c r="K59" s="26"/>
      <c r="L59" s="26"/>
      <c r="M59" s="26"/>
    </row>
    <row r="60" spans="1:13" x14ac:dyDescent="0.2">
      <c r="A60" s="26"/>
      <c r="B60" s="43"/>
      <c r="C60" s="43"/>
      <c r="D60" s="43"/>
      <c r="E60" s="43"/>
      <c r="F60" s="43"/>
      <c r="G60" s="26"/>
      <c r="H60" s="26"/>
      <c r="I60" s="26"/>
      <c r="J60" s="26"/>
      <c r="K60" s="26"/>
      <c r="L60" s="26"/>
      <c r="M60" s="26"/>
    </row>
    <row r="61" spans="1:13" x14ac:dyDescent="0.2">
      <c r="A61" s="26"/>
      <c r="B61" s="43"/>
      <c r="C61" s="43"/>
      <c r="D61" s="43"/>
      <c r="E61" s="43"/>
      <c r="F61" s="43"/>
      <c r="G61" s="26"/>
      <c r="H61" s="26"/>
      <c r="I61" s="26"/>
      <c r="J61" s="26"/>
      <c r="K61" s="26"/>
      <c r="L61" s="26"/>
      <c r="M61" s="26"/>
    </row>
    <row r="62" spans="1:13" x14ac:dyDescent="0.2">
      <c r="A62" s="26"/>
      <c r="B62" s="43"/>
      <c r="C62" s="43"/>
      <c r="D62" s="43"/>
      <c r="E62" s="43"/>
      <c r="F62" s="43"/>
      <c r="G62" s="26"/>
      <c r="H62" s="26"/>
      <c r="I62" s="26"/>
      <c r="J62" s="26"/>
      <c r="K62" s="26"/>
      <c r="L62" s="26"/>
      <c r="M62" s="26"/>
    </row>
    <row r="63" spans="1:13" x14ac:dyDescent="0.2">
      <c r="A63" s="26"/>
      <c r="B63" s="43"/>
      <c r="C63" s="43"/>
      <c r="D63" s="43"/>
      <c r="E63" s="43"/>
      <c r="F63" s="43"/>
      <c r="G63" s="26"/>
      <c r="H63" s="26"/>
      <c r="I63" s="26"/>
      <c r="J63" s="26"/>
      <c r="K63" s="26"/>
      <c r="L63" s="26"/>
      <c r="M63" s="26"/>
    </row>
  </sheetData>
  <hyperlinks>
    <hyperlink ref="A49" r:id="rId1"/>
  </hyperlinks>
  <pageMargins left="0.51181102362204722" right="0.51181102362204722" top="0.78740157480314965" bottom="0.78740157480314965" header="0.31496062992125984" footer="0.31496062992125984"/>
  <pageSetup paperSize="9" scale="45" orientation="landscape" r:id="rId2"/>
  <headerFooter>
    <oddHeader xml:space="preserve">&amp;C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7"/>
  <sheetViews>
    <sheetView zoomScale="90" zoomScaleNormal="90" workbookViewId="0">
      <selection activeCell="AL56" sqref="AL56"/>
    </sheetView>
  </sheetViews>
  <sheetFormatPr defaultRowHeight="12.75" x14ac:dyDescent="0.2"/>
  <cols>
    <col min="1" max="1" width="18.7109375" style="2" customWidth="1"/>
    <col min="2" max="2" width="5.140625" style="2" customWidth="1"/>
    <col min="3" max="4" width="5" style="2" customWidth="1"/>
    <col min="5" max="5" width="5.140625" style="2" customWidth="1"/>
    <col min="6" max="6" width="5" style="2" customWidth="1"/>
    <col min="7" max="7" width="5.140625" style="2" customWidth="1"/>
    <col min="8" max="8" width="5" style="2" customWidth="1"/>
    <col min="9" max="9" width="5.140625" style="2" customWidth="1"/>
    <col min="10" max="10" width="5" style="2" customWidth="1"/>
    <col min="11" max="11" width="5.28515625" style="2" customWidth="1"/>
    <col min="12" max="15" width="5" style="2" customWidth="1"/>
    <col min="16" max="17" width="5.140625" style="2" customWidth="1"/>
    <col min="18" max="19" width="5" style="2" customWidth="1"/>
    <col min="20" max="20" width="5.140625" style="2" customWidth="1"/>
    <col min="21" max="22" width="5" style="2" customWidth="1"/>
    <col min="23" max="23" width="5.28515625" style="2" customWidth="1"/>
    <col min="24" max="24" width="5.140625" style="2" customWidth="1"/>
    <col min="25" max="25" width="5" style="2" customWidth="1"/>
    <col min="26" max="26" width="5.140625" style="2" customWidth="1"/>
    <col min="27" max="27" width="5" style="2" customWidth="1"/>
    <col min="28" max="28" width="5.28515625" style="2" customWidth="1"/>
    <col min="29" max="31" width="5" style="2" customWidth="1"/>
    <col min="32" max="32" width="7.42578125" style="7" customWidth="1"/>
    <col min="33" max="33" width="7.28515625" style="9" bestFit="1" customWidth="1"/>
  </cols>
  <sheetData>
    <row r="1" spans="1:35" ht="20.100000000000001" customHeight="1" x14ac:dyDescent="0.2">
      <c r="A1" s="158" t="s">
        <v>23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60"/>
    </row>
    <row r="2" spans="1:35" ht="20.100000000000001" customHeight="1" x14ac:dyDescent="0.2">
      <c r="A2" s="161" t="s">
        <v>21</v>
      </c>
      <c r="B2" s="143" t="s">
        <v>231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</row>
    <row r="3" spans="1:35" s="4" customFormat="1" ht="20.100000000000001" customHeight="1" x14ac:dyDescent="0.2">
      <c r="A3" s="162"/>
      <c r="B3" s="154">
        <v>1</v>
      </c>
      <c r="C3" s="154">
        <f>SUM(B3+1)</f>
        <v>2</v>
      </c>
      <c r="D3" s="154">
        <f t="shared" ref="D3:AD3" si="0">SUM(C3+1)</f>
        <v>3</v>
      </c>
      <c r="E3" s="154">
        <f t="shared" si="0"/>
        <v>4</v>
      </c>
      <c r="F3" s="154">
        <f t="shared" si="0"/>
        <v>5</v>
      </c>
      <c r="G3" s="154">
        <f t="shared" si="0"/>
        <v>6</v>
      </c>
      <c r="H3" s="154">
        <f t="shared" si="0"/>
        <v>7</v>
      </c>
      <c r="I3" s="154">
        <f t="shared" si="0"/>
        <v>8</v>
      </c>
      <c r="J3" s="154">
        <f t="shared" si="0"/>
        <v>9</v>
      </c>
      <c r="K3" s="154">
        <f t="shared" si="0"/>
        <v>10</v>
      </c>
      <c r="L3" s="154">
        <f t="shared" si="0"/>
        <v>11</v>
      </c>
      <c r="M3" s="154">
        <f t="shared" si="0"/>
        <v>12</v>
      </c>
      <c r="N3" s="154">
        <f t="shared" si="0"/>
        <v>13</v>
      </c>
      <c r="O3" s="154">
        <f t="shared" si="0"/>
        <v>14</v>
      </c>
      <c r="P3" s="154">
        <f t="shared" si="0"/>
        <v>15</v>
      </c>
      <c r="Q3" s="154">
        <f t="shared" si="0"/>
        <v>16</v>
      </c>
      <c r="R3" s="154">
        <f t="shared" si="0"/>
        <v>17</v>
      </c>
      <c r="S3" s="154">
        <f t="shared" si="0"/>
        <v>18</v>
      </c>
      <c r="T3" s="154">
        <f t="shared" si="0"/>
        <v>19</v>
      </c>
      <c r="U3" s="154">
        <f t="shared" si="0"/>
        <v>20</v>
      </c>
      <c r="V3" s="154">
        <f t="shared" si="0"/>
        <v>21</v>
      </c>
      <c r="W3" s="154">
        <f t="shared" si="0"/>
        <v>22</v>
      </c>
      <c r="X3" s="154">
        <f t="shared" si="0"/>
        <v>23</v>
      </c>
      <c r="Y3" s="154">
        <f t="shared" si="0"/>
        <v>24</v>
      </c>
      <c r="Z3" s="154">
        <f t="shared" si="0"/>
        <v>25</v>
      </c>
      <c r="AA3" s="154">
        <f t="shared" si="0"/>
        <v>26</v>
      </c>
      <c r="AB3" s="154">
        <f t="shared" si="0"/>
        <v>27</v>
      </c>
      <c r="AC3" s="154">
        <f t="shared" si="0"/>
        <v>28</v>
      </c>
      <c r="AD3" s="154">
        <f t="shared" si="0"/>
        <v>29</v>
      </c>
      <c r="AE3" s="156">
        <v>30</v>
      </c>
      <c r="AF3" s="110" t="s">
        <v>37</v>
      </c>
      <c r="AG3" s="60" t="s">
        <v>36</v>
      </c>
    </row>
    <row r="4" spans="1:35" s="5" customFormat="1" ht="20.100000000000001" customHeight="1" x14ac:dyDescent="0.2">
      <c r="A4" s="163"/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7"/>
      <c r="AF4" s="110" t="s">
        <v>35</v>
      </c>
      <c r="AG4" s="60" t="s">
        <v>35</v>
      </c>
    </row>
    <row r="5" spans="1:35" s="5" customFormat="1" x14ac:dyDescent="0.2">
      <c r="A5" s="58" t="s">
        <v>40</v>
      </c>
      <c r="B5" s="127">
        <f>[1]Abril!$C$5</f>
        <v>35.200000000000003</v>
      </c>
      <c r="C5" s="127">
        <f>[1]Abril!$C$6</f>
        <v>36.700000000000003</v>
      </c>
      <c r="D5" s="127">
        <f>[1]Abril!$C$7</f>
        <v>31.6</v>
      </c>
      <c r="E5" s="127">
        <f>[1]Abril!$C$8</f>
        <v>31.9</v>
      </c>
      <c r="F5" s="127">
        <f>[1]Abril!$C$9</f>
        <v>35.6</v>
      </c>
      <c r="G5" s="127">
        <f>[1]Abril!$C$10</f>
        <v>37.799999999999997</v>
      </c>
      <c r="H5" s="127">
        <f>[1]Abril!$C$11</f>
        <v>28.4</v>
      </c>
      <c r="I5" s="127">
        <f>[1]Abril!$C$12</f>
        <v>31.6</v>
      </c>
      <c r="J5" s="127">
        <f>[1]Abril!$C$13</f>
        <v>31.3</v>
      </c>
      <c r="K5" s="127">
        <f>[1]Abril!$C$14</f>
        <v>31.8</v>
      </c>
      <c r="L5" s="127">
        <f>[1]Abril!$C$15</f>
        <v>32</v>
      </c>
      <c r="M5" s="127">
        <f>[1]Abril!$C$16</f>
        <v>32.5</v>
      </c>
      <c r="N5" s="127">
        <f>[1]Abril!$C$17</f>
        <v>34.700000000000003</v>
      </c>
      <c r="O5" s="127">
        <f>[1]Abril!$C$18</f>
        <v>27.2</v>
      </c>
      <c r="P5" s="127">
        <f>[1]Abril!$C$19</f>
        <v>26.5</v>
      </c>
      <c r="Q5" s="127">
        <f>[1]Abril!$C$20</f>
        <v>27.9</v>
      </c>
      <c r="R5" s="127">
        <f>[1]Abril!$C$21</f>
        <v>29.9</v>
      </c>
      <c r="S5" s="127">
        <f>[1]Abril!$C$22</f>
        <v>30.4</v>
      </c>
      <c r="T5" s="127">
        <f>[1]Abril!$C$23</f>
        <v>30.9</v>
      </c>
      <c r="U5" s="127">
        <f>[1]Abril!$C$24</f>
        <v>31.9</v>
      </c>
      <c r="V5" s="127">
        <f>[1]Abril!$C$25</f>
        <v>32.6</v>
      </c>
      <c r="W5" s="127">
        <f>[1]Abril!$C$26</f>
        <v>32.1</v>
      </c>
      <c r="X5" s="127">
        <f>[1]Abril!$C$27</f>
        <v>31.8</v>
      </c>
      <c r="Y5" s="127">
        <f>[1]Abril!$C$28</f>
        <v>32.9</v>
      </c>
      <c r="Z5" s="127">
        <f>[1]Abril!$C$29</f>
        <v>34.4</v>
      </c>
      <c r="AA5" s="127">
        <f>[1]Abril!$C$30</f>
        <v>33.5</v>
      </c>
      <c r="AB5" s="127">
        <f>[1]Abril!$C$31</f>
        <v>32.9</v>
      </c>
      <c r="AC5" s="127">
        <f>[1]Abril!$C$32</f>
        <v>33.6</v>
      </c>
      <c r="AD5" s="127">
        <f>[1]Abril!$C$33</f>
        <v>33.6</v>
      </c>
      <c r="AE5" s="127">
        <f>[1]Abril!$C$34</f>
        <v>32.9</v>
      </c>
      <c r="AF5" s="131">
        <f>MAX(B5:AE5)</f>
        <v>37.799999999999997</v>
      </c>
      <c r="AG5" s="94">
        <f>AVERAGE(B5:AE5)</f>
        <v>32.203333333333333</v>
      </c>
    </row>
    <row r="6" spans="1:35" x14ac:dyDescent="0.2">
      <c r="A6" s="58" t="s">
        <v>0</v>
      </c>
      <c r="B6" s="11">
        <f>[2]Abril!$C$5</f>
        <v>34</v>
      </c>
      <c r="C6" s="11">
        <f>[2]Abril!$C$6</f>
        <v>35.799999999999997</v>
      </c>
      <c r="D6" s="11">
        <f>[2]Abril!$C$7</f>
        <v>28.5</v>
      </c>
      <c r="E6" s="11">
        <f>[2]Abril!$C$8</f>
        <v>30.5</v>
      </c>
      <c r="F6" s="11">
        <f>[2]Abril!$C$9</f>
        <v>33.799999999999997</v>
      </c>
      <c r="G6" s="11">
        <f>[2]Abril!$C$10</f>
        <v>36.1</v>
      </c>
      <c r="H6" s="11">
        <f>[2]Abril!$C$11</f>
        <v>27.4</v>
      </c>
      <c r="I6" s="11">
        <f>[2]Abril!$C$12</f>
        <v>29</v>
      </c>
      <c r="J6" s="11">
        <f>[2]Abril!$C$13</f>
        <v>29.2</v>
      </c>
      <c r="K6" s="11">
        <f>[2]Abril!$C$14</f>
        <v>29</v>
      </c>
      <c r="L6" s="11">
        <f>[2]Abril!$C$15</f>
        <v>29.6</v>
      </c>
      <c r="M6" s="11">
        <f>[2]Abril!$C$16</f>
        <v>31.3</v>
      </c>
      <c r="N6" s="11">
        <f>[2]Abril!$C$17</f>
        <v>32.299999999999997</v>
      </c>
      <c r="O6" s="11">
        <f>[2]Abril!$C$18</f>
        <v>25.3</v>
      </c>
      <c r="P6" s="11">
        <f>[2]Abril!$C$19</f>
        <v>23.2</v>
      </c>
      <c r="Q6" s="11">
        <f>[2]Abril!$C$20</f>
        <v>25.8</v>
      </c>
      <c r="R6" s="11">
        <f>[2]Abril!$C$21</f>
        <v>27.7</v>
      </c>
      <c r="S6" s="11">
        <f>[2]Abril!$C$22</f>
        <v>27.1</v>
      </c>
      <c r="T6" s="11">
        <f>[2]Abril!$C$23</f>
        <v>28.1</v>
      </c>
      <c r="U6" s="11">
        <f>[2]Abril!$C$24</f>
        <v>29.7</v>
      </c>
      <c r="V6" s="11">
        <f>[2]Abril!$C$25</f>
        <v>30.8</v>
      </c>
      <c r="W6" s="11">
        <f>[2]Abril!$C$26</f>
        <v>31</v>
      </c>
      <c r="X6" s="11">
        <f>[2]Abril!$C$27</f>
        <v>29.7</v>
      </c>
      <c r="Y6" s="11">
        <f>[2]Abril!$C$28</f>
        <v>29.9</v>
      </c>
      <c r="Z6" s="11">
        <f>[2]Abril!$C$29</f>
        <v>31.6</v>
      </c>
      <c r="AA6" s="11">
        <f>[2]Abril!$C$30</f>
        <v>31.9</v>
      </c>
      <c r="AB6" s="11">
        <f>[2]Abril!$C$31</f>
        <v>29.3</v>
      </c>
      <c r="AC6" s="11">
        <f>[2]Abril!$C$32</f>
        <v>30.2</v>
      </c>
      <c r="AD6" s="11">
        <f>[2]Abril!$C$33</f>
        <v>31.4</v>
      </c>
      <c r="AE6" s="11">
        <f>[2]Abril!$C$34</f>
        <v>32</v>
      </c>
      <c r="AF6" s="131">
        <f>MAX(B6:AE6)</f>
        <v>36.1</v>
      </c>
      <c r="AG6" s="94">
        <f>AVERAGE(B6:AE6)</f>
        <v>30.040000000000003</v>
      </c>
    </row>
    <row r="7" spans="1:35" x14ac:dyDescent="0.2">
      <c r="A7" s="58" t="s">
        <v>104</v>
      </c>
      <c r="B7" s="11">
        <f>[3]Abril!$C$5</f>
        <v>35.799999999999997</v>
      </c>
      <c r="C7" s="11">
        <f>[3]Abril!$C$6</f>
        <v>36.4</v>
      </c>
      <c r="D7" s="11">
        <f>[3]Abril!$C$7</f>
        <v>29.6</v>
      </c>
      <c r="E7" s="11">
        <f>[3]Abril!$C$8</f>
        <v>31.7</v>
      </c>
      <c r="F7" s="11">
        <f>[3]Abril!$C$9</f>
        <v>35.299999999999997</v>
      </c>
      <c r="G7" s="11">
        <f>[3]Abril!$C$10</f>
        <v>36.6</v>
      </c>
      <c r="H7" s="11">
        <f>[3]Abril!$C$11</f>
        <v>28.6</v>
      </c>
      <c r="I7" s="11">
        <f>[3]Abril!$C$12</f>
        <v>29.9</v>
      </c>
      <c r="J7" s="11">
        <f>[3]Abril!$C$13</f>
        <v>31.1</v>
      </c>
      <c r="K7" s="11">
        <f>[3]Abril!$C$14</f>
        <v>30.5</v>
      </c>
      <c r="L7" s="11">
        <f>[3]Abril!$C$15</f>
        <v>31.7</v>
      </c>
      <c r="M7" s="11">
        <f>[3]Abril!$C$16</f>
        <v>31.7</v>
      </c>
      <c r="N7" s="11">
        <f>[3]Abril!$C$17</f>
        <v>33.700000000000003</v>
      </c>
      <c r="O7" s="11">
        <f>[3]Abril!$C$18</f>
        <v>27.2</v>
      </c>
      <c r="P7" s="11">
        <f>[3]Abril!$C$19</f>
        <v>23.7</v>
      </c>
      <c r="Q7" s="11">
        <f>[3]Abril!$C$20</f>
        <v>26</v>
      </c>
      <c r="R7" s="11">
        <f>[3]Abril!$C$21</f>
        <v>29</v>
      </c>
      <c r="S7" s="11">
        <f>[3]Abril!$C$22</f>
        <v>29</v>
      </c>
      <c r="T7" s="11">
        <f>[3]Abril!$C$23</f>
        <v>30.6</v>
      </c>
      <c r="U7" s="11">
        <f>[3]Abril!$C$24</f>
        <v>32</v>
      </c>
      <c r="V7" s="11">
        <f>[3]Abril!$C$25</f>
        <v>31.5</v>
      </c>
      <c r="W7" s="11">
        <f>[3]Abril!$C$26</f>
        <v>31.6</v>
      </c>
      <c r="X7" s="11">
        <f>[3]Abril!$C$27</f>
        <v>31</v>
      </c>
      <c r="Y7" s="11">
        <f>[3]Abril!$C$28</f>
        <v>31.8</v>
      </c>
      <c r="Z7" s="11">
        <f>[3]Abril!$C$29</f>
        <v>33.799999999999997</v>
      </c>
      <c r="AA7" s="11">
        <f>[3]Abril!$C$30</f>
        <v>34</v>
      </c>
      <c r="AB7" s="11">
        <f>[3]Abril!$C$31</f>
        <v>32.1</v>
      </c>
      <c r="AC7" s="11">
        <f>[3]Abril!$C$32</f>
        <v>31.8</v>
      </c>
      <c r="AD7" s="11">
        <f>[3]Abril!$C$33</f>
        <v>32.299999999999997</v>
      </c>
      <c r="AE7" s="11">
        <f>[3]Abril!$C$34</f>
        <v>32.5</v>
      </c>
      <c r="AF7" s="136">
        <f>MAX(B7:AE7)</f>
        <v>36.6</v>
      </c>
      <c r="AG7" s="112">
        <f>AVERAGE(B7:AE7)</f>
        <v>31.416666666666661</v>
      </c>
    </row>
    <row r="8" spans="1:35" x14ac:dyDescent="0.2">
      <c r="A8" s="58" t="s">
        <v>1</v>
      </c>
      <c r="B8" s="11" t="str">
        <f>[4]Abril!$C$5</f>
        <v>*</v>
      </c>
      <c r="C8" s="11" t="str">
        <f>[4]Abril!$C$6</f>
        <v>*</v>
      </c>
      <c r="D8" s="11" t="str">
        <f>[4]Abril!$C$7</f>
        <v>*</v>
      </c>
      <c r="E8" s="11">
        <f>[4]Abril!$C$8</f>
        <v>33.9</v>
      </c>
      <c r="F8" s="11">
        <f>[4]Abril!$C$9</f>
        <v>37</v>
      </c>
      <c r="G8" s="11">
        <f>[4]Abril!$C$10</f>
        <v>36.4</v>
      </c>
      <c r="H8" s="11">
        <f>[4]Abril!$C$11</f>
        <v>29.1</v>
      </c>
      <c r="I8" s="11">
        <f>[4]Abril!$C$12</f>
        <v>30.6</v>
      </c>
      <c r="J8" s="11">
        <f>[4]Abril!$C$13</f>
        <v>29.9</v>
      </c>
      <c r="K8" s="11" t="str">
        <f>[4]Abril!$C$14</f>
        <v>*</v>
      </c>
      <c r="L8" s="11" t="str">
        <f>[4]Abril!$C$15</f>
        <v>*</v>
      </c>
      <c r="M8" s="11" t="str">
        <f>[4]Abril!$C$16</f>
        <v>*</v>
      </c>
      <c r="N8" s="11" t="str">
        <f>[4]Abril!$C$17</f>
        <v>*</v>
      </c>
      <c r="O8" s="11" t="str">
        <f>[4]Abril!$C$18</f>
        <v>*</v>
      </c>
      <c r="P8" s="11" t="str">
        <f>[4]Abril!$C$19</f>
        <v>*</v>
      </c>
      <c r="Q8" s="11" t="str">
        <f>[4]Abril!$C$20</f>
        <v>*</v>
      </c>
      <c r="R8" s="11" t="str">
        <f>[4]Abril!$C$21</f>
        <v>*</v>
      </c>
      <c r="S8" s="11" t="str">
        <f>[4]Abril!$C$22</f>
        <v>*</v>
      </c>
      <c r="T8" s="11" t="str">
        <f>[4]Abril!$C$23</f>
        <v>*</v>
      </c>
      <c r="U8" s="11" t="str">
        <f>[4]Abril!$C$24</f>
        <v>*</v>
      </c>
      <c r="V8" s="11" t="str">
        <f>[4]Abril!$C$25</f>
        <v>*</v>
      </c>
      <c r="W8" s="11" t="str">
        <f>[4]Abril!$C$26</f>
        <v>*</v>
      </c>
      <c r="X8" s="11" t="str">
        <f>[4]Abril!$C$27</f>
        <v>*</v>
      </c>
      <c r="Y8" s="11" t="str">
        <f>[4]Abril!$C$28</f>
        <v>*</v>
      </c>
      <c r="Z8" s="11" t="str">
        <f>[4]Abril!$C$29</f>
        <v>*</v>
      </c>
      <c r="AA8" s="11" t="str">
        <f>[4]Abril!$C$30</f>
        <v>*</v>
      </c>
      <c r="AB8" s="11" t="str">
        <f>[4]Abril!$C$31</f>
        <v>*</v>
      </c>
      <c r="AC8" s="11" t="str">
        <f>[4]Abril!$C$32</f>
        <v>*</v>
      </c>
      <c r="AD8" s="11">
        <f>[4]Abril!$C$33</f>
        <v>36.1</v>
      </c>
      <c r="AE8" s="11">
        <f>[4]Abril!$C$34</f>
        <v>35.200000000000003</v>
      </c>
      <c r="AF8" s="131">
        <f>MAX(B8:AE8)</f>
        <v>37</v>
      </c>
      <c r="AG8" s="94">
        <f>AVERAGE(B8:AE8)</f>
        <v>33.524999999999999</v>
      </c>
    </row>
    <row r="9" spans="1:35" x14ac:dyDescent="0.2">
      <c r="A9" s="58" t="s">
        <v>167</v>
      </c>
      <c r="B9" s="11">
        <f>[5]Abril!$C$5</f>
        <v>33.4</v>
      </c>
      <c r="C9" s="11">
        <f>[5]Abril!$C$6</f>
        <v>32.6</v>
      </c>
      <c r="D9" s="11">
        <f>[5]Abril!$C$7</f>
        <v>25.5</v>
      </c>
      <c r="E9" s="11">
        <f>[5]Abril!$C$8</f>
        <v>28.6</v>
      </c>
      <c r="F9" s="11">
        <f>[5]Abril!$C$9</f>
        <v>32.799999999999997</v>
      </c>
      <c r="G9" s="11">
        <f>[5]Abril!$C$10</f>
        <v>33.200000000000003</v>
      </c>
      <c r="H9" s="11">
        <f>[5]Abril!$C$11</f>
        <v>25.1</v>
      </c>
      <c r="I9" s="11">
        <f>[5]Abril!$C$12</f>
        <v>25.3</v>
      </c>
      <c r="J9" s="11">
        <f>[5]Abril!$C$13</f>
        <v>25.3</v>
      </c>
      <c r="K9" s="11">
        <f>[5]Abril!$C$14</f>
        <v>25.8</v>
      </c>
      <c r="L9" s="11">
        <f>[5]Abril!$C$15</f>
        <v>26.1</v>
      </c>
      <c r="M9" s="11">
        <f>[5]Abril!$C$16</f>
        <v>30.1</v>
      </c>
      <c r="N9" s="11">
        <f>[5]Abril!$C$17</f>
        <v>31.1</v>
      </c>
      <c r="O9" s="11">
        <f>[5]Abril!$C$18</f>
        <v>21.8</v>
      </c>
      <c r="P9" s="11">
        <f>[5]Abril!$C$19</f>
        <v>21.3</v>
      </c>
      <c r="Q9" s="11">
        <f>[5]Abril!$C$20</f>
        <v>23.4</v>
      </c>
      <c r="R9" s="11">
        <f>[5]Abril!$C$21</f>
        <v>25.3</v>
      </c>
      <c r="S9" s="11">
        <f>[5]Abril!$C$22</f>
        <v>26.1</v>
      </c>
      <c r="T9" s="11">
        <f>[5]Abril!$C$23</f>
        <v>27.9</v>
      </c>
      <c r="U9" s="11">
        <f>[5]Abril!$C$24</f>
        <v>28.8</v>
      </c>
      <c r="V9" s="11">
        <f>[5]Abril!$C$25</f>
        <v>29.2</v>
      </c>
      <c r="W9" s="11">
        <f>[5]Abril!$C$26</f>
        <v>29.1</v>
      </c>
      <c r="X9" s="11">
        <f>[5]Abril!$C$27</f>
        <v>28.8</v>
      </c>
      <c r="Y9" s="11">
        <f>[5]Abril!$C$28</f>
        <v>28.9</v>
      </c>
      <c r="Z9" s="11">
        <f>[5]Abril!$C$29</f>
        <v>31.2</v>
      </c>
      <c r="AA9" s="11">
        <f>[5]Abril!$C$30</f>
        <v>31.3</v>
      </c>
      <c r="AB9" s="11">
        <f>[5]Abril!$C$31</f>
        <v>28.9</v>
      </c>
      <c r="AC9" s="11">
        <f>[5]Abril!$C$32</f>
        <v>29.3</v>
      </c>
      <c r="AD9" s="11">
        <f>[5]Abril!$C$33</f>
        <v>30.6</v>
      </c>
      <c r="AE9" s="11">
        <f>[5]Abril!$C$34</f>
        <v>30.1</v>
      </c>
      <c r="AF9" s="136">
        <f>MAX(B9:AE9)</f>
        <v>33.4</v>
      </c>
      <c r="AG9" s="112">
        <f>AVERAGE(B9:AE9)</f>
        <v>28.23</v>
      </c>
    </row>
    <row r="10" spans="1:35" x14ac:dyDescent="0.2">
      <c r="A10" s="58" t="s">
        <v>111</v>
      </c>
      <c r="B10" s="11" t="str">
        <f>[6]Abril!$C$5</f>
        <v>*</v>
      </c>
      <c r="C10" s="11" t="str">
        <f>[6]Abril!$C$6</f>
        <v>*</v>
      </c>
      <c r="D10" s="11" t="str">
        <f>[6]Abril!$C$7</f>
        <v>*</v>
      </c>
      <c r="E10" s="11" t="str">
        <f>[6]Abril!$C$8</f>
        <v>*</v>
      </c>
      <c r="F10" s="11" t="str">
        <f>[6]Abril!$C$9</f>
        <v>*</v>
      </c>
      <c r="G10" s="11" t="str">
        <f>[6]Abril!$C$10</f>
        <v>*</v>
      </c>
      <c r="H10" s="11" t="str">
        <f>[6]Abril!$C$11</f>
        <v>*</v>
      </c>
      <c r="I10" s="11" t="str">
        <f>[6]Abril!$C$12</f>
        <v>*</v>
      </c>
      <c r="J10" s="11" t="str">
        <f>[6]Abril!$C$13</f>
        <v>*</v>
      </c>
      <c r="K10" s="11" t="str">
        <f>[6]Abril!$C$14</f>
        <v>*</v>
      </c>
      <c r="L10" s="11" t="str">
        <f>[6]Abril!$C$15</f>
        <v>*</v>
      </c>
      <c r="M10" s="11" t="str">
        <f>[6]Abril!$C$16</f>
        <v>*</v>
      </c>
      <c r="N10" s="11" t="str">
        <f>[6]Abril!$C$17</f>
        <v>*</v>
      </c>
      <c r="O10" s="11" t="str">
        <f>[6]Abril!$C$18</f>
        <v>*</v>
      </c>
      <c r="P10" s="11" t="str">
        <f>[6]Abril!$C$19</f>
        <v>*</v>
      </c>
      <c r="Q10" s="11" t="str">
        <f>[6]Abril!$C$20</f>
        <v>*</v>
      </c>
      <c r="R10" s="11" t="str">
        <f>[6]Abril!$C$21</f>
        <v>*</v>
      </c>
      <c r="S10" s="11" t="str">
        <f>[6]Abril!$C$22</f>
        <v>*</v>
      </c>
      <c r="T10" s="11" t="str">
        <f>[6]Abril!$C$23</f>
        <v>*</v>
      </c>
      <c r="U10" s="11" t="str">
        <f>[6]Abril!$C$24</f>
        <v>*</v>
      </c>
      <c r="V10" s="11" t="str">
        <f>[6]Abril!$C$25</f>
        <v>*</v>
      </c>
      <c r="W10" s="11" t="str">
        <f>[6]Abril!$C$26</f>
        <v>*</v>
      </c>
      <c r="X10" s="11" t="str">
        <f>[6]Abril!$C$27</f>
        <v>*</v>
      </c>
      <c r="Y10" s="11" t="str">
        <f>[6]Abril!$C$28</f>
        <v>*</v>
      </c>
      <c r="Z10" s="11" t="str">
        <f>[6]Abril!$C$29</f>
        <v>*</v>
      </c>
      <c r="AA10" s="11" t="str">
        <f>[6]Abril!$C$30</f>
        <v>*</v>
      </c>
      <c r="AB10" s="11" t="str">
        <f>[6]Abril!$C$31</f>
        <v>*</v>
      </c>
      <c r="AC10" s="11" t="str">
        <f>[6]Abril!$C$32</f>
        <v>*</v>
      </c>
      <c r="AD10" s="11" t="str">
        <f>[6]Abril!$C$33</f>
        <v>*</v>
      </c>
      <c r="AE10" s="11" t="str">
        <f>[6]Abril!$C$34</f>
        <v>*</v>
      </c>
      <c r="AF10" s="131" t="s">
        <v>226</v>
      </c>
      <c r="AG10" s="94" t="s">
        <v>226</v>
      </c>
    </row>
    <row r="11" spans="1:35" x14ac:dyDescent="0.2">
      <c r="A11" s="58" t="s">
        <v>64</v>
      </c>
      <c r="B11" s="11">
        <f>[7]Abril!$C$5</f>
        <v>33.799999999999997</v>
      </c>
      <c r="C11" s="11">
        <f>[7]Abril!$C$6</f>
        <v>36.700000000000003</v>
      </c>
      <c r="D11" s="11">
        <f>[7]Abril!$C$7</f>
        <v>30.1</v>
      </c>
      <c r="E11" s="11">
        <f>[7]Abril!$C$8</f>
        <v>32</v>
      </c>
      <c r="F11" s="11">
        <f>[7]Abril!$C$9</f>
        <v>34.200000000000003</v>
      </c>
      <c r="G11" s="11">
        <f>[7]Abril!$C$10</f>
        <v>36.4</v>
      </c>
      <c r="H11" s="11">
        <f>[7]Abril!$C$11</f>
        <v>29.5</v>
      </c>
      <c r="I11" s="11">
        <f>[7]Abril!$C$12</f>
        <v>29.9</v>
      </c>
      <c r="J11" s="11">
        <f>[7]Abril!$C$13</f>
        <v>30.9</v>
      </c>
      <c r="K11" s="11">
        <f>[7]Abril!$C$14</f>
        <v>31</v>
      </c>
      <c r="L11" s="11">
        <f>[7]Abril!$C$15</f>
        <v>31.3</v>
      </c>
      <c r="M11" s="11">
        <f>[7]Abril!$C$16</f>
        <v>29.7</v>
      </c>
      <c r="N11" s="11">
        <f>[7]Abril!$C$17</f>
        <v>31.5</v>
      </c>
      <c r="O11" s="11">
        <f>[7]Abril!$C$18</f>
        <v>26.5</v>
      </c>
      <c r="P11" s="11">
        <f>[7]Abril!$C$19</f>
        <v>24.9</v>
      </c>
      <c r="Q11" s="11">
        <f>[7]Abril!$C$20</f>
        <v>27</v>
      </c>
      <c r="R11" s="11">
        <f>[7]Abril!$C$21</f>
        <v>29.1</v>
      </c>
      <c r="S11" s="11">
        <f>[7]Abril!$C$22</f>
        <v>27.8</v>
      </c>
      <c r="T11" s="11">
        <f>[7]Abril!$C$23</f>
        <v>29</v>
      </c>
      <c r="U11" s="11">
        <f>[7]Abril!$C$24</f>
        <v>30</v>
      </c>
      <c r="V11" s="11">
        <f>[7]Abril!$C$25</f>
        <v>30.9</v>
      </c>
      <c r="W11" s="11">
        <f>[7]Abril!$C$26</f>
        <v>30.5</v>
      </c>
      <c r="X11" s="11">
        <f>[7]Abril!$C$27</f>
        <v>29.6</v>
      </c>
      <c r="Y11" s="11">
        <f>[7]Abril!$C$28</f>
        <v>30.8</v>
      </c>
      <c r="Z11" s="11">
        <f>[7]Abril!$C$29</f>
        <v>33.6</v>
      </c>
      <c r="AA11" s="11">
        <f>[7]Abril!$C$30</f>
        <v>32.299999999999997</v>
      </c>
      <c r="AB11" s="11">
        <f>[7]Abril!$C$31</f>
        <v>30.8</v>
      </c>
      <c r="AC11" s="11">
        <f>[7]Abril!$C$32</f>
        <v>30.5</v>
      </c>
      <c r="AD11" s="11">
        <f>[7]Abril!$C$33</f>
        <v>32.4</v>
      </c>
      <c r="AE11" s="11">
        <f>[7]Abril!$C$34</f>
        <v>31.7</v>
      </c>
      <c r="AF11" s="131">
        <f t="shared" ref="AF11:AF48" si="1">MAX(B11:AE11)</f>
        <v>36.700000000000003</v>
      </c>
      <c r="AG11" s="94">
        <f t="shared" ref="AG11:AG48" si="2">AVERAGE(B11:AE11)</f>
        <v>30.813333333333329</v>
      </c>
    </row>
    <row r="12" spans="1:35" x14ac:dyDescent="0.2">
      <c r="A12" s="58" t="s">
        <v>41</v>
      </c>
      <c r="B12" s="11">
        <f>[8]Abril!$C$5</f>
        <v>36.9</v>
      </c>
      <c r="C12" s="11">
        <f>[8]Abril!$C$6</f>
        <v>36.5</v>
      </c>
      <c r="D12" s="11">
        <f>[8]Abril!$C$7</f>
        <v>28.5</v>
      </c>
      <c r="E12" s="11">
        <f>[8]Abril!$C$8</f>
        <v>32.299999999999997</v>
      </c>
      <c r="F12" s="11">
        <f>[8]Abril!$C$9</f>
        <v>36</v>
      </c>
      <c r="G12" s="11">
        <f>[8]Abril!$C$10</f>
        <v>36.5</v>
      </c>
      <c r="H12" s="11">
        <f>[8]Abril!$C$11</f>
        <v>28.2</v>
      </c>
      <c r="I12" s="11">
        <f>[8]Abril!$C$12</f>
        <v>27.8</v>
      </c>
      <c r="J12" s="11">
        <f>[8]Abril!$C$13</f>
        <v>28.4</v>
      </c>
      <c r="K12" s="11">
        <f>[8]Abril!$C$14</f>
        <v>28.4</v>
      </c>
      <c r="L12" s="11">
        <f>[8]Abril!$C$15</f>
        <v>29.8</v>
      </c>
      <c r="M12" s="11">
        <f>[8]Abril!$C$16</f>
        <v>32.5</v>
      </c>
      <c r="N12" s="11">
        <f>[8]Abril!$C$17</f>
        <v>32.9</v>
      </c>
      <c r="O12" s="11">
        <f>[8]Abril!$C$18</f>
        <v>29.3</v>
      </c>
      <c r="P12" s="11">
        <f>[8]Abril!$C$19</f>
        <v>24.6</v>
      </c>
      <c r="Q12" s="11">
        <f>[8]Abril!$C$20</f>
        <v>26.1</v>
      </c>
      <c r="R12" s="11">
        <f>[8]Abril!$C$21</f>
        <v>28</v>
      </c>
      <c r="S12" s="11">
        <f>[8]Abril!$C$22</f>
        <v>31.5</v>
      </c>
      <c r="T12" s="11">
        <f>[8]Abril!$C$23</f>
        <v>32.6</v>
      </c>
      <c r="U12" s="11">
        <f>[8]Abril!$C$24</f>
        <v>33.6</v>
      </c>
      <c r="V12" s="11">
        <f>[8]Abril!$C$25</f>
        <v>33</v>
      </c>
      <c r="W12" s="11">
        <f>[8]Abril!$C$26</f>
        <v>33.4</v>
      </c>
      <c r="X12" s="11">
        <f>[8]Abril!$C$27</f>
        <v>33.5</v>
      </c>
      <c r="Y12" s="11">
        <f>[8]Abril!$C$28</f>
        <v>33.5</v>
      </c>
      <c r="Z12" s="11">
        <f>[8]Abril!$C$29</f>
        <v>34.4</v>
      </c>
      <c r="AA12" s="11">
        <f>[8]Abril!$C$30</f>
        <v>35.5</v>
      </c>
      <c r="AB12" s="11">
        <f>[8]Abril!$C$31</f>
        <v>33.5</v>
      </c>
      <c r="AC12" s="11">
        <f>[8]Abril!$C$32</f>
        <v>33.6</v>
      </c>
      <c r="AD12" s="11">
        <f>[8]Abril!$C$33</f>
        <v>34.200000000000003</v>
      </c>
      <c r="AE12" s="11">
        <f>[8]Abril!$C$34</f>
        <v>34.700000000000003</v>
      </c>
      <c r="AF12" s="131">
        <f t="shared" si="1"/>
        <v>36.9</v>
      </c>
      <c r="AG12" s="94">
        <f t="shared" si="2"/>
        <v>31.990000000000006</v>
      </c>
    </row>
    <row r="13" spans="1:35" x14ac:dyDescent="0.2">
      <c r="A13" s="58" t="s">
        <v>114</v>
      </c>
      <c r="B13" s="11" t="str">
        <f>[9]Abril!$C$5</f>
        <v>*</v>
      </c>
      <c r="C13" s="11" t="str">
        <f>[9]Abril!$C$6</f>
        <v>*</v>
      </c>
      <c r="D13" s="11" t="str">
        <f>[9]Abril!$C$7</f>
        <v>*</v>
      </c>
      <c r="E13" s="11" t="str">
        <f>[9]Abril!$C$8</f>
        <v>*</v>
      </c>
      <c r="F13" s="11" t="str">
        <f>[9]Abril!$C$9</f>
        <v>*</v>
      </c>
      <c r="G13" s="11" t="str">
        <f>[9]Abril!$C$10</f>
        <v>*</v>
      </c>
      <c r="H13" s="11" t="str">
        <f>[9]Abril!$C$11</f>
        <v>*</v>
      </c>
      <c r="I13" s="11" t="str">
        <f>[9]Abril!$C$12</f>
        <v>*</v>
      </c>
      <c r="J13" s="11" t="str">
        <f>[9]Abril!$C$13</f>
        <v>*</v>
      </c>
      <c r="K13" s="11" t="str">
        <f>[9]Abril!$C$14</f>
        <v>*</v>
      </c>
      <c r="L13" s="11" t="str">
        <f>[9]Abril!$C$15</f>
        <v>*</v>
      </c>
      <c r="M13" s="11" t="str">
        <f>[9]Abril!$C$16</f>
        <v>*</v>
      </c>
      <c r="N13" s="11" t="str">
        <f>[9]Abril!$C$17</f>
        <v>*</v>
      </c>
      <c r="O13" s="11" t="str">
        <f>[9]Abril!$C$18</f>
        <v>*</v>
      </c>
      <c r="P13" s="11" t="str">
        <f>[9]Abril!$C$19</f>
        <v>*</v>
      </c>
      <c r="Q13" s="11" t="str">
        <f>[9]Abril!$C$20</f>
        <v>*</v>
      </c>
      <c r="R13" s="11" t="str">
        <f>[9]Abril!$C$21</f>
        <v>*</v>
      </c>
      <c r="S13" s="11" t="str">
        <f>[9]Abril!$C$22</f>
        <v>*</v>
      </c>
      <c r="T13" s="11" t="str">
        <f>[9]Abril!$C$23</f>
        <v>*</v>
      </c>
      <c r="U13" s="11" t="str">
        <f>[9]Abril!$C$24</f>
        <v>*</v>
      </c>
      <c r="V13" s="11" t="str">
        <f>[9]Abril!$C$25</f>
        <v>*</v>
      </c>
      <c r="W13" s="11" t="str">
        <f>[9]Abril!$C$26</f>
        <v>*</v>
      </c>
      <c r="X13" s="11" t="str">
        <f>[9]Abril!$C$27</f>
        <v>*</v>
      </c>
      <c r="Y13" s="11" t="str">
        <f>[9]Abril!$C$28</f>
        <v>*</v>
      </c>
      <c r="Z13" s="11" t="str">
        <f>[9]Abril!$C$29</f>
        <v>*</v>
      </c>
      <c r="AA13" s="11" t="str">
        <f>[9]Abril!$C$30</f>
        <v>*</v>
      </c>
      <c r="AB13" s="11" t="str">
        <f>[9]Abril!$C$31</f>
        <v>*</v>
      </c>
      <c r="AC13" s="11" t="str">
        <f>[9]Abril!$C$32</f>
        <v>*</v>
      </c>
      <c r="AD13" s="11" t="str">
        <f>[9]Abril!$C$33</f>
        <v>*</v>
      </c>
      <c r="AE13" s="11" t="str">
        <f>[9]Abril!$C$34</f>
        <v>*</v>
      </c>
      <c r="AF13" s="136" t="s">
        <v>226</v>
      </c>
      <c r="AG13" s="112" t="s">
        <v>226</v>
      </c>
    </row>
    <row r="14" spans="1:35" x14ac:dyDescent="0.2">
      <c r="A14" s="58" t="s">
        <v>118</v>
      </c>
      <c r="B14" s="11" t="str">
        <f>[10]Abril!$C$5</f>
        <v>*</v>
      </c>
      <c r="C14" s="11" t="str">
        <f>[10]Abril!$C$6</f>
        <v>*</v>
      </c>
      <c r="D14" s="11" t="str">
        <f>[10]Abril!$C$7</f>
        <v>*</v>
      </c>
      <c r="E14" s="11" t="str">
        <f>[10]Abril!$C$8</f>
        <v>*</v>
      </c>
      <c r="F14" s="11" t="str">
        <f>[10]Abril!$C$9</f>
        <v>*</v>
      </c>
      <c r="G14" s="11" t="str">
        <f>[10]Abril!$C$10</f>
        <v>*</v>
      </c>
      <c r="H14" s="11" t="str">
        <f>[10]Abril!$C$11</f>
        <v>*</v>
      </c>
      <c r="I14" s="11" t="str">
        <f>[10]Abril!$C$12</f>
        <v>*</v>
      </c>
      <c r="J14" s="11" t="str">
        <f>[10]Abril!$C$13</f>
        <v>*</v>
      </c>
      <c r="K14" s="11" t="str">
        <f>[10]Abril!$C$14</f>
        <v>*</v>
      </c>
      <c r="L14" s="11" t="str">
        <f>[10]Abril!$C$15</f>
        <v>*</v>
      </c>
      <c r="M14" s="11" t="str">
        <f>[10]Abril!$C$16</f>
        <v>*</v>
      </c>
      <c r="N14" s="11" t="str">
        <f>[10]Abril!$C$17</f>
        <v>*</v>
      </c>
      <c r="O14" s="11" t="str">
        <f>[10]Abril!$C$18</f>
        <v>*</v>
      </c>
      <c r="P14" s="11" t="str">
        <f>[10]Abril!$C$19</f>
        <v>*</v>
      </c>
      <c r="Q14" s="11" t="str">
        <f>[10]Abril!$C$20</f>
        <v>*</v>
      </c>
      <c r="R14" s="11" t="str">
        <f>[10]Abril!$C$21</f>
        <v>*</v>
      </c>
      <c r="S14" s="11" t="str">
        <f>[10]Abril!$C$22</f>
        <v>*</v>
      </c>
      <c r="T14" s="11" t="str">
        <f>[10]Abril!$C$23</f>
        <v>*</v>
      </c>
      <c r="U14" s="11" t="str">
        <f>[10]Abril!$C$24</f>
        <v>*</v>
      </c>
      <c r="V14" s="11" t="str">
        <f>[10]Abril!$C$25</f>
        <v>*</v>
      </c>
      <c r="W14" s="11" t="str">
        <f>[10]Abril!$C$26</f>
        <v>*</v>
      </c>
      <c r="X14" s="11" t="str">
        <f>[10]Abril!$C$27</f>
        <v>*</v>
      </c>
      <c r="Y14" s="11" t="str">
        <f>[10]Abril!$C$28</f>
        <v>*</v>
      </c>
      <c r="Z14" s="11" t="str">
        <f>[10]Abril!$C$29</f>
        <v>*</v>
      </c>
      <c r="AA14" s="11" t="str">
        <f>[10]Abril!$C$30</f>
        <v>*</v>
      </c>
      <c r="AB14" s="11" t="str">
        <f>[10]Abril!$C$31</f>
        <v>*</v>
      </c>
      <c r="AC14" s="11" t="str">
        <f>[10]Abril!$C$32</f>
        <v>*</v>
      </c>
      <c r="AD14" s="11" t="str">
        <f>[10]Abril!$C$33</f>
        <v>*</v>
      </c>
      <c r="AE14" s="11" t="str">
        <f>[10]Abril!$C$34</f>
        <v>*</v>
      </c>
      <c r="AF14" s="136" t="s">
        <v>226</v>
      </c>
      <c r="AG14" s="112" t="s">
        <v>226</v>
      </c>
    </row>
    <row r="15" spans="1:35" x14ac:dyDescent="0.2">
      <c r="A15" s="58" t="s">
        <v>121</v>
      </c>
      <c r="B15" s="11">
        <f>[11]Abril!$C$5</f>
        <v>33.9</v>
      </c>
      <c r="C15" s="11">
        <f>[11]Abril!$C$6</f>
        <v>30</v>
      </c>
      <c r="D15" s="11">
        <f>[11]Abril!$C$7</f>
        <v>26.4</v>
      </c>
      <c r="E15" s="11">
        <f>[11]Abril!$C$8</f>
        <v>27.6</v>
      </c>
      <c r="F15" s="11">
        <f>[11]Abril!$C$9</f>
        <v>30.6</v>
      </c>
      <c r="G15" s="11">
        <f>[11]Abril!$C$10</f>
        <v>29.5</v>
      </c>
      <c r="H15" s="11">
        <f>[11]Abril!$C$11</f>
        <v>25.6</v>
      </c>
      <c r="I15" s="11">
        <f>[11]Abril!$C$12</f>
        <v>27.2</v>
      </c>
      <c r="J15" s="11">
        <f>[11]Abril!$C$13</f>
        <v>27.8</v>
      </c>
      <c r="K15" s="11">
        <f>[11]Abril!$C$14</f>
        <v>27.4</v>
      </c>
      <c r="L15" s="11">
        <f>[11]Abril!$C$15</f>
        <v>28.6</v>
      </c>
      <c r="M15" s="11">
        <f>[11]Abril!$C$16</f>
        <v>30.5</v>
      </c>
      <c r="N15" s="11">
        <f>[11]Abril!$C$17</f>
        <v>32.5</v>
      </c>
      <c r="O15" s="11">
        <f>[11]Abril!$C$18</f>
        <v>26.3</v>
      </c>
      <c r="P15" s="11">
        <f>[11]Abril!$C$19</f>
        <v>22.2</v>
      </c>
      <c r="Q15" s="11">
        <f>[11]Abril!$C$20</f>
        <v>23.9</v>
      </c>
      <c r="R15" s="11">
        <f>[11]Abril!$C$21</f>
        <v>27</v>
      </c>
      <c r="S15" s="11">
        <f>[11]Abril!$C$22</f>
        <v>28.5</v>
      </c>
      <c r="T15" s="11">
        <f>[11]Abril!$C$23</f>
        <v>29.3</v>
      </c>
      <c r="U15" s="11">
        <f>[11]Abril!$C$24</f>
        <v>29.8</v>
      </c>
      <c r="V15" s="11">
        <f>[11]Abril!$C$25</f>
        <v>30.9</v>
      </c>
      <c r="W15" s="11">
        <f>[11]Abril!$C$26</f>
        <v>30.4</v>
      </c>
      <c r="X15" s="11">
        <f>[11]Abril!$C$27</f>
        <v>30</v>
      </c>
      <c r="Y15" s="11">
        <f>[11]Abril!$C$28</f>
        <v>30.4</v>
      </c>
      <c r="Z15" s="11">
        <f>[11]Abril!$C$29</f>
        <v>32.5</v>
      </c>
      <c r="AA15" s="11">
        <f>[11]Abril!$C$30</f>
        <v>32.5</v>
      </c>
      <c r="AB15" s="11">
        <f>[11]Abril!$C$31</f>
        <v>30.6</v>
      </c>
      <c r="AC15" s="11">
        <f>[11]Abril!$C$32</f>
        <v>30.8</v>
      </c>
      <c r="AD15" s="11">
        <f>[11]Abril!$C$33</f>
        <v>31.5</v>
      </c>
      <c r="AE15" s="11">
        <f>[11]Abril!$C$34</f>
        <v>31.6</v>
      </c>
      <c r="AF15" s="131">
        <f t="shared" si="1"/>
        <v>33.9</v>
      </c>
      <c r="AG15" s="94">
        <f t="shared" si="2"/>
        <v>29.193333333333328</v>
      </c>
    </row>
    <row r="16" spans="1:35" x14ac:dyDescent="0.2">
      <c r="A16" s="58" t="s">
        <v>168</v>
      </c>
      <c r="B16" s="11" t="str">
        <f>[12]Abril!$C$5</f>
        <v>*</v>
      </c>
      <c r="C16" s="11" t="str">
        <f>[12]Abril!$C$6</f>
        <v>*</v>
      </c>
      <c r="D16" s="11" t="str">
        <f>[12]Abril!$C$7</f>
        <v>*</v>
      </c>
      <c r="E16" s="11" t="str">
        <f>[12]Abril!$C$8</f>
        <v>*</v>
      </c>
      <c r="F16" s="11" t="str">
        <f>[12]Abril!$C$9</f>
        <v>*</v>
      </c>
      <c r="G16" s="11" t="str">
        <f>[12]Abril!$C$10</f>
        <v>*</v>
      </c>
      <c r="H16" s="11" t="str">
        <f>[12]Abril!$C$11</f>
        <v>*</v>
      </c>
      <c r="I16" s="11" t="str">
        <f>[12]Abril!$C$12</f>
        <v>*</v>
      </c>
      <c r="J16" s="11" t="str">
        <f>[12]Abril!$C$13</f>
        <v>*</v>
      </c>
      <c r="K16" s="11" t="str">
        <f>[12]Abril!$C$14</f>
        <v>*</v>
      </c>
      <c r="L16" s="11" t="str">
        <f>[12]Abril!$C$15</f>
        <v>*</v>
      </c>
      <c r="M16" s="11" t="str">
        <f>[12]Abril!$C$16</f>
        <v>*</v>
      </c>
      <c r="N16" s="11" t="str">
        <f>[12]Abril!$C$17</f>
        <v>*</v>
      </c>
      <c r="O16" s="11" t="str">
        <f>[12]Abril!$C$18</f>
        <v>*</v>
      </c>
      <c r="P16" s="11" t="str">
        <f>[12]Abril!$C$19</f>
        <v>*</v>
      </c>
      <c r="Q16" s="11" t="str">
        <f>[12]Abril!$C$20</f>
        <v>*</v>
      </c>
      <c r="R16" s="11" t="str">
        <f>[12]Abril!$C$21</f>
        <v>*</v>
      </c>
      <c r="S16" s="11" t="str">
        <f>[12]Abril!$C$22</f>
        <v>*</v>
      </c>
      <c r="T16" s="11" t="str">
        <f>[12]Abril!$C$23</f>
        <v>*</v>
      </c>
      <c r="U16" s="11" t="str">
        <f>[12]Abril!$C$24</f>
        <v>*</v>
      </c>
      <c r="V16" s="11" t="str">
        <f>[12]Abril!$C$25</f>
        <v>*</v>
      </c>
      <c r="W16" s="11" t="str">
        <f>[12]Abril!$C$26</f>
        <v>*</v>
      </c>
      <c r="X16" s="11" t="str">
        <f>[12]Abril!$C$27</f>
        <v>*</v>
      </c>
      <c r="Y16" s="11" t="str">
        <f>[12]Abril!$C$28</f>
        <v>*</v>
      </c>
      <c r="Z16" s="11" t="str">
        <f>[12]Abril!$C$29</f>
        <v>*</v>
      </c>
      <c r="AA16" s="11" t="str">
        <f>[12]Abril!$C$30</f>
        <v>*</v>
      </c>
      <c r="AB16" s="11" t="str">
        <f>[12]Abril!$C$31</f>
        <v>*</v>
      </c>
      <c r="AC16" s="11" t="str">
        <f>[12]Abril!$C$32</f>
        <v>*</v>
      </c>
      <c r="AD16" s="11" t="str">
        <f>[12]Abril!$C$33</f>
        <v>*</v>
      </c>
      <c r="AE16" s="11" t="str">
        <f>[12]Abril!$C$34</f>
        <v>*</v>
      </c>
      <c r="AF16" s="136" t="s">
        <v>226</v>
      </c>
      <c r="AG16" s="112" t="s">
        <v>226</v>
      </c>
      <c r="AI16" s="12" t="s">
        <v>47</v>
      </c>
    </row>
    <row r="17" spans="1:38" x14ac:dyDescent="0.2">
      <c r="A17" s="58" t="s">
        <v>2</v>
      </c>
      <c r="B17" s="11">
        <f>[13]Abril!$C$5</f>
        <v>34</v>
      </c>
      <c r="C17" s="11">
        <f>[13]Abril!$C$6</f>
        <v>34.5</v>
      </c>
      <c r="D17" s="11">
        <f>[13]Abril!$C$7</f>
        <v>27.4</v>
      </c>
      <c r="E17" s="11">
        <f>[13]Abril!$C$8</f>
        <v>29.4</v>
      </c>
      <c r="F17" s="11">
        <f>[13]Abril!$C$9</f>
        <v>33</v>
      </c>
      <c r="G17" s="11">
        <f>[13]Abril!$C$10</f>
        <v>34.299999999999997</v>
      </c>
      <c r="H17" s="11">
        <f>[13]Abril!$C$11</f>
        <v>26.3</v>
      </c>
      <c r="I17" s="11">
        <f>[13]Abril!$C$12</f>
        <v>28.5</v>
      </c>
      <c r="J17" s="11">
        <f>[13]Abril!$C$13</f>
        <v>30.2</v>
      </c>
      <c r="K17" s="11">
        <f>[13]Abril!$C$14</f>
        <v>29.2</v>
      </c>
      <c r="L17" s="11">
        <f>[13]Abril!$C$15</f>
        <v>29.5</v>
      </c>
      <c r="M17" s="11">
        <f>[13]Abril!$C$16</f>
        <v>30.8</v>
      </c>
      <c r="N17" s="11">
        <f>[13]Abril!$C$17</f>
        <v>32.200000000000003</v>
      </c>
      <c r="O17" s="11">
        <f>[13]Abril!$C$18</f>
        <v>25.9</v>
      </c>
      <c r="P17" s="11">
        <f>[13]Abril!$C$19</f>
        <v>23.9</v>
      </c>
      <c r="Q17" s="11">
        <f>[13]Abril!$C$20</f>
        <v>25.8</v>
      </c>
      <c r="R17" s="11">
        <f>[13]Abril!$C$21</f>
        <v>29.5</v>
      </c>
      <c r="S17" s="11">
        <f>[13]Abril!$C$22</f>
        <v>30.7</v>
      </c>
      <c r="T17" s="11">
        <f>[13]Abril!$C$23</f>
        <v>31.2</v>
      </c>
      <c r="U17" s="11">
        <f>[13]Abril!$C$24</f>
        <v>31.3</v>
      </c>
      <c r="V17" s="11">
        <f>[13]Abril!$C$25</f>
        <v>31.9</v>
      </c>
      <c r="W17" s="11">
        <f>[13]Abril!$C$26</f>
        <v>31.1</v>
      </c>
      <c r="X17" s="11">
        <f>[13]Abril!$C$27</f>
        <v>31.7</v>
      </c>
      <c r="Y17" s="11">
        <f>[13]Abril!$C$28</f>
        <v>31.4</v>
      </c>
      <c r="Z17" s="11">
        <f>[13]Abril!$C$29</f>
        <v>31.4</v>
      </c>
      <c r="AA17" s="11">
        <f>[13]Abril!$C$30</f>
        <v>32.5</v>
      </c>
      <c r="AB17" s="11">
        <f>[13]Abril!$C$31</f>
        <v>30.8</v>
      </c>
      <c r="AC17" s="11">
        <f>[13]Abril!$C$32</f>
        <v>31.4</v>
      </c>
      <c r="AD17" s="11">
        <f>[13]Abril!$C$33</f>
        <v>32.200000000000003</v>
      </c>
      <c r="AE17" s="11">
        <f>[13]Abril!$C$34</f>
        <v>31.8</v>
      </c>
      <c r="AF17" s="131">
        <f t="shared" si="1"/>
        <v>34.5</v>
      </c>
      <c r="AG17" s="94">
        <f t="shared" si="2"/>
        <v>30.459999999999997</v>
      </c>
      <c r="AI17" s="12" t="s">
        <v>47</v>
      </c>
    </row>
    <row r="18" spans="1:38" x14ac:dyDescent="0.2">
      <c r="A18" s="58" t="s">
        <v>3</v>
      </c>
      <c r="B18" s="11">
        <f>[14]Abril!$C$5</f>
        <v>34.200000000000003</v>
      </c>
      <c r="C18" s="11">
        <f>[14]Abril!$C$6</f>
        <v>34.6</v>
      </c>
      <c r="D18" s="11">
        <f>[14]Abril!$C$7</f>
        <v>32.1</v>
      </c>
      <c r="E18" s="11">
        <f>[14]Abril!$C$8</f>
        <v>32.299999999999997</v>
      </c>
      <c r="F18" s="11">
        <f>[14]Abril!$C$9</f>
        <v>34.299999999999997</v>
      </c>
      <c r="G18" s="11">
        <f>[14]Abril!$C$10</f>
        <v>35.200000000000003</v>
      </c>
      <c r="H18" s="11">
        <f>[14]Abril!$C$11</f>
        <v>30.8</v>
      </c>
      <c r="I18" s="11">
        <f>[14]Abril!$C$12</f>
        <v>31.3</v>
      </c>
      <c r="J18" s="11">
        <f>[14]Abril!$C$13</f>
        <v>30.9</v>
      </c>
      <c r="K18" s="11">
        <f>[14]Abril!$C$14</f>
        <v>30.7</v>
      </c>
      <c r="L18" s="11">
        <f>[14]Abril!$C$15</f>
        <v>32.700000000000003</v>
      </c>
      <c r="M18" s="11">
        <f>[14]Abril!$C$16</f>
        <v>33.200000000000003</v>
      </c>
      <c r="N18" s="11">
        <f>[14]Abril!$C$17</f>
        <v>33.6</v>
      </c>
      <c r="O18" s="11">
        <f>[14]Abril!$C$18</f>
        <v>25.4</v>
      </c>
      <c r="P18" s="11">
        <f>[14]Abril!$C$19</f>
        <v>24.7</v>
      </c>
      <c r="Q18" s="11">
        <f>[14]Abril!$C$20</f>
        <v>27</v>
      </c>
      <c r="R18" s="11">
        <f>[14]Abril!$C$21</f>
        <v>28.9</v>
      </c>
      <c r="S18" s="11">
        <f>[14]Abril!$C$22</f>
        <v>31.4</v>
      </c>
      <c r="T18" s="11">
        <f>[14]Abril!$C$23</f>
        <v>29.7</v>
      </c>
      <c r="U18" s="11">
        <f>[14]Abril!$C$24</f>
        <v>30.8</v>
      </c>
      <c r="V18" s="11">
        <f>[14]Abril!$C$25</f>
        <v>31.7</v>
      </c>
      <c r="W18" s="11">
        <f>[14]Abril!$C$26</f>
        <v>31.9</v>
      </c>
      <c r="X18" s="11">
        <f>[14]Abril!$C$27</f>
        <v>30.8</v>
      </c>
      <c r="Y18" s="11">
        <f>[14]Abril!$C$28</f>
        <v>31.7</v>
      </c>
      <c r="Z18" s="11">
        <f>[14]Abril!$C$29</f>
        <v>32.700000000000003</v>
      </c>
      <c r="AA18" s="11">
        <f>[14]Abril!$C$30</f>
        <v>31.7</v>
      </c>
      <c r="AB18" s="11">
        <f>[14]Abril!$C$31</f>
        <v>32</v>
      </c>
      <c r="AC18" s="11">
        <f>[14]Abril!$C$32</f>
        <v>31.6</v>
      </c>
      <c r="AD18" s="11">
        <f>[14]Abril!$C$33</f>
        <v>31</v>
      </c>
      <c r="AE18" s="11">
        <f>[14]Abril!$C$34</f>
        <v>31.4</v>
      </c>
      <c r="AF18" s="131">
        <f t="shared" si="1"/>
        <v>35.200000000000003</v>
      </c>
      <c r="AG18" s="94">
        <f t="shared" si="2"/>
        <v>31.343333333333337</v>
      </c>
      <c r="AH18" s="12" t="s">
        <v>47</v>
      </c>
      <c r="AI18" s="12" t="s">
        <v>47</v>
      </c>
    </row>
    <row r="19" spans="1:38" x14ac:dyDescent="0.2">
      <c r="A19" s="58" t="s">
        <v>4</v>
      </c>
      <c r="B19" s="11" t="str">
        <f>[15]Abril!$C$5</f>
        <v>*</v>
      </c>
      <c r="C19" s="11" t="str">
        <f>[15]Abril!$C$6</f>
        <v>*</v>
      </c>
      <c r="D19" s="11" t="str">
        <f>[15]Abril!$C$7</f>
        <v>*</v>
      </c>
      <c r="E19" s="11" t="str">
        <f>[15]Abril!$C$8</f>
        <v>*</v>
      </c>
      <c r="F19" s="11" t="str">
        <f>[15]Abril!$C$9</f>
        <v>*</v>
      </c>
      <c r="G19" s="11" t="str">
        <f>[15]Abril!$C$10</f>
        <v>*</v>
      </c>
      <c r="H19" s="11" t="str">
        <f>[15]Abril!$C$11</f>
        <v>*</v>
      </c>
      <c r="I19" s="11" t="str">
        <f>[15]Abril!$C$12</f>
        <v>*</v>
      </c>
      <c r="J19" s="11" t="str">
        <f>[15]Abril!$C$13</f>
        <v>*</v>
      </c>
      <c r="K19" s="11" t="str">
        <f>[15]Abril!$C$14</f>
        <v>*</v>
      </c>
      <c r="L19" s="11" t="str">
        <f>[15]Abril!$C$15</f>
        <v>*</v>
      </c>
      <c r="M19" s="11" t="str">
        <f>[15]Abril!$C$16</f>
        <v>*</v>
      </c>
      <c r="N19" s="11" t="str">
        <f>[15]Abril!$C$17</f>
        <v>*</v>
      </c>
      <c r="O19" s="11" t="str">
        <f>[15]Abril!$C$18</f>
        <v>*</v>
      </c>
      <c r="P19" s="11" t="str">
        <f>[15]Abril!$C$19</f>
        <v>*</v>
      </c>
      <c r="Q19" s="11" t="str">
        <f>[15]Abril!$C$20</f>
        <v>*</v>
      </c>
      <c r="R19" s="11" t="str">
        <f>[15]Abril!$C$21</f>
        <v>*</v>
      </c>
      <c r="S19" s="11" t="str">
        <f>[15]Abril!$C$22</f>
        <v>*</v>
      </c>
      <c r="T19" s="11" t="str">
        <f>[15]Abril!$C$23</f>
        <v>*</v>
      </c>
      <c r="U19" s="11" t="str">
        <f>[15]Abril!$C$24</f>
        <v>*</v>
      </c>
      <c r="V19" s="11" t="str">
        <f>[15]Abril!$C$25</f>
        <v>*</v>
      </c>
      <c r="W19" s="11" t="str">
        <f>[15]Abril!$C$26</f>
        <v>*</v>
      </c>
      <c r="X19" s="11" t="str">
        <f>[15]Abril!$C$27</f>
        <v>*</v>
      </c>
      <c r="Y19" s="11" t="str">
        <f>[15]Abril!$C$28</f>
        <v>*</v>
      </c>
      <c r="Z19" s="11" t="str">
        <f>[15]Abril!$C$29</f>
        <v>*</v>
      </c>
      <c r="AA19" s="11" t="str">
        <f>[15]Abril!$C$30</f>
        <v>*</v>
      </c>
      <c r="AB19" s="11" t="str">
        <f>[15]Abril!$C$31</f>
        <v>*</v>
      </c>
      <c r="AC19" s="11" t="str">
        <f>[15]Abril!$C$32</f>
        <v>*</v>
      </c>
      <c r="AD19" s="11" t="str">
        <f>[15]Abril!$C$33</f>
        <v>*</v>
      </c>
      <c r="AE19" s="11" t="str">
        <f>[15]Abril!$C$34</f>
        <v>*</v>
      </c>
      <c r="AF19" s="136" t="s">
        <v>226</v>
      </c>
      <c r="AG19" s="112" t="s">
        <v>226</v>
      </c>
    </row>
    <row r="20" spans="1:38" x14ac:dyDescent="0.2">
      <c r="A20" s="58" t="s">
        <v>5</v>
      </c>
      <c r="B20" s="11">
        <f>[16]Abril!$C$5</f>
        <v>37.1</v>
      </c>
      <c r="C20" s="11">
        <f>[16]Abril!$C$6</f>
        <v>37.5</v>
      </c>
      <c r="D20" s="11">
        <f>[16]Abril!$C$7</f>
        <v>31.8</v>
      </c>
      <c r="E20" s="11">
        <f>[16]Abril!$C$8</f>
        <v>33.4</v>
      </c>
      <c r="F20" s="11">
        <f>[16]Abril!$C$9</f>
        <v>36.5</v>
      </c>
      <c r="G20" s="11">
        <f>[16]Abril!$C$10</f>
        <v>35.700000000000003</v>
      </c>
      <c r="H20" s="11">
        <f>[16]Abril!$C$11</f>
        <v>25.3</v>
      </c>
      <c r="I20" s="11">
        <f>[16]Abril!$C$12</f>
        <v>29.6</v>
      </c>
      <c r="J20" s="11">
        <f>[16]Abril!$C$13</f>
        <v>30.3</v>
      </c>
      <c r="K20" s="11">
        <f>[16]Abril!$C$14</f>
        <v>30.6</v>
      </c>
      <c r="L20" s="11">
        <f>[16]Abril!$C$15</f>
        <v>31.6</v>
      </c>
      <c r="M20" s="11">
        <f>[16]Abril!$C$16</f>
        <v>33.1</v>
      </c>
      <c r="N20" s="11">
        <f>[16]Abril!$C$17</f>
        <v>33.799999999999997</v>
      </c>
      <c r="O20" s="11">
        <f>[16]Abril!$C$18</f>
        <v>28.2</v>
      </c>
      <c r="P20" s="11">
        <f>[16]Abril!$C$19</f>
        <v>28.4</v>
      </c>
      <c r="Q20" s="11">
        <f>[16]Abril!$C$20</f>
        <v>29.6</v>
      </c>
      <c r="R20" s="11">
        <f>[16]Abril!$C$21</f>
        <v>30.9</v>
      </c>
      <c r="S20" s="11">
        <f>[16]Abril!$C$22</f>
        <v>32.200000000000003</v>
      </c>
      <c r="T20" s="11">
        <f>[16]Abril!$C$23</f>
        <v>34</v>
      </c>
      <c r="U20" s="11">
        <f>[16]Abril!$C$24</f>
        <v>35.200000000000003</v>
      </c>
      <c r="V20" s="11">
        <f>[16]Abril!$C$25</f>
        <v>36.1</v>
      </c>
      <c r="W20" s="11">
        <f>[16]Abril!$C$26</f>
        <v>35.9</v>
      </c>
      <c r="X20" s="11">
        <f>[16]Abril!$C$27</f>
        <v>35</v>
      </c>
      <c r="Y20" s="11">
        <f>[16]Abril!$C$28</f>
        <v>34.799999999999997</v>
      </c>
      <c r="Z20" s="11">
        <f>[16]Abril!$C$29</f>
        <v>35.799999999999997</v>
      </c>
      <c r="AA20" s="11">
        <f>[16]Abril!$C$30</f>
        <v>34.4</v>
      </c>
      <c r="AB20" s="11">
        <f>[16]Abril!$C$31</f>
        <v>34.200000000000003</v>
      </c>
      <c r="AC20" s="11">
        <f>[16]Abril!$C$32</f>
        <v>35</v>
      </c>
      <c r="AD20" s="11">
        <f>[16]Abril!$C$33</f>
        <v>35.5</v>
      </c>
      <c r="AE20" s="11">
        <f>[16]Abril!$C$34</f>
        <v>35.4</v>
      </c>
      <c r="AF20" s="131">
        <f t="shared" si="1"/>
        <v>37.5</v>
      </c>
      <c r="AG20" s="94">
        <f t="shared" si="2"/>
        <v>33.230000000000004</v>
      </c>
      <c r="AH20" s="12" t="s">
        <v>47</v>
      </c>
      <c r="AI20" t="s">
        <v>47</v>
      </c>
      <c r="AK20" t="s">
        <v>47</v>
      </c>
    </row>
    <row r="21" spans="1:38" x14ac:dyDescent="0.2">
      <c r="A21" s="58" t="s">
        <v>43</v>
      </c>
      <c r="B21" s="11">
        <f>[17]Abril!$C$5</f>
        <v>32.200000000000003</v>
      </c>
      <c r="C21" s="11">
        <f>[17]Abril!$C$6</f>
        <v>32.1</v>
      </c>
      <c r="D21" s="11">
        <f>[17]Abril!$C$7</f>
        <v>31.1</v>
      </c>
      <c r="E21" s="11">
        <f>[17]Abril!$C$8</f>
        <v>30.4</v>
      </c>
      <c r="F21" s="11">
        <f>[17]Abril!$C$9</f>
        <v>32.700000000000003</v>
      </c>
      <c r="G21" s="11">
        <f>[17]Abril!$C$10</f>
        <v>33.200000000000003</v>
      </c>
      <c r="H21" s="11">
        <f>[17]Abril!$C$11</f>
        <v>31.4</v>
      </c>
      <c r="I21" s="11">
        <f>[17]Abril!$C$12</f>
        <v>29.9</v>
      </c>
      <c r="J21" s="11">
        <f>[17]Abril!$C$13</f>
        <v>29.8</v>
      </c>
      <c r="K21" s="11">
        <f>[17]Abril!$C$14</f>
        <v>30.9</v>
      </c>
      <c r="L21" s="11">
        <f>[17]Abril!$C$15</f>
        <v>31.4</v>
      </c>
      <c r="M21" s="11">
        <f>[17]Abril!$C$16</f>
        <v>31.9</v>
      </c>
      <c r="N21" s="11">
        <f>[17]Abril!$C$17</f>
        <v>32.4</v>
      </c>
      <c r="O21" s="11">
        <f>[17]Abril!$C$18</f>
        <v>26.6</v>
      </c>
      <c r="P21" s="11">
        <f>[17]Abril!$C$19</f>
        <v>25.3</v>
      </c>
      <c r="Q21" s="11">
        <f>[17]Abril!$C$20</f>
        <v>27</v>
      </c>
      <c r="R21" s="11">
        <f>[17]Abril!$C$21</f>
        <v>28.6</v>
      </c>
      <c r="S21" s="11">
        <f>[17]Abril!$C$22</f>
        <v>29.6</v>
      </c>
      <c r="T21" s="11">
        <f>[17]Abril!$C$23</f>
        <v>29.2</v>
      </c>
      <c r="U21" s="11">
        <f>[17]Abril!$C$24</f>
        <v>29.9</v>
      </c>
      <c r="V21" s="11">
        <f>[17]Abril!$C$25</f>
        <v>30.7</v>
      </c>
      <c r="W21" s="11">
        <f>[17]Abril!$C$26</f>
        <v>31.1</v>
      </c>
      <c r="X21" s="11">
        <f>[17]Abril!$C$27</f>
        <v>29.6</v>
      </c>
      <c r="Y21" s="11">
        <f>[17]Abril!$C$28</f>
        <v>30.4</v>
      </c>
      <c r="Z21" s="11">
        <f>[17]Abril!$C$29</f>
        <v>30.8</v>
      </c>
      <c r="AA21" s="11">
        <f>[17]Abril!$C$30</f>
        <v>30.3</v>
      </c>
      <c r="AB21" s="11">
        <f>[17]Abril!$C$31</f>
        <v>30</v>
      </c>
      <c r="AC21" s="11">
        <f>[17]Abril!$C$32</f>
        <v>31.1</v>
      </c>
      <c r="AD21" s="11">
        <f>[17]Abril!$C$33</f>
        <v>30.2</v>
      </c>
      <c r="AE21" s="11">
        <f>[17]Abril!$C$34</f>
        <v>29.4</v>
      </c>
      <c r="AF21" s="131">
        <f t="shared" si="1"/>
        <v>33.200000000000003</v>
      </c>
      <c r="AG21" s="94">
        <f t="shared" si="2"/>
        <v>30.306666666666668</v>
      </c>
      <c r="AI21" t="s">
        <v>229</v>
      </c>
      <c r="AK21" t="s">
        <v>47</v>
      </c>
    </row>
    <row r="22" spans="1:38" x14ac:dyDescent="0.2">
      <c r="A22" s="58" t="s">
        <v>6</v>
      </c>
      <c r="B22" s="11">
        <f>[18]Abril!$C$5</f>
        <v>35.6</v>
      </c>
      <c r="C22" s="11">
        <f>[18]Abril!$C$6</f>
        <v>35.4</v>
      </c>
      <c r="D22" s="11">
        <f>[18]Abril!$C$7</f>
        <v>31.9</v>
      </c>
      <c r="E22" s="11">
        <f>[18]Abril!$C$8</f>
        <v>32.799999999999997</v>
      </c>
      <c r="F22" s="11">
        <f>[18]Abril!$C$9</f>
        <v>35.9</v>
      </c>
      <c r="G22" s="11">
        <f>[18]Abril!$C$10</f>
        <v>36.9</v>
      </c>
      <c r="H22" s="11">
        <f>[18]Abril!$C$11</f>
        <v>30.2</v>
      </c>
      <c r="I22" s="11">
        <f>[18]Abril!$C$12</f>
        <v>32.1</v>
      </c>
      <c r="J22" s="11">
        <f>[18]Abril!$C$13</f>
        <v>32.299999999999997</v>
      </c>
      <c r="K22" s="11">
        <f>[18]Abril!$C$14</f>
        <v>32.6</v>
      </c>
      <c r="L22" s="11">
        <f>[18]Abril!$C$15</f>
        <v>33.200000000000003</v>
      </c>
      <c r="M22" s="11">
        <f>[18]Abril!$C$16</f>
        <v>34.1</v>
      </c>
      <c r="N22" s="11">
        <f>[18]Abril!$C$17</f>
        <v>34.6</v>
      </c>
      <c r="O22" s="11">
        <f>[18]Abril!$C$18</f>
        <v>28.7</v>
      </c>
      <c r="P22" s="11">
        <f>[18]Abril!$C$19</f>
        <v>28.1</v>
      </c>
      <c r="Q22" s="11">
        <f>[18]Abril!$C$20</f>
        <v>28.2</v>
      </c>
      <c r="R22" s="11">
        <f>[18]Abril!$C$21</f>
        <v>30</v>
      </c>
      <c r="S22" s="11">
        <f>[18]Abril!$C$22</f>
        <v>32.799999999999997</v>
      </c>
      <c r="T22" s="11">
        <f>[18]Abril!$C$23</f>
        <v>32.200000000000003</v>
      </c>
      <c r="U22" s="11">
        <f>[18]Abril!$C$24</f>
        <v>33.299999999999997</v>
      </c>
      <c r="V22" s="11">
        <f>[18]Abril!$C$25</f>
        <v>33.299999999999997</v>
      </c>
      <c r="W22" s="11">
        <f>[18]Abril!$C$26</f>
        <v>32.9</v>
      </c>
      <c r="X22" s="11">
        <f>[18]Abril!$C$27</f>
        <v>33</v>
      </c>
      <c r="Y22" s="11">
        <f>[18]Abril!$C$28</f>
        <v>33</v>
      </c>
      <c r="Z22" s="11">
        <f>[18]Abril!$C$29</f>
        <v>34.299999999999997</v>
      </c>
      <c r="AA22" s="11">
        <f>[18]Abril!$C$30</f>
        <v>34.200000000000003</v>
      </c>
      <c r="AB22" s="11">
        <f>[18]Abril!$C$31</f>
        <v>33.1</v>
      </c>
      <c r="AC22" s="11">
        <f>[18]Abril!$C$32</f>
        <v>34.4</v>
      </c>
      <c r="AD22" s="11">
        <f>[18]Abril!$C$33</f>
        <v>33.9</v>
      </c>
      <c r="AE22" s="11">
        <f>[18]Abril!$C$34</f>
        <v>33.299999999999997</v>
      </c>
      <c r="AF22" s="131">
        <f t="shared" si="1"/>
        <v>36.9</v>
      </c>
      <c r="AG22" s="94">
        <f t="shared" si="2"/>
        <v>32.876666666666665</v>
      </c>
      <c r="AI22" t="s">
        <v>47</v>
      </c>
    </row>
    <row r="23" spans="1:38" x14ac:dyDescent="0.2">
      <c r="A23" s="58" t="s">
        <v>7</v>
      </c>
      <c r="B23" s="11">
        <f>[19]Abril!$C$5</f>
        <v>33.700000000000003</v>
      </c>
      <c r="C23" s="11">
        <f>[19]Abril!$C$6</f>
        <v>35.299999999999997</v>
      </c>
      <c r="D23" s="11">
        <f>[19]Abril!$C$7</f>
        <v>27.5</v>
      </c>
      <c r="E23" s="11">
        <f>[19]Abril!$C$8</f>
        <v>29.5</v>
      </c>
      <c r="F23" s="11">
        <f>[19]Abril!$C$9</f>
        <v>33.799999999999997</v>
      </c>
      <c r="G23" s="11">
        <f>[19]Abril!$C$10</f>
        <v>34.700000000000003</v>
      </c>
      <c r="H23" s="11">
        <f>[19]Abril!$C$11</f>
        <v>26.3</v>
      </c>
      <c r="I23" s="11">
        <f>[19]Abril!$C$12</f>
        <v>26.8</v>
      </c>
      <c r="J23" s="11">
        <f>[19]Abril!$C$13</f>
        <v>28.4</v>
      </c>
      <c r="K23" s="11">
        <f>[19]Abril!$C$14</f>
        <v>27.4</v>
      </c>
      <c r="L23" s="11">
        <f>[19]Abril!$C$15</f>
        <v>28.3</v>
      </c>
      <c r="M23" s="11">
        <f>[19]Abril!$C$16</f>
        <v>29</v>
      </c>
      <c r="N23" s="11">
        <f>[19]Abril!$C$17</f>
        <v>31.8</v>
      </c>
      <c r="O23" s="11">
        <f>[19]Abril!$C$18</f>
        <v>24.3</v>
      </c>
      <c r="P23" s="11">
        <f>[19]Abril!$C$19</f>
        <v>21.5</v>
      </c>
      <c r="Q23" s="11">
        <f>[19]Abril!$C$20</f>
        <v>23.8</v>
      </c>
      <c r="R23" s="11">
        <f>[19]Abril!$C$21</f>
        <v>26.9</v>
      </c>
      <c r="S23" s="11">
        <f>[19]Abril!$C$22</f>
        <v>27.6</v>
      </c>
      <c r="T23" s="11">
        <f>[19]Abril!$C$23</f>
        <v>28.4</v>
      </c>
      <c r="U23" s="11">
        <f>[19]Abril!$C$24</f>
        <v>29.8</v>
      </c>
      <c r="V23" s="11">
        <f>[19]Abril!$C$25</f>
        <v>29.7</v>
      </c>
      <c r="W23" s="11">
        <f>[19]Abril!$C$26</f>
        <v>29.8</v>
      </c>
      <c r="X23" s="11">
        <f>[19]Abril!$C$27</f>
        <v>29.4</v>
      </c>
      <c r="Y23" s="11">
        <f>[19]Abril!$C$28</f>
        <v>30</v>
      </c>
      <c r="Z23" s="11">
        <f>[19]Abril!$C$29</f>
        <v>31.5</v>
      </c>
      <c r="AA23" s="11">
        <f>[19]Abril!$C$30</f>
        <v>32.200000000000003</v>
      </c>
      <c r="AB23" s="11">
        <f>[19]Abril!$C$31</f>
        <v>29.6</v>
      </c>
      <c r="AC23" s="11">
        <f>[19]Abril!$C$32</f>
        <v>30.9</v>
      </c>
      <c r="AD23" s="11">
        <f>[19]Abril!$C$33</f>
        <v>30.9</v>
      </c>
      <c r="AE23" s="11">
        <f>[19]Abril!$C$34</f>
        <v>31.1</v>
      </c>
      <c r="AF23" s="131">
        <f t="shared" si="1"/>
        <v>35.299999999999997</v>
      </c>
      <c r="AG23" s="94">
        <f t="shared" si="2"/>
        <v>29.33</v>
      </c>
      <c r="AI23" t="s">
        <v>47</v>
      </c>
      <c r="AK23" t="s">
        <v>47</v>
      </c>
    </row>
    <row r="24" spans="1:38" x14ac:dyDescent="0.2">
      <c r="A24" s="58" t="s">
        <v>169</v>
      </c>
      <c r="B24" s="11" t="str">
        <f>[20]Abril!$C$5</f>
        <v>*</v>
      </c>
      <c r="C24" s="11" t="str">
        <f>[20]Abril!$C$6</f>
        <v>*</v>
      </c>
      <c r="D24" s="11" t="str">
        <f>[20]Abril!$C$7</f>
        <v>*</v>
      </c>
      <c r="E24" s="11" t="str">
        <f>[20]Abril!$C$8</f>
        <v>*</v>
      </c>
      <c r="F24" s="11" t="str">
        <f>[20]Abril!$C$9</f>
        <v>*</v>
      </c>
      <c r="G24" s="11" t="str">
        <f>[20]Abril!$C$10</f>
        <v>*</v>
      </c>
      <c r="H24" s="11" t="str">
        <f>[20]Abril!$C$11</f>
        <v>*</v>
      </c>
      <c r="I24" s="11" t="str">
        <f>[20]Abril!$C$12</f>
        <v>*</v>
      </c>
      <c r="J24" s="11" t="str">
        <f>[20]Abril!$C$13</f>
        <v>*</v>
      </c>
      <c r="K24" s="11" t="str">
        <f>[20]Abril!$C$14</f>
        <v>*</v>
      </c>
      <c r="L24" s="11" t="str">
        <f>[20]Abril!$C$15</f>
        <v>*</v>
      </c>
      <c r="M24" s="11" t="str">
        <f>[20]Abril!$C$16</f>
        <v>*</v>
      </c>
      <c r="N24" s="11" t="str">
        <f>[20]Abril!$C$17</f>
        <v>*</v>
      </c>
      <c r="O24" s="11" t="str">
        <f>[20]Abril!$C$18</f>
        <v>*</v>
      </c>
      <c r="P24" s="11" t="str">
        <f>[20]Abril!$C$19</f>
        <v>*</v>
      </c>
      <c r="Q24" s="11" t="str">
        <f>[20]Abril!$C$20</f>
        <v>*</v>
      </c>
      <c r="R24" s="11" t="str">
        <f>[20]Abril!$C$21</f>
        <v>*</v>
      </c>
      <c r="S24" s="11" t="str">
        <f>[20]Abril!$C$22</f>
        <v>*</v>
      </c>
      <c r="T24" s="11" t="str">
        <f>[20]Abril!$C$23</f>
        <v>*</v>
      </c>
      <c r="U24" s="11" t="str">
        <f>[20]Abril!$C$24</f>
        <v>*</v>
      </c>
      <c r="V24" s="11" t="str">
        <f>[20]Abril!$C$25</f>
        <v>*</v>
      </c>
      <c r="W24" s="11" t="str">
        <f>[20]Abril!$C$26</f>
        <v>*</v>
      </c>
      <c r="X24" s="11" t="str">
        <f>[20]Abril!$C$27</f>
        <v>*</v>
      </c>
      <c r="Y24" s="11" t="str">
        <f>[20]Abril!$C$28</f>
        <v>*</v>
      </c>
      <c r="Z24" s="11" t="str">
        <f>[20]Abril!$C$29</f>
        <v>*</v>
      </c>
      <c r="AA24" s="11" t="str">
        <f>[20]Abril!$C$30</f>
        <v>*</v>
      </c>
      <c r="AB24" s="11" t="str">
        <f>[20]Abril!$C$31</f>
        <v>*</v>
      </c>
      <c r="AC24" s="11" t="str">
        <f>[20]Abril!$C$32</f>
        <v>*</v>
      </c>
      <c r="AD24" s="11" t="str">
        <f>[20]Abril!$C$33</f>
        <v>*</v>
      </c>
      <c r="AE24" s="11" t="str">
        <f>[20]Abril!$C$34</f>
        <v>*</v>
      </c>
      <c r="AF24" s="136" t="s">
        <v>226</v>
      </c>
      <c r="AG24" s="112" t="s">
        <v>226</v>
      </c>
      <c r="AI24" t="s">
        <v>47</v>
      </c>
      <c r="AJ24" t="s">
        <v>47</v>
      </c>
      <c r="AK24" t="s">
        <v>47</v>
      </c>
      <c r="AL24" t="s">
        <v>47</v>
      </c>
    </row>
    <row r="25" spans="1:38" x14ac:dyDescent="0.2">
      <c r="A25" s="58" t="s">
        <v>170</v>
      </c>
      <c r="B25" s="11">
        <f>[21]Abril!$C$5</f>
        <v>35.200000000000003</v>
      </c>
      <c r="C25" s="11">
        <f>[21]Abril!$C$6</f>
        <v>36.6</v>
      </c>
      <c r="D25" s="11">
        <f>[21]Abril!$C$7</f>
        <v>27.7</v>
      </c>
      <c r="E25" s="11">
        <f>[21]Abril!$C$8</f>
        <v>30.5</v>
      </c>
      <c r="F25" s="11">
        <f>[21]Abril!$C$9</f>
        <v>34.799999999999997</v>
      </c>
      <c r="G25" s="11">
        <f>[21]Abril!$C$10</f>
        <v>35</v>
      </c>
      <c r="H25" s="11">
        <f>[21]Abril!$C$11</f>
        <v>27.5</v>
      </c>
      <c r="I25" s="11">
        <f>[21]Abril!$C$12</f>
        <v>28.7</v>
      </c>
      <c r="J25" s="11">
        <f>[21]Abril!$C$13</f>
        <v>28.5</v>
      </c>
      <c r="K25" s="11">
        <f>[21]Abril!$C$14</f>
        <v>28.4</v>
      </c>
      <c r="L25" s="11">
        <f>[21]Abril!$C$15</f>
        <v>29.3</v>
      </c>
      <c r="M25" s="11">
        <f>[21]Abril!$C$16</f>
        <v>31.2</v>
      </c>
      <c r="N25" s="11">
        <f>[21]Abril!$C$17</f>
        <v>30.8</v>
      </c>
      <c r="O25" s="11">
        <f>[21]Abril!$C$18</f>
        <v>25.8</v>
      </c>
      <c r="P25" s="11">
        <f>[21]Abril!$C$19</f>
        <v>23.2</v>
      </c>
      <c r="Q25" s="11">
        <f>[21]Abril!$C$20</f>
        <v>25.6</v>
      </c>
      <c r="R25" s="11">
        <f>[21]Abril!$C$21</f>
        <v>27.8</v>
      </c>
      <c r="S25" s="11">
        <f>[21]Abril!$C$22</f>
        <v>28.6</v>
      </c>
      <c r="T25" s="11">
        <f>[21]Abril!$C$23</f>
        <v>28.8</v>
      </c>
      <c r="U25" s="11">
        <f>[21]Abril!$C$24</f>
        <v>30.5</v>
      </c>
      <c r="V25" s="11">
        <f>[21]Abril!$C$25</f>
        <v>31.1</v>
      </c>
      <c r="W25" s="11">
        <f>[21]Abril!$C$26</f>
        <v>31.1</v>
      </c>
      <c r="X25" s="11">
        <f>[21]Abril!$C$27</f>
        <v>30.1</v>
      </c>
      <c r="Y25" s="11">
        <f>[21]Abril!$C$28</f>
        <v>30.6</v>
      </c>
      <c r="Z25" s="11">
        <f>[21]Abril!$C$29</f>
        <v>33.200000000000003</v>
      </c>
      <c r="AA25" s="11">
        <f>[21]Abril!$C$30</f>
        <v>33.299999999999997</v>
      </c>
      <c r="AB25" s="11">
        <f>[21]Abril!$C$31</f>
        <v>30</v>
      </c>
      <c r="AC25" s="11">
        <f>[21]Abril!$C$32</f>
        <v>31</v>
      </c>
      <c r="AD25" s="11">
        <f>[21]Abril!$C$33</f>
        <v>32.200000000000003</v>
      </c>
      <c r="AE25" s="11">
        <f>[21]Abril!$C$34</f>
        <v>33</v>
      </c>
      <c r="AF25" s="131">
        <f t="shared" si="1"/>
        <v>36.6</v>
      </c>
      <c r="AG25" s="94">
        <f t="shared" si="2"/>
        <v>30.33666666666667</v>
      </c>
      <c r="AH25" s="12" t="s">
        <v>47</v>
      </c>
      <c r="AI25" t="s">
        <v>47</v>
      </c>
      <c r="AJ25" t="s">
        <v>47</v>
      </c>
      <c r="AL25" t="s">
        <v>47</v>
      </c>
    </row>
    <row r="26" spans="1:38" x14ac:dyDescent="0.2">
      <c r="A26" s="58" t="s">
        <v>171</v>
      </c>
      <c r="B26" s="11">
        <f>[22]Abril!$C$5</f>
        <v>34.1</v>
      </c>
      <c r="C26" s="11">
        <f>[22]Abril!$C$6</f>
        <v>35.5</v>
      </c>
      <c r="D26" s="11">
        <f>[22]Abril!$C$7</f>
        <v>29.2</v>
      </c>
      <c r="E26" s="11">
        <f>[22]Abril!$C$8</f>
        <v>30.3</v>
      </c>
      <c r="F26" s="11">
        <f>[22]Abril!$C$9</f>
        <v>33.9</v>
      </c>
      <c r="G26" s="11">
        <f>[22]Abril!$C$10</f>
        <v>35.200000000000003</v>
      </c>
      <c r="H26" s="11">
        <f>[22]Abril!$C$11</f>
        <v>28.2</v>
      </c>
      <c r="I26" s="11">
        <f>[22]Abril!$C$12</f>
        <v>28.8</v>
      </c>
      <c r="J26" s="11">
        <f>[22]Abril!$C$13</f>
        <v>29.9</v>
      </c>
      <c r="K26" s="11">
        <f>[22]Abril!$C$14</f>
        <v>29</v>
      </c>
      <c r="L26" s="11">
        <f>[22]Abril!$C$15</f>
        <v>30.2</v>
      </c>
      <c r="M26" s="11">
        <f>[22]Abril!$C$16</f>
        <v>30.5</v>
      </c>
      <c r="N26" s="11">
        <f>[22]Abril!$C$17</f>
        <v>33.200000000000003</v>
      </c>
      <c r="O26" s="11">
        <f>[22]Abril!$C$18</f>
        <v>27.5</v>
      </c>
      <c r="P26" s="11">
        <f>[22]Abril!$C$19</f>
        <v>23.4</v>
      </c>
      <c r="Q26" s="11">
        <f>[22]Abril!$C$20</f>
        <v>25.5</v>
      </c>
      <c r="R26" s="11">
        <f>[22]Abril!$C$21</f>
        <v>28.9</v>
      </c>
      <c r="S26" s="11">
        <f>[22]Abril!$C$22</f>
        <v>28.4</v>
      </c>
      <c r="T26" s="11">
        <f>[22]Abril!$C$23</f>
        <v>29.6</v>
      </c>
      <c r="U26" s="11">
        <f>[22]Abril!$C$24</f>
        <v>30.9</v>
      </c>
      <c r="V26" s="11">
        <f>[22]Abril!$C$25</f>
        <v>31.5</v>
      </c>
      <c r="W26" s="11">
        <f>[22]Abril!$C$26</f>
        <v>31.2</v>
      </c>
      <c r="X26" s="11">
        <f>[22]Abril!$C$27</f>
        <v>30.2</v>
      </c>
      <c r="Y26" s="11">
        <f>[22]Abril!$C$28</f>
        <v>31.1</v>
      </c>
      <c r="Z26" s="11">
        <f>[22]Abril!$C$29</f>
        <v>32.9</v>
      </c>
      <c r="AA26" s="11">
        <f>[22]Abril!$C$30</f>
        <v>33</v>
      </c>
      <c r="AB26" s="11">
        <f>[22]Abril!$C$31</f>
        <v>30.8</v>
      </c>
      <c r="AC26" s="11">
        <f>[22]Abril!$C$32</f>
        <v>31.6</v>
      </c>
      <c r="AD26" s="11">
        <f>[22]Abril!$C$33</f>
        <v>32</v>
      </c>
      <c r="AE26" s="11">
        <f>[22]Abril!$C$34</f>
        <v>31.9</v>
      </c>
      <c r="AF26" s="131">
        <f t="shared" si="1"/>
        <v>35.5</v>
      </c>
      <c r="AG26" s="94">
        <f t="shared" si="2"/>
        <v>30.613333333333333</v>
      </c>
      <c r="AI26" t="s">
        <v>47</v>
      </c>
      <c r="AK26" t="s">
        <v>47</v>
      </c>
    </row>
    <row r="27" spans="1:38" x14ac:dyDescent="0.2">
      <c r="A27" s="58" t="s">
        <v>8</v>
      </c>
      <c r="B27" s="11">
        <f>[23]Abril!$C$5</f>
        <v>33.700000000000003</v>
      </c>
      <c r="C27" s="11">
        <f>[23]Abril!$C$6</f>
        <v>35.5</v>
      </c>
      <c r="D27" s="11">
        <f>[23]Abril!$C$7</f>
        <v>27.7</v>
      </c>
      <c r="E27" s="11">
        <f>[23]Abril!$C$8</f>
        <v>30.4</v>
      </c>
      <c r="F27" s="11">
        <f>[23]Abril!$C$9</f>
        <v>33.5</v>
      </c>
      <c r="G27" s="11">
        <f>[23]Abril!$C$10</f>
        <v>34</v>
      </c>
      <c r="H27" s="11">
        <f>[23]Abril!$C$11</f>
        <v>26.8</v>
      </c>
      <c r="I27" s="11">
        <f>[23]Abril!$C$12</f>
        <v>28.6</v>
      </c>
      <c r="J27" s="11">
        <f>[23]Abril!$C$13</f>
        <v>28.4</v>
      </c>
      <c r="K27" s="11">
        <f>[23]Abril!$C$14</f>
        <v>28</v>
      </c>
      <c r="L27" s="11">
        <f>[23]Abril!$C$15</f>
        <v>29.2</v>
      </c>
      <c r="M27" s="11">
        <f>[23]Abril!$C$16</f>
        <v>30.2</v>
      </c>
      <c r="N27" s="11">
        <f>[23]Abril!$C$17</f>
        <v>30.1</v>
      </c>
      <c r="O27" s="11">
        <f>[23]Abril!$C$18</f>
        <v>25.5</v>
      </c>
      <c r="P27" s="11">
        <f>[23]Abril!$C$19</f>
        <v>22.7</v>
      </c>
      <c r="Q27" s="11">
        <f>[23]Abril!$C$20</f>
        <v>24.3</v>
      </c>
      <c r="R27" s="11">
        <f>[23]Abril!$C$21</f>
        <v>27.9</v>
      </c>
      <c r="S27" s="11">
        <f>[23]Abril!$C$22</f>
        <v>27.3</v>
      </c>
      <c r="T27" s="11">
        <f>[23]Abril!$C$23</f>
        <v>27.6</v>
      </c>
      <c r="U27" s="11">
        <f>[23]Abril!$C$24</f>
        <v>29.5</v>
      </c>
      <c r="V27" s="11">
        <f>[23]Abril!$C$25</f>
        <v>30.1</v>
      </c>
      <c r="W27" s="11">
        <f>[23]Abril!$C$26</f>
        <v>30</v>
      </c>
      <c r="X27" s="11">
        <f>[23]Abril!$C$27</f>
        <v>28.9</v>
      </c>
      <c r="Y27" s="11">
        <f>[23]Abril!$C$28</f>
        <v>29.6</v>
      </c>
      <c r="Z27" s="11">
        <f>[23]Abril!$C$29</f>
        <v>32.299999999999997</v>
      </c>
      <c r="AA27" s="11">
        <f>[23]Abril!$C$30</f>
        <v>32.6</v>
      </c>
      <c r="AB27" s="11">
        <f>[23]Abril!$C$31</f>
        <v>29.4</v>
      </c>
      <c r="AC27" s="11">
        <f>[23]Abril!$C$32</f>
        <v>29.7</v>
      </c>
      <c r="AD27" s="11">
        <f>[23]Abril!$C$33</f>
        <v>30.7</v>
      </c>
      <c r="AE27" s="11">
        <f>[23]Abril!$C$34</f>
        <v>31.2</v>
      </c>
      <c r="AF27" s="131">
        <f t="shared" si="1"/>
        <v>35.5</v>
      </c>
      <c r="AG27" s="94">
        <f t="shared" si="2"/>
        <v>29.513333333333335</v>
      </c>
      <c r="AI27" t="s">
        <v>47</v>
      </c>
    </row>
    <row r="28" spans="1:38" x14ac:dyDescent="0.2">
      <c r="A28" s="58" t="s">
        <v>9</v>
      </c>
      <c r="B28" s="11">
        <f>[24]Abril!$C$5</f>
        <v>34.799999999999997</v>
      </c>
      <c r="C28" s="11">
        <f>[24]Abril!$C$6</f>
        <v>35.700000000000003</v>
      </c>
      <c r="D28" s="11">
        <f>[24]Abril!$C$7</f>
        <v>30.2</v>
      </c>
      <c r="E28" s="11">
        <f>[24]Abril!$C$8</f>
        <v>30.8</v>
      </c>
      <c r="F28" s="11">
        <f>[24]Abril!$C$9</f>
        <v>34.6</v>
      </c>
      <c r="G28" s="11">
        <f>[24]Abril!$C$10</f>
        <v>36</v>
      </c>
      <c r="H28" s="11">
        <f>[24]Abril!$C$11</f>
        <v>27.9</v>
      </c>
      <c r="I28" s="11">
        <f>[24]Abril!$C$12</f>
        <v>29.3</v>
      </c>
      <c r="J28" s="11">
        <f>[24]Abril!$C$13</f>
        <v>29.7</v>
      </c>
      <c r="K28" s="11">
        <f>[24]Abril!$C$14</f>
        <v>29.2</v>
      </c>
      <c r="L28" s="11">
        <f>[24]Abril!$C$15</f>
        <v>30</v>
      </c>
      <c r="M28" s="11">
        <f>[24]Abril!$C$16</f>
        <v>31.4</v>
      </c>
      <c r="N28" s="11">
        <f>[24]Abril!$C$17</f>
        <v>32.799999999999997</v>
      </c>
      <c r="O28" s="11">
        <f>[24]Abril!$C$18</f>
        <v>26.5</v>
      </c>
      <c r="P28" s="11">
        <f>[24]Abril!$C$19</f>
        <v>23</v>
      </c>
      <c r="Q28" s="11">
        <f>[24]Abril!$C$20</f>
        <v>25.4</v>
      </c>
      <c r="R28" s="11">
        <f>[24]Abril!$C$21</f>
        <v>28.6</v>
      </c>
      <c r="S28" s="11">
        <f>[24]Abril!$C$22</f>
        <v>28.4</v>
      </c>
      <c r="T28" s="11">
        <f>[24]Abril!$C$23</f>
        <v>29.7</v>
      </c>
      <c r="U28" s="11">
        <f>[24]Abril!$C$24</f>
        <v>30.9</v>
      </c>
      <c r="V28" s="11">
        <f>[24]Abril!$C$25</f>
        <v>30.7</v>
      </c>
      <c r="W28" s="11">
        <f>[24]Abril!$C$26</f>
        <v>31.2</v>
      </c>
      <c r="X28" s="11">
        <f>[24]Abril!$C$27</f>
        <v>30.8</v>
      </c>
      <c r="Y28" s="11">
        <f>[24]Abril!$C$28</f>
        <v>31.2</v>
      </c>
      <c r="Z28" s="11">
        <f>[24]Abril!$C$29</f>
        <v>33.200000000000003</v>
      </c>
      <c r="AA28" s="11">
        <f>[24]Abril!$C$30</f>
        <v>33.700000000000003</v>
      </c>
      <c r="AB28" s="11">
        <f>[24]Abril!$C$31</f>
        <v>30.4</v>
      </c>
      <c r="AC28" s="11">
        <f>[24]Abril!$C$32</f>
        <v>31.5</v>
      </c>
      <c r="AD28" s="11">
        <f>[24]Abril!$C$33</f>
        <v>32.6</v>
      </c>
      <c r="AE28" s="11">
        <f>[24]Abril!$C$34</f>
        <v>32.799999999999997</v>
      </c>
      <c r="AF28" s="131">
        <f t="shared" si="1"/>
        <v>36</v>
      </c>
      <c r="AG28" s="94">
        <f t="shared" si="2"/>
        <v>30.766666666666669</v>
      </c>
      <c r="AK28" t="s">
        <v>47</v>
      </c>
    </row>
    <row r="29" spans="1:38" x14ac:dyDescent="0.2">
      <c r="A29" s="58" t="s">
        <v>42</v>
      </c>
      <c r="B29" s="11">
        <f>[25]Abril!$C$5</f>
        <v>35.4</v>
      </c>
      <c r="C29" s="11">
        <f>[25]Abril!$C$6</f>
        <v>36</v>
      </c>
      <c r="D29" s="11">
        <f>[25]Abril!$C$7</f>
        <v>29.9</v>
      </c>
      <c r="E29" s="11">
        <f>[25]Abril!$C$8</f>
        <v>31.4</v>
      </c>
      <c r="F29" s="11">
        <f>[25]Abril!$C$9</f>
        <v>34.4</v>
      </c>
      <c r="G29" s="11">
        <f>[25]Abril!$C$10</f>
        <v>33.299999999999997</v>
      </c>
      <c r="H29" s="11">
        <f>[25]Abril!$C$11</f>
        <v>29.9</v>
      </c>
      <c r="I29" s="11">
        <f>[25]Abril!$C$12</f>
        <v>28.8</v>
      </c>
      <c r="J29" s="11">
        <f>[25]Abril!$C$13</f>
        <v>29.7</v>
      </c>
      <c r="K29" s="11">
        <f>[25]Abril!$C$14</f>
        <v>30.4</v>
      </c>
      <c r="L29" s="11">
        <f>[25]Abril!$C$15</f>
        <v>31.4</v>
      </c>
      <c r="M29" s="11">
        <f>[25]Abril!$C$16</f>
        <v>32.200000000000003</v>
      </c>
      <c r="N29" s="11">
        <f>[25]Abril!$C$17</f>
        <v>32.5</v>
      </c>
      <c r="O29" s="11">
        <f>[25]Abril!$C$18</f>
        <v>28</v>
      </c>
      <c r="P29" s="11">
        <f>[25]Abril!$C$19</f>
        <v>26.5</v>
      </c>
      <c r="Q29" s="11">
        <f>[25]Abril!$C$20</f>
        <v>28.2</v>
      </c>
      <c r="R29" s="11">
        <f>[25]Abril!$C$21</f>
        <v>29.8</v>
      </c>
      <c r="S29" s="11">
        <f>[25]Abril!$C$22</f>
        <v>30.7</v>
      </c>
      <c r="T29" s="11">
        <f>[25]Abril!$C$23</f>
        <v>31.9</v>
      </c>
      <c r="U29" s="11">
        <f>[25]Abril!$C$24</f>
        <v>32.4</v>
      </c>
      <c r="V29" s="11">
        <f>[25]Abril!$C$25</f>
        <v>33.299999999999997</v>
      </c>
      <c r="W29" s="11">
        <f>[25]Abril!$C$26</f>
        <v>32.700000000000003</v>
      </c>
      <c r="X29" s="11">
        <f>[25]Abril!$C$27</f>
        <v>32.9</v>
      </c>
      <c r="Y29" s="11">
        <f>[25]Abril!$C$28</f>
        <v>32.4</v>
      </c>
      <c r="Z29" s="11">
        <f>[25]Abril!$C$29</f>
        <v>33.4</v>
      </c>
      <c r="AA29" s="11">
        <f>[25]Abril!$C$30</f>
        <v>34.4</v>
      </c>
      <c r="AB29" s="11">
        <f>[25]Abril!$C$31</f>
        <v>32.799999999999997</v>
      </c>
      <c r="AC29" s="11">
        <f>[25]Abril!$C$32</f>
        <v>32.700000000000003</v>
      </c>
      <c r="AD29" s="11">
        <f>[25]Abril!$C$33</f>
        <v>34.200000000000003</v>
      </c>
      <c r="AE29" s="11">
        <f>[25]Abril!$C$34</f>
        <v>33.5</v>
      </c>
      <c r="AF29" s="131">
        <f t="shared" si="1"/>
        <v>36</v>
      </c>
      <c r="AG29" s="94">
        <f t="shared" si="2"/>
        <v>31.836666666666662</v>
      </c>
      <c r="AK29" t="s">
        <v>47</v>
      </c>
      <c r="AL29" t="s">
        <v>47</v>
      </c>
    </row>
    <row r="30" spans="1:38" x14ac:dyDescent="0.2">
      <c r="A30" s="58" t="s">
        <v>10</v>
      </c>
      <c r="B30" s="11">
        <f>[26]Abril!$C$5</f>
        <v>34.200000000000003</v>
      </c>
      <c r="C30" s="11">
        <f>[26]Abril!$C$6</f>
        <v>34.799999999999997</v>
      </c>
      <c r="D30" s="11">
        <f>[26]Abril!$C$7</f>
        <v>28.4</v>
      </c>
      <c r="E30" s="11">
        <f>[26]Abril!$C$8</f>
        <v>29.9</v>
      </c>
      <c r="F30" s="11">
        <f>[26]Abril!$C$9</f>
        <v>33.6</v>
      </c>
      <c r="G30" s="11">
        <f>[26]Abril!$C$10</f>
        <v>34.799999999999997</v>
      </c>
      <c r="H30" s="11">
        <f>[26]Abril!$C$11</f>
        <v>27.2</v>
      </c>
      <c r="I30" s="11">
        <f>[26]Abril!$C$12</f>
        <v>28.4</v>
      </c>
      <c r="J30" s="11">
        <f>[26]Abril!$C$13</f>
        <v>28.8</v>
      </c>
      <c r="K30" s="11">
        <f>[26]Abril!$C$14</f>
        <v>28.8</v>
      </c>
      <c r="L30" s="11">
        <f>[26]Abril!$C$15</f>
        <v>29.4</v>
      </c>
      <c r="M30" s="11">
        <f>[26]Abril!$C$16</f>
        <v>30.7</v>
      </c>
      <c r="N30" s="11">
        <f>[26]Abril!$C$17</f>
        <v>31.6</v>
      </c>
      <c r="O30" s="11">
        <f>[26]Abril!$C$18</f>
        <v>27.7</v>
      </c>
      <c r="P30" s="11">
        <f>[26]Abril!$C$19</f>
        <v>22.7</v>
      </c>
      <c r="Q30" s="11">
        <f>[26]Abril!$C$20</f>
        <v>25</v>
      </c>
      <c r="R30" s="11">
        <f>[26]Abril!$C$21</f>
        <v>27.6</v>
      </c>
      <c r="S30" s="11">
        <f>[26]Abril!$C$22</f>
        <v>28.1</v>
      </c>
      <c r="T30" s="11">
        <f>[26]Abril!$C$23</f>
        <v>28.6</v>
      </c>
      <c r="U30" s="11">
        <f>[26]Abril!$C$24</f>
        <v>30.8</v>
      </c>
      <c r="V30" s="11">
        <f>[26]Abril!$C$25</f>
        <v>30.3</v>
      </c>
      <c r="W30" s="11">
        <f>[26]Abril!$C$26</f>
        <v>30.9</v>
      </c>
      <c r="X30" s="11">
        <f>[26]Abril!$C$27</f>
        <v>29.8</v>
      </c>
      <c r="Y30" s="11">
        <f>[26]Abril!$C$28</f>
        <v>31.2</v>
      </c>
      <c r="Z30" s="11">
        <f>[26]Abril!$C$29</f>
        <v>32.5</v>
      </c>
      <c r="AA30" s="11">
        <f>[26]Abril!$C$30</f>
        <v>33</v>
      </c>
      <c r="AB30" s="11">
        <f>[26]Abril!$C$31</f>
        <v>29.8</v>
      </c>
      <c r="AC30" s="11">
        <f>[26]Abril!$C$32</f>
        <v>31.8</v>
      </c>
      <c r="AD30" s="11">
        <f>[26]Abril!$C$33</f>
        <v>31.6</v>
      </c>
      <c r="AE30" s="11">
        <f>[26]Abril!$C$34</f>
        <v>31.8</v>
      </c>
      <c r="AF30" s="131">
        <f t="shared" si="1"/>
        <v>34.799999999999997</v>
      </c>
      <c r="AG30" s="94">
        <f t="shared" si="2"/>
        <v>30.126666666666658</v>
      </c>
      <c r="AK30" t="s">
        <v>47</v>
      </c>
      <c r="AL30" t="s">
        <v>47</v>
      </c>
    </row>
    <row r="31" spans="1:38" x14ac:dyDescent="0.2">
      <c r="A31" s="58" t="s">
        <v>172</v>
      </c>
      <c r="B31" s="11">
        <f>[27]Abril!$C$5</f>
        <v>33.799999999999997</v>
      </c>
      <c r="C31" s="11">
        <f>[27]Abril!$C$6</f>
        <v>34.6</v>
      </c>
      <c r="D31" s="11">
        <f>[27]Abril!$C$7</f>
        <v>27.3</v>
      </c>
      <c r="E31" s="11">
        <f>[27]Abril!$C$8</f>
        <v>29.1</v>
      </c>
      <c r="F31" s="11">
        <f>[27]Abril!$C$9</f>
        <v>33.6</v>
      </c>
      <c r="G31" s="11">
        <f>[27]Abril!$C$10</f>
        <v>34</v>
      </c>
      <c r="H31" s="11">
        <f>[27]Abril!$C$11</f>
        <v>25.1</v>
      </c>
      <c r="I31" s="11">
        <f>[27]Abril!$C$12</f>
        <v>26.7</v>
      </c>
      <c r="J31" s="11">
        <f>[27]Abril!$C$13</f>
        <v>27.9</v>
      </c>
      <c r="K31" s="11">
        <f>[27]Abril!$C$14</f>
        <v>27.3</v>
      </c>
      <c r="L31" s="11">
        <f>[27]Abril!$C$15</f>
        <v>28.4</v>
      </c>
      <c r="M31" s="11">
        <f>[27]Abril!$C$16</f>
        <v>30.5</v>
      </c>
      <c r="N31" s="11">
        <f>[27]Abril!$C$17</f>
        <v>31.9</v>
      </c>
      <c r="O31" s="11">
        <f>[27]Abril!$C$18</f>
        <v>26.1</v>
      </c>
      <c r="P31" s="11">
        <f>[27]Abril!$C$19</f>
        <v>21.8</v>
      </c>
      <c r="Q31" s="11">
        <f>[27]Abril!$C$20</f>
        <v>23.8</v>
      </c>
      <c r="R31" s="11">
        <f>[27]Abril!$C$21</f>
        <v>27</v>
      </c>
      <c r="S31" s="11">
        <f>[27]Abril!$C$22</f>
        <v>27.8</v>
      </c>
      <c r="T31" s="11">
        <f>[27]Abril!$C$23</f>
        <v>28.6</v>
      </c>
      <c r="U31" s="11">
        <f>[27]Abril!$C$24</f>
        <v>30.1</v>
      </c>
      <c r="V31" s="11">
        <f>[27]Abril!$C$25</f>
        <v>30.3</v>
      </c>
      <c r="W31" s="11">
        <f>[27]Abril!$C$26</f>
        <v>29.9</v>
      </c>
      <c r="X31" s="11">
        <f>[27]Abril!$C$27</f>
        <v>29.8</v>
      </c>
      <c r="Y31" s="11">
        <f>[27]Abril!$C$28</f>
        <v>30.6</v>
      </c>
      <c r="Z31" s="11">
        <f>[27]Abril!$C$29</f>
        <v>31.8</v>
      </c>
      <c r="AA31" s="11">
        <f>[27]Abril!$C$30</f>
        <v>33</v>
      </c>
      <c r="AB31" s="11">
        <f>[27]Abril!$C$31</f>
        <v>30.3</v>
      </c>
      <c r="AC31" s="11">
        <f>[27]Abril!$C$32</f>
        <v>30.7</v>
      </c>
      <c r="AD31" s="11">
        <f>[27]Abril!$C$33</f>
        <v>31.8</v>
      </c>
      <c r="AE31" s="11">
        <f>[27]Abril!$C$34</f>
        <v>30.9</v>
      </c>
      <c r="AF31" s="131">
        <f t="shared" si="1"/>
        <v>34.6</v>
      </c>
      <c r="AG31" s="94">
        <f t="shared" si="2"/>
        <v>29.483333333333327</v>
      </c>
      <c r="AH31" s="12" t="s">
        <v>47</v>
      </c>
      <c r="AK31" t="s">
        <v>47</v>
      </c>
    </row>
    <row r="32" spans="1:38" x14ac:dyDescent="0.2">
      <c r="A32" s="58" t="s">
        <v>11</v>
      </c>
      <c r="B32" s="11" t="str">
        <f>[28]Abril!$C$5</f>
        <v>*</v>
      </c>
      <c r="C32" s="11" t="str">
        <f>[28]Abril!$C$6</f>
        <v>*</v>
      </c>
      <c r="D32" s="11" t="str">
        <f>[28]Abril!$C$7</f>
        <v>*</v>
      </c>
      <c r="E32" s="11" t="str">
        <f>[28]Abril!$C$8</f>
        <v>*</v>
      </c>
      <c r="F32" s="11" t="str">
        <f>[28]Abril!$C$9</f>
        <v>*</v>
      </c>
      <c r="G32" s="11" t="str">
        <f>[28]Abril!$C$10</f>
        <v>*</v>
      </c>
      <c r="H32" s="11" t="str">
        <f>[28]Abril!$C$11</f>
        <v>*</v>
      </c>
      <c r="I32" s="11" t="str">
        <f>[28]Abril!$C$12</f>
        <v>*</v>
      </c>
      <c r="J32" s="11" t="str">
        <f>[28]Abril!$C$13</f>
        <v>*</v>
      </c>
      <c r="K32" s="11" t="str">
        <f>[28]Abril!$C$14</f>
        <v>*</v>
      </c>
      <c r="L32" s="11" t="str">
        <f>[28]Abril!$C$15</f>
        <v>*</v>
      </c>
      <c r="M32" s="11" t="str">
        <f>[28]Abril!$C$16</f>
        <v>*</v>
      </c>
      <c r="N32" s="11" t="str">
        <f>[28]Abril!$C$17</f>
        <v>*</v>
      </c>
      <c r="O32" s="11" t="str">
        <f>[28]Abril!$C$18</f>
        <v>*</v>
      </c>
      <c r="P32" s="11" t="str">
        <f>[28]Abril!$C$19</f>
        <v>*</v>
      </c>
      <c r="Q32" s="11" t="str">
        <f>[28]Abril!$C$20</f>
        <v>*</v>
      </c>
      <c r="R32" s="11" t="str">
        <f>[28]Abril!$C$21</f>
        <v>*</v>
      </c>
      <c r="S32" s="11" t="str">
        <f>[28]Abril!$C$22</f>
        <v>*</v>
      </c>
      <c r="T32" s="11" t="str">
        <f>[28]Abril!$C$23</f>
        <v>*</v>
      </c>
      <c r="U32" s="11" t="str">
        <f>[28]Abril!$C$24</f>
        <v>*</v>
      </c>
      <c r="V32" s="11" t="str">
        <f>[28]Abril!$C$25</f>
        <v>*</v>
      </c>
      <c r="W32" s="11" t="str">
        <f>[28]Abril!$C$26</f>
        <v>*</v>
      </c>
      <c r="X32" s="11" t="str">
        <f>[28]Abril!$C$27</f>
        <v>*</v>
      </c>
      <c r="Y32" s="11" t="str">
        <f>[28]Abril!$C$28</f>
        <v>*</v>
      </c>
      <c r="Z32" s="11" t="str">
        <f>[28]Abril!$C$29</f>
        <v>*</v>
      </c>
      <c r="AA32" s="11" t="str">
        <f>[28]Abril!$C$30</f>
        <v>*</v>
      </c>
      <c r="AB32" s="11" t="str">
        <f>[28]Abril!$C$31</f>
        <v>*</v>
      </c>
      <c r="AC32" s="11" t="str">
        <f>[28]Abril!$C$32</f>
        <v>*</v>
      </c>
      <c r="AD32" s="11" t="str">
        <f>[28]Abril!$C$33</f>
        <v>*</v>
      </c>
      <c r="AE32" s="11" t="str">
        <f>[28]Abril!$C$34</f>
        <v>*</v>
      </c>
      <c r="AF32" s="136" t="s">
        <v>226</v>
      </c>
      <c r="AG32" s="112" t="s">
        <v>226</v>
      </c>
      <c r="AL32" t="s">
        <v>47</v>
      </c>
    </row>
    <row r="33" spans="1:38" s="5" customFormat="1" x14ac:dyDescent="0.2">
      <c r="A33" s="58" t="s">
        <v>12</v>
      </c>
      <c r="B33" s="11">
        <f>[29]Abril!$C$5</f>
        <v>36.5</v>
      </c>
      <c r="C33" s="11">
        <f>[29]Abril!$C$6</f>
        <v>37.4</v>
      </c>
      <c r="D33" s="11">
        <f>[29]Abril!$C$7</f>
        <v>30.6</v>
      </c>
      <c r="E33" s="11">
        <f>[29]Abril!$C$8</f>
        <v>32.799999999999997</v>
      </c>
      <c r="F33" s="11">
        <f>[29]Abril!$C$9</f>
        <v>36</v>
      </c>
      <c r="G33" s="11">
        <f>[29]Abril!$C$10</f>
        <v>34.9</v>
      </c>
      <c r="H33" s="11">
        <f>[29]Abril!$C$11</f>
        <v>28.4</v>
      </c>
      <c r="I33" s="11">
        <f>[29]Abril!$C$12</f>
        <v>31</v>
      </c>
      <c r="J33" s="11">
        <f>[29]Abril!$C$13</f>
        <v>30.6</v>
      </c>
      <c r="K33" s="11">
        <f>[29]Abril!$C$14</f>
        <v>31.1</v>
      </c>
      <c r="L33" s="11">
        <f>[29]Abril!$C$15</f>
        <v>32.1</v>
      </c>
      <c r="M33" s="11">
        <f>[29]Abril!$C$16</f>
        <v>24.8</v>
      </c>
      <c r="N33" s="11" t="str">
        <f>[29]Abril!$C$17</f>
        <v>*</v>
      </c>
      <c r="O33" s="11" t="str">
        <f>[29]Abril!$C$18</f>
        <v>*</v>
      </c>
      <c r="P33" s="11" t="str">
        <f>[29]Abril!$C$19</f>
        <v>*</v>
      </c>
      <c r="Q33" s="11">
        <f>[29]Abril!$C$20</f>
        <v>26.2</v>
      </c>
      <c r="R33" s="11">
        <f>[29]Abril!$C$21</f>
        <v>28</v>
      </c>
      <c r="S33" s="11">
        <f>[29]Abril!$C$22</f>
        <v>30.6</v>
      </c>
      <c r="T33" s="11">
        <f>[29]Abril!$C$23</f>
        <v>32.5</v>
      </c>
      <c r="U33" s="11">
        <f>[29]Abril!$C$24</f>
        <v>33.5</v>
      </c>
      <c r="V33" s="11">
        <f>[29]Abril!$C$25</f>
        <v>33.200000000000003</v>
      </c>
      <c r="W33" s="11">
        <f>[29]Abril!$C$26</f>
        <v>33.5</v>
      </c>
      <c r="X33" s="11">
        <f>[29]Abril!$C$27</f>
        <v>24.4</v>
      </c>
      <c r="Y33" s="11" t="str">
        <f>[29]Abril!$C$28</f>
        <v>*</v>
      </c>
      <c r="Z33" s="11" t="str">
        <f>[29]Abril!$C$29</f>
        <v>*</v>
      </c>
      <c r="AA33" s="11" t="str">
        <f>[29]Abril!$C$30</f>
        <v>*</v>
      </c>
      <c r="AB33" s="11" t="str">
        <f>[29]Abril!$C$31</f>
        <v>*</v>
      </c>
      <c r="AC33" s="11">
        <f>[29]Abril!$C$32</f>
        <v>33.9</v>
      </c>
      <c r="AD33" s="11">
        <f>[29]Abril!$C$33</f>
        <v>34.799999999999997</v>
      </c>
      <c r="AE33" s="11">
        <f>[29]Abril!$C$34</f>
        <v>34</v>
      </c>
      <c r="AF33" s="131">
        <f t="shared" si="1"/>
        <v>37.4</v>
      </c>
      <c r="AG33" s="94">
        <f t="shared" si="2"/>
        <v>31.773913043478263</v>
      </c>
      <c r="AK33" s="5" t="s">
        <v>47</v>
      </c>
      <c r="AL33" s="5" t="s">
        <v>47</v>
      </c>
    </row>
    <row r="34" spans="1:38" x14ac:dyDescent="0.2">
      <c r="A34" s="58" t="s">
        <v>13</v>
      </c>
      <c r="B34" s="11">
        <f>[30]Abril!$C$5</f>
        <v>36.799999999999997</v>
      </c>
      <c r="C34" s="11">
        <f>[30]Abril!$C$6</f>
        <v>35.9</v>
      </c>
      <c r="D34" s="11">
        <f>[30]Abril!$C$7</f>
        <v>30.1</v>
      </c>
      <c r="E34" s="11">
        <f>[30]Abril!$C$8</f>
        <v>32</v>
      </c>
      <c r="F34" s="11">
        <f>[30]Abril!$C$9</f>
        <v>35.700000000000003</v>
      </c>
      <c r="G34" s="11">
        <f>[30]Abril!$C$10</f>
        <v>35.9</v>
      </c>
      <c r="H34" s="11">
        <f>[30]Abril!$C$11</f>
        <v>27.9</v>
      </c>
      <c r="I34" s="11">
        <f>[30]Abril!$C$12</f>
        <v>30.7</v>
      </c>
      <c r="J34" s="11">
        <f>[30]Abril!$C$13</f>
        <v>31.6</v>
      </c>
      <c r="K34" s="11">
        <f>[30]Abril!$C$14</f>
        <v>31.3</v>
      </c>
      <c r="L34" s="11">
        <f>[30]Abril!$C$15</f>
        <v>32.6</v>
      </c>
      <c r="M34" s="11">
        <f>[30]Abril!$C$16</f>
        <v>33.4</v>
      </c>
      <c r="N34" s="11">
        <f>[30]Abril!$C$17</f>
        <v>35.700000000000003</v>
      </c>
      <c r="O34" s="11">
        <f>[30]Abril!$C$18</f>
        <v>29.1</v>
      </c>
      <c r="P34" s="11">
        <f>[30]Abril!$C$19</f>
        <v>27.3</v>
      </c>
      <c r="Q34" s="11">
        <f>[30]Abril!$C$20</f>
        <v>28</v>
      </c>
      <c r="R34" s="11">
        <f>[30]Abril!$C$21</f>
        <v>29.4</v>
      </c>
      <c r="S34" s="11">
        <f>[30]Abril!$C$22</f>
        <v>33.4</v>
      </c>
      <c r="T34" s="11">
        <f>[30]Abril!$C$23</f>
        <v>33.5</v>
      </c>
      <c r="U34" s="11">
        <f>[30]Abril!$C$24</f>
        <v>34.700000000000003</v>
      </c>
      <c r="V34" s="11">
        <f>[30]Abril!$C$25</f>
        <v>35.6</v>
      </c>
      <c r="W34" s="11">
        <f>[30]Abril!$C$26</f>
        <v>35.299999999999997</v>
      </c>
      <c r="X34" s="11">
        <f>[30]Abril!$C$27</f>
        <v>35.299999999999997</v>
      </c>
      <c r="Y34" s="11">
        <f>[30]Abril!$C$28</f>
        <v>35.1</v>
      </c>
      <c r="Z34" s="11">
        <f>[30]Abril!$C$29</f>
        <v>35.4</v>
      </c>
      <c r="AA34" s="11">
        <f>[30]Abril!$C$30</f>
        <v>35.299999999999997</v>
      </c>
      <c r="AB34" s="11">
        <f>[30]Abril!$C$31</f>
        <v>34.200000000000003</v>
      </c>
      <c r="AC34" s="11">
        <f>[30]Abril!$C$32</f>
        <v>35.1</v>
      </c>
      <c r="AD34" s="11">
        <f>[30]Abril!$C$33</f>
        <v>34.4</v>
      </c>
      <c r="AE34" s="11">
        <f>[30]Abril!$C$34</f>
        <v>34.4</v>
      </c>
      <c r="AF34" s="131">
        <f t="shared" si="1"/>
        <v>36.799999999999997</v>
      </c>
      <c r="AG34" s="94">
        <f t="shared" si="2"/>
        <v>33.169999999999995</v>
      </c>
    </row>
    <row r="35" spans="1:38" x14ac:dyDescent="0.2">
      <c r="A35" s="58" t="s">
        <v>173</v>
      </c>
      <c r="B35" s="11">
        <f>[31]Abril!$C$5</f>
        <v>33.6</v>
      </c>
      <c r="C35" s="11">
        <f>[31]Abril!$C$6</f>
        <v>35.200000000000003</v>
      </c>
      <c r="D35" s="11">
        <f>[31]Abril!$C$7</f>
        <v>27.2</v>
      </c>
      <c r="E35" s="11">
        <f>[31]Abril!$C$8</f>
        <v>31.1</v>
      </c>
      <c r="F35" s="11">
        <f>[31]Abril!$C$9</f>
        <v>34.299999999999997</v>
      </c>
      <c r="G35" s="11">
        <f>[31]Abril!$C$10</f>
        <v>36</v>
      </c>
      <c r="H35" s="11">
        <f>[31]Abril!$C$11</f>
        <v>27.6</v>
      </c>
      <c r="I35" s="11">
        <f>[31]Abril!$C$12</f>
        <v>28.7</v>
      </c>
      <c r="J35" s="11">
        <f>[31]Abril!$C$13</f>
        <v>29.7</v>
      </c>
      <c r="K35" s="11">
        <f>[31]Abril!$C$14</f>
        <v>28.6</v>
      </c>
      <c r="L35" s="11">
        <f>[31]Abril!$C$15</f>
        <v>29.8</v>
      </c>
      <c r="M35" s="11">
        <f>[31]Abril!$C$16</f>
        <v>32.200000000000003</v>
      </c>
      <c r="N35" s="11">
        <f>[31]Abril!$C$17</f>
        <v>33</v>
      </c>
      <c r="O35" s="11">
        <f>[31]Abril!$C$18</f>
        <v>27.5</v>
      </c>
      <c r="P35" s="11">
        <f>[31]Abril!$C$19</f>
        <v>23.7</v>
      </c>
      <c r="Q35" s="11">
        <f>[31]Abril!$C$20</f>
        <v>24.9</v>
      </c>
      <c r="R35" s="11">
        <f>[31]Abril!$C$21</f>
        <v>28.8</v>
      </c>
      <c r="S35" s="11">
        <f>[31]Abril!$C$22</f>
        <v>29.3</v>
      </c>
      <c r="T35" s="11">
        <f>[31]Abril!$C$23</f>
        <v>31.3</v>
      </c>
      <c r="U35" s="11">
        <f>[31]Abril!$C$24</f>
        <v>30.9</v>
      </c>
      <c r="V35" s="11">
        <f>[31]Abril!$C$25</f>
        <v>31.7</v>
      </c>
      <c r="W35" s="11">
        <f>[31]Abril!$C$26</f>
        <v>32.200000000000003</v>
      </c>
      <c r="X35" s="11">
        <f>[31]Abril!$C$27</f>
        <v>31.8</v>
      </c>
      <c r="Y35" s="11">
        <f>[31]Abril!$C$28</f>
        <v>31.7</v>
      </c>
      <c r="Z35" s="11">
        <f>[31]Abril!$C$29</f>
        <v>33.5</v>
      </c>
      <c r="AA35" s="11">
        <f>[31]Abril!$C$30</f>
        <v>33.1</v>
      </c>
      <c r="AB35" s="11">
        <f>[31]Abril!$C$31</f>
        <v>30.8</v>
      </c>
      <c r="AC35" s="11">
        <f>[31]Abril!$C$32</f>
        <v>31.9</v>
      </c>
      <c r="AD35" s="11">
        <f>[31]Abril!$C$33</f>
        <v>32.4</v>
      </c>
      <c r="AE35" s="11">
        <f>[31]Abril!$C$34</f>
        <v>33</v>
      </c>
      <c r="AF35" s="131">
        <f t="shared" si="1"/>
        <v>36</v>
      </c>
      <c r="AG35" s="94">
        <f t="shared" si="2"/>
        <v>30.85</v>
      </c>
    </row>
    <row r="36" spans="1:38" x14ac:dyDescent="0.2">
      <c r="A36" s="58" t="s">
        <v>144</v>
      </c>
      <c r="B36" s="11" t="str">
        <f>[32]Abril!$C$5</f>
        <v>*</v>
      </c>
      <c r="C36" s="11" t="str">
        <f>[32]Abril!$C$6</f>
        <v>*</v>
      </c>
      <c r="D36" s="11" t="str">
        <f>[32]Abril!$C$7</f>
        <v>*</v>
      </c>
      <c r="E36" s="11" t="str">
        <f>[32]Abril!$C$8</f>
        <v>*</v>
      </c>
      <c r="F36" s="11" t="str">
        <f>[32]Abril!$C$9</f>
        <v>*</v>
      </c>
      <c r="G36" s="11" t="str">
        <f>[32]Abril!$C$10</f>
        <v>*</v>
      </c>
      <c r="H36" s="11" t="str">
        <f>[32]Abril!$C$11</f>
        <v>*</v>
      </c>
      <c r="I36" s="11" t="str">
        <f>[32]Abril!$C$12</f>
        <v>*</v>
      </c>
      <c r="J36" s="11" t="str">
        <f>[32]Abril!$C$13</f>
        <v>*</v>
      </c>
      <c r="K36" s="11" t="str">
        <f>[32]Abril!$C$14</f>
        <v>*</v>
      </c>
      <c r="L36" s="11" t="str">
        <f>[32]Abril!$C$15</f>
        <v>*</v>
      </c>
      <c r="M36" s="11" t="str">
        <f>[32]Abril!$C$16</f>
        <v>*</v>
      </c>
      <c r="N36" s="11" t="str">
        <f>[32]Abril!$C$17</f>
        <v>*</v>
      </c>
      <c r="O36" s="11" t="str">
        <f>[32]Abril!$C$18</f>
        <v>*</v>
      </c>
      <c r="P36" s="11" t="str">
        <f>[32]Abril!$C$19</f>
        <v>*</v>
      </c>
      <c r="Q36" s="11" t="str">
        <f>[32]Abril!$C$20</f>
        <v>*</v>
      </c>
      <c r="R36" s="11" t="str">
        <f>[32]Abril!$C$21</f>
        <v>*</v>
      </c>
      <c r="S36" s="11" t="str">
        <f>[32]Abril!$C$22</f>
        <v>*</v>
      </c>
      <c r="T36" s="11" t="str">
        <f>[32]Abril!$C$23</f>
        <v>*</v>
      </c>
      <c r="U36" s="11" t="str">
        <f>[32]Abril!$C$24</f>
        <v>*</v>
      </c>
      <c r="V36" s="11" t="str">
        <f>[32]Abril!$C$25</f>
        <v>*</v>
      </c>
      <c r="W36" s="11" t="str">
        <f>[32]Abril!$C$26</f>
        <v>*</v>
      </c>
      <c r="X36" s="11" t="str">
        <f>[32]Abril!$C$27</f>
        <v>*</v>
      </c>
      <c r="Y36" s="11" t="str">
        <f>[32]Abril!$C$28</f>
        <v>*</v>
      </c>
      <c r="Z36" s="11" t="str">
        <f>[32]Abril!$C$29</f>
        <v>*</v>
      </c>
      <c r="AA36" s="11" t="str">
        <f>[32]Abril!$C$30</f>
        <v>*</v>
      </c>
      <c r="AB36" s="11" t="str">
        <f>[32]Abril!$C$31</f>
        <v>*</v>
      </c>
      <c r="AC36" s="11" t="str">
        <f>[32]Abril!$C$32</f>
        <v>*</v>
      </c>
      <c r="AD36" s="11" t="str">
        <f>[32]Abril!$C$33</f>
        <v>*</v>
      </c>
      <c r="AE36" s="11" t="str">
        <f>[32]Abril!$C$34</f>
        <v>*</v>
      </c>
      <c r="AF36" s="136" t="s">
        <v>226</v>
      </c>
      <c r="AG36" s="112" t="s">
        <v>226</v>
      </c>
      <c r="AK36" t="s">
        <v>47</v>
      </c>
    </row>
    <row r="37" spans="1:38" x14ac:dyDescent="0.2">
      <c r="A37" s="58" t="s">
        <v>14</v>
      </c>
      <c r="B37" s="11" t="str">
        <f>[33]Abril!$C$5</f>
        <v>*</v>
      </c>
      <c r="C37" s="11" t="str">
        <f>[33]Abril!$C$6</f>
        <v>*</v>
      </c>
      <c r="D37" s="11" t="str">
        <f>[33]Abril!$C$7</f>
        <v>*</v>
      </c>
      <c r="E37" s="11" t="str">
        <f>[33]Abril!$C$8</f>
        <v>*</v>
      </c>
      <c r="F37" s="11" t="str">
        <f>[33]Abril!$C$9</f>
        <v>*</v>
      </c>
      <c r="G37" s="11" t="str">
        <f>[33]Abril!$C$10</f>
        <v>*</v>
      </c>
      <c r="H37" s="11" t="str">
        <f>[33]Abril!$C$11</f>
        <v>*</v>
      </c>
      <c r="I37" s="11" t="str">
        <f>[33]Abril!$C$12</f>
        <v>*</v>
      </c>
      <c r="J37" s="11" t="str">
        <f>[33]Abril!$C$13</f>
        <v>*</v>
      </c>
      <c r="K37" s="11" t="str">
        <f>[33]Abril!$C$14</f>
        <v>*</v>
      </c>
      <c r="L37" s="11" t="str">
        <f>[33]Abril!$C$15</f>
        <v>*</v>
      </c>
      <c r="M37" s="11" t="str">
        <f>[33]Abril!$C$16</f>
        <v>*</v>
      </c>
      <c r="N37" s="11" t="str">
        <f>[33]Abril!$C$17</f>
        <v>*</v>
      </c>
      <c r="O37" s="11" t="str">
        <f>[33]Abril!$C$18</f>
        <v>*</v>
      </c>
      <c r="P37" s="11" t="str">
        <f>[33]Abril!$C$19</f>
        <v>*</v>
      </c>
      <c r="Q37" s="11" t="str">
        <f>[33]Abril!$C$20</f>
        <v>*</v>
      </c>
      <c r="R37" s="11" t="str">
        <f>[33]Abril!$C$21</f>
        <v>*</v>
      </c>
      <c r="S37" s="11" t="str">
        <f>[33]Abril!$C$22</f>
        <v>*</v>
      </c>
      <c r="T37" s="11" t="str">
        <f>[33]Abril!$C$23</f>
        <v>*</v>
      </c>
      <c r="U37" s="11" t="str">
        <f>[33]Abril!$C$24</f>
        <v>*</v>
      </c>
      <c r="V37" s="11" t="str">
        <f>[33]Abril!$C$25</f>
        <v>*</v>
      </c>
      <c r="W37" s="11" t="str">
        <f>[33]Abril!$C$26</f>
        <v>*</v>
      </c>
      <c r="X37" s="11" t="str">
        <f>[33]Abril!$C$27</f>
        <v>*</v>
      </c>
      <c r="Y37" s="11" t="str">
        <f>[33]Abril!$C$28</f>
        <v>*</v>
      </c>
      <c r="Z37" s="11" t="str">
        <f>[33]Abril!$C$29</f>
        <v>*</v>
      </c>
      <c r="AA37" s="11" t="str">
        <f>[33]Abril!$C$30</f>
        <v>*</v>
      </c>
      <c r="AB37" s="11" t="str">
        <f>[33]Abril!$C$31</f>
        <v>*</v>
      </c>
      <c r="AC37" s="11" t="str">
        <f>[33]Abril!$C$32</f>
        <v>*</v>
      </c>
      <c r="AD37" s="11" t="str">
        <f>[33]Abril!$C$33</f>
        <v>*</v>
      </c>
      <c r="AE37" s="11" t="str">
        <f>[33]Abril!$C$34</f>
        <v>*</v>
      </c>
      <c r="AF37" s="136" t="s">
        <v>226</v>
      </c>
      <c r="AG37" s="112" t="s">
        <v>226</v>
      </c>
      <c r="AI37" t="s">
        <v>47</v>
      </c>
      <c r="AK37" t="s">
        <v>47</v>
      </c>
    </row>
    <row r="38" spans="1:38" x14ac:dyDescent="0.2">
      <c r="A38" s="58" t="s">
        <v>174</v>
      </c>
      <c r="B38" s="11">
        <f>[34]Abril!$C$5</f>
        <v>29.5</v>
      </c>
      <c r="C38" s="11">
        <f>[34]Abril!$C$6</f>
        <v>29.4</v>
      </c>
      <c r="D38" s="11">
        <f>[34]Abril!$C$7</f>
        <v>28.4</v>
      </c>
      <c r="E38" s="11">
        <f>[34]Abril!$C$8</f>
        <v>28.8</v>
      </c>
      <c r="F38" s="11">
        <f>[34]Abril!$C$9</f>
        <v>29.4</v>
      </c>
      <c r="G38" s="11">
        <f>[34]Abril!$C$10</f>
        <v>29.9</v>
      </c>
      <c r="H38" s="11">
        <f>[34]Abril!$C$11</f>
        <v>27.4</v>
      </c>
      <c r="I38" s="11">
        <f>[34]Abril!$C$12</f>
        <v>28.4</v>
      </c>
      <c r="J38" s="11">
        <f>[34]Abril!$C$13</f>
        <v>29.9</v>
      </c>
      <c r="K38" s="11">
        <f>[34]Abril!$C$14</f>
        <v>30.6</v>
      </c>
      <c r="L38" s="11">
        <f>[34]Abril!$C$15</f>
        <v>31.3</v>
      </c>
      <c r="M38" s="11">
        <f>[34]Abril!$C$16</f>
        <v>31.8</v>
      </c>
      <c r="N38" s="11">
        <f>[34]Abril!$C$17</f>
        <v>28.9</v>
      </c>
      <c r="O38" s="11">
        <f>[34]Abril!$C$18</f>
        <v>27.8</v>
      </c>
      <c r="P38" s="11">
        <f>[34]Abril!$C$19</f>
        <v>28</v>
      </c>
      <c r="Q38" s="11">
        <f>[34]Abril!$C$20</f>
        <v>29.3</v>
      </c>
      <c r="R38" s="11">
        <f>[34]Abril!$C$21</f>
        <v>28.4</v>
      </c>
      <c r="S38" s="11">
        <f>[34]Abril!$C$22</f>
        <v>29</v>
      </c>
      <c r="T38" s="11">
        <f>[34]Abril!$C$23</f>
        <v>28.4</v>
      </c>
      <c r="U38" s="11">
        <f>[34]Abril!$C$24</f>
        <v>32.299999999999997</v>
      </c>
      <c r="V38" s="11">
        <f>[34]Abril!$C$25</f>
        <v>27.2</v>
      </c>
      <c r="W38" s="11">
        <f>[34]Abril!$C$26</f>
        <v>26.2</v>
      </c>
      <c r="X38" s="11">
        <f>[34]Abril!$C$27</f>
        <v>30.7</v>
      </c>
      <c r="Y38" s="11">
        <f>[34]Abril!$C$28</f>
        <v>27.8</v>
      </c>
      <c r="Z38" s="11">
        <f>[34]Abril!$C$29</f>
        <v>28.4</v>
      </c>
      <c r="AA38" s="11">
        <f>[34]Abril!$C$30</f>
        <v>27.3</v>
      </c>
      <c r="AB38" s="11">
        <f>[34]Abril!$C$31</f>
        <v>30.8</v>
      </c>
      <c r="AC38" s="11">
        <f>[34]Abril!$C$32</f>
        <v>27.3</v>
      </c>
      <c r="AD38" s="11">
        <f>[34]Abril!$C$33</f>
        <v>30.2</v>
      </c>
      <c r="AE38" s="11">
        <f>[34]Abril!$C$34</f>
        <v>28.3</v>
      </c>
      <c r="AF38" s="131">
        <f t="shared" si="1"/>
        <v>32.299999999999997</v>
      </c>
      <c r="AG38" s="94">
        <f t="shared" si="2"/>
        <v>29.036666666666665</v>
      </c>
    </row>
    <row r="39" spans="1:38" x14ac:dyDescent="0.2">
      <c r="A39" s="58" t="s">
        <v>15</v>
      </c>
      <c r="B39" s="11">
        <f>[35]Abril!$C$5</f>
        <v>32.5</v>
      </c>
      <c r="C39" s="11">
        <f>[35]Abril!$C$6</f>
        <v>32.5</v>
      </c>
      <c r="D39" s="11">
        <f>[35]Abril!$C$7</f>
        <v>25.2</v>
      </c>
      <c r="E39" s="11">
        <f>[35]Abril!$C$8</f>
        <v>28.9</v>
      </c>
      <c r="F39" s="11">
        <f>[35]Abril!$C$9</f>
        <v>32.200000000000003</v>
      </c>
      <c r="G39" s="11">
        <f>[35]Abril!$C$10</f>
        <v>32.5</v>
      </c>
      <c r="H39" s="11">
        <f>[35]Abril!$C$11</f>
        <v>24.1</v>
      </c>
      <c r="I39" s="11">
        <f>[35]Abril!$C$12</f>
        <v>24.9</v>
      </c>
      <c r="J39" s="11">
        <f>[35]Abril!$C$13</f>
        <v>26.5</v>
      </c>
      <c r="K39" s="11">
        <f>[35]Abril!$C$14</f>
        <v>26</v>
      </c>
      <c r="L39" s="11">
        <f>[35]Abril!$C$15</f>
        <v>26.4</v>
      </c>
      <c r="M39" s="11">
        <f>[35]Abril!$C$16</f>
        <v>29.7</v>
      </c>
      <c r="N39" s="11">
        <f>[35]Abril!$C$17</f>
        <v>29.7</v>
      </c>
      <c r="O39" s="11">
        <f>[35]Abril!$C$18</f>
        <v>25.7</v>
      </c>
      <c r="P39" s="11">
        <f>[35]Abril!$C$19</f>
        <v>21.3</v>
      </c>
      <c r="Q39" s="11">
        <f>[35]Abril!$C$20</f>
        <v>23</v>
      </c>
      <c r="R39" s="11">
        <f>[35]Abril!$C$21</f>
        <v>26.7</v>
      </c>
      <c r="S39" s="11">
        <f>[35]Abril!$C$22</f>
        <v>27</v>
      </c>
      <c r="T39" s="11">
        <f>[35]Abril!$C$23</f>
        <v>27.6</v>
      </c>
      <c r="U39" s="11">
        <f>[35]Abril!$C$24</f>
        <v>28.6</v>
      </c>
      <c r="V39" s="11">
        <f>[35]Abril!$C$25</f>
        <v>29.4</v>
      </c>
      <c r="W39" s="11">
        <f>[35]Abril!$C$26</f>
        <v>29.9</v>
      </c>
      <c r="X39" s="11">
        <f>[35]Abril!$C$27</f>
        <v>28.7</v>
      </c>
      <c r="Y39" s="11">
        <f>[35]Abril!$C$28</f>
        <v>28.6</v>
      </c>
      <c r="Z39" s="11">
        <f>[35]Abril!$C$29</f>
        <v>30.9</v>
      </c>
      <c r="AA39" s="11">
        <f>[35]Abril!$C$30</f>
        <v>30.7</v>
      </c>
      <c r="AB39" s="11">
        <f>[35]Abril!$C$31</f>
        <v>28.7</v>
      </c>
      <c r="AC39" s="11">
        <f>[35]Abril!$C$32</f>
        <v>29</v>
      </c>
      <c r="AD39" s="11">
        <f>[35]Abril!$C$33</f>
        <v>30.7</v>
      </c>
      <c r="AE39" s="11">
        <f>[35]Abril!$C$34</f>
        <v>30.1</v>
      </c>
      <c r="AF39" s="131">
        <f t="shared" si="1"/>
        <v>32.5</v>
      </c>
      <c r="AG39" s="94">
        <f t="shared" si="2"/>
        <v>28.256666666666671</v>
      </c>
      <c r="AH39" s="12" t="s">
        <v>47</v>
      </c>
      <c r="AK39" t="s">
        <v>47</v>
      </c>
    </row>
    <row r="40" spans="1:38" x14ac:dyDescent="0.2">
      <c r="A40" s="58" t="s">
        <v>16</v>
      </c>
      <c r="B40" s="11">
        <f>[36]Abril!$C$5</f>
        <v>29.9</v>
      </c>
      <c r="C40" s="11" t="str">
        <f>[36]Abril!$C$6</f>
        <v>*</v>
      </c>
      <c r="D40" s="11" t="str">
        <f>[36]Abril!$C$7</f>
        <v>*</v>
      </c>
      <c r="E40" s="11" t="str">
        <f>[36]Abril!$C$8</f>
        <v>*</v>
      </c>
      <c r="F40" s="11" t="str">
        <f>[36]Abril!$C$9</f>
        <v>*</v>
      </c>
      <c r="G40" s="11" t="str">
        <f>[36]Abril!$C$10</f>
        <v>*</v>
      </c>
      <c r="H40" s="11" t="str">
        <f>[36]Abril!$C$11</f>
        <v>*</v>
      </c>
      <c r="I40" s="11">
        <f>[36]Abril!$C$12</f>
        <v>27.6</v>
      </c>
      <c r="J40" s="11">
        <f>[36]Abril!$C$13</f>
        <v>28.7</v>
      </c>
      <c r="K40" s="11">
        <f>[36]Abril!$C$14</f>
        <v>29.1</v>
      </c>
      <c r="L40" s="11">
        <f>[36]Abril!$C$15</f>
        <v>21.8</v>
      </c>
      <c r="M40" s="11" t="str">
        <f>[36]Abril!$C$16</f>
        <v>*</v>
      </c>
      <c r="N40" s="11" t="str">
        <f>[36]Abril!$C$17</f>
        <v>*</v>
      </c>
      <c r="O40" s="11" t="str">
        <f>[36]Abril!$C$18</f>
        <v>*</v>
      </c>
      <c r="P40" s="11" t="str">
        <f>[36]Abril!$C$19</f>
        <v>*</v>
      </c>
      <c r="Q40" s="11">
        <f>[36]Abril!$C$20</f>
        <v>27.2</v>
      </c>
      <c r="R40" s="11">
        <f>[36]Abril!$C$21</f>
        <v>28</v>
      </c>
      <c r="S40" s="11">
        <f>[36]Abril!$C$22</f>
        <v>20.6</v>
      </c>
      <c r="T40" s="11" t="str">
        <f>[36]Abril!$C$23</f>
        <v>*</v>
      </c>
      <c r="U40" s="11" t="str">
        <f>[36]Abril!$C$24</f>
        <v>*</v>
      </c>
      <c r="V40" s="11" t="str">
        <f>[36]Abril!$C$25</f>
        <v>*</v>
      </c>
      <c r="W40" s="11" t="str">
        <f>[36]Abril!$C$26</f>
        <v>*</v>
      </c>
      <c r="X40" s="11" t="str">
        <f>[36]Abril!$C$27</f>
        <v>*</v>
      </c>
      <c r="Y40" s="11" t="str">
        <f>[36]Abril!$C$28</f>
        <v>*</v>
      </c>
      <c r="Z40" s="11" t="str">
        <f>[36]Abril!$C$29</f>
        <v>*</v>
      </c>
      <c r="AA40" s="11" t="str">
        <f>[36]Abril!$C$30</f>
        <v>*</v>
      </c>
      <c r="AB40" s="11" t="str">
        <f>[36]Abril!$C$31</f>
        <v>*</v>
      </c>
      <c r="AC40" s="11" t="str">
        <f>[36]Abril!$C$32</f>
        <v>*</v>
      </c>
      <c r="AD40" s="11" t="str">
        <f>[36]Abril!$C$33</f>
        <v>*</v>
      </c>
      <c r="AE40" s="11">
        <f>[36]Abril!$C$34</f>
        <v>35.5</v>
      </c>
      <c r="AF40" s="131">
        <f t="shared" si="1"/>
        <v>35.5</v>
      </c>
      <c r="AG40" s="94">
        <f t="shared" si="2"/>
        <v>27.6</v>
      </c>
      <c r="AJ40" t="s">
        <v>47</v>
      </c>
      <c r="AK40" t="s">
        <v>47</v>
      </c>
      <c r="AL40" t="s">
        <v>47</v>
      </c>
    </row>
    <row r="41" spans="1:38" x14ac:dyDescent="0.2">
      <c r="A41" s="58" t="s">
        <v>175</v>
      </c>
      <c r="B41" s="11">
        <f>[37]Abril!$C$5</f>
        <v>34.799999999999997</v>
      </c>
      <c r="C41" s="11">
        <f>[37]Abril!$C$6</f>
        <v>36.9</v>
      </c>
      <c r="D41" s="11">
        <f>[37]Abril!$C$7</f>
        <v>30.3</v>
      </c>
      <c r="E41" s="11">
        <f>[37]Abril!$C$8</f>
        <v>32.1</v>
      </c>
      <c r="F41" s="11">
        <f>[37]Abril!$C$9</f>
        <v>35.700000000000003</v>
      </c>
      <c r="G41" s="11">
        <f>[37]Abril!$C$10</f>
        <v>37</v>
      </c>
      <c r="H41" s="11">
        <f>[37]Abril!$C$11</f>
        <v>29.4</v>
      </c>
      <c r="I41" s="11">
        <f>[37]Abril!$C$12</f>
        <v>30.7</v>
      </c>
      <c r="J41" s="11">
        <f>[37]Abril!$C$13</f>
        <v>30.7</v>
      </c>
      <c r="K41" s="11">
        <f>[37]Abril!$C$14</f>
        <v>31.1</v>
      </c>
      <c r="L41" s="11">
        <f>[37]Abril!$C$15</f>
        <v>31.8</v>
      </c>
      <c r="M41" s="11">
        <f>[37]Abril!$C$16</f>
        <v>33.200000000000003</v>
      </c>
      <c r="N41" s="11">
        <f>[37]Abril!$C$17</f>
        <v>34.4</v>
      </c>
      <c r="O41" s="11">
        <f>[37]Abril!$C$18</f>
        <v>28.1</v>
      </c>
      <c r="P41" s="11">
        <f>[37]Abril!$C$19</f>
        <v>25.1</v>
      </c>
      <c r="Q41" s="11">
        <f>[37]Abril!$C$20</f>
        <v>26.5</v>
      </c>
      <c r="R41" s="11">
        <f>[37]Abril!$C$21</f>
        <v>29.2</v>
      </c>
      <c r="S41" s="11">
        <f>[37]Abril!$C$22</f>
        <v>30.8</v>
      </c>
      <c r="T41" s="11">
        <f>[37]Abril!$C$23</f>
        <v>31.4</v>
      </c>
      <c r="U41" s="11">
        <f>[37]Abril!$C$24</f>
        <v>32.6</v>
      </c>
      <c r="V41" s="11">
        <f>[37]Abril!$C$25</f>
        <v>32.200000000000003</v>
      </c>
      <c r="W41" s="11">
        <f>[37]Abril!$C$26</f>
        <v>32.299999999999997</v>
      </c>
      <c r="X41" s="11">
        <f>[37]Abril!$C$27</f>
        <v>31.8</v>
      </c>
      <c r="Y41" s="11">
        <f>[37]Abril!$C$28</f>
        <v>32.9</v>
      </c>
      <c r="Z41" s="11">
        <f>[37]Abril!$C$29</f>
        <v>34.799999999999997</v>
      </c>
      <c r="AA41" s="11">
        <f>[37]Abril!$C$30</f>
        <v>33.299999999999997</v>
      </c>
      <c r="AB41" s="11">
        <f>[37]Abril!$C$31</f>
        <v>32.1</v>
      </c>
      <c r="AC41" s="11">
        <f>[37]Abril!$C$32</f>
        <v>33.5</v>
      </c>
      <c r="AD41" s="11">
        <f>[37]Abril!$C$33</f>
        <v>33.4</v>
      </c>
      <c r="AE41" s="11">
        <f>[37]Abril!$C$34</f>
        <v>32.299999999999997</v>
      </c>
      <c r="AF41" s="131">
        <f t="shared" si="1"/>
        <v>37</v>
      </c>
      <c r="AG41" s="94">
        <f t="shared" si="2"/>
        <v>32.013333333333328</v>
      </c>
      <c r="AI41" t="s">
        <v>47</v>
      </c>
      <c r="AK41" t="s">
        <v>47</v>
      </c>
    </row>
    <row r="42" spans="1:38" x14ac:dyDescent="0.2">
      <c r="A42" s="58" t="s">
        <v>17</v>
      </c>
      <c r="B42" s="11">
        <f>[38]Abril!$C$5</f>
        <v>34.200000000000003</v>
      </c>
      <c r="C42" s="11">
        <f>[38]Abril!$C$6</f>
        <v>35.1</v>
      </c>
      <c r="D42" s="11">
        <f>[38]Abril!$C$7</f>
        <v>28.3</v>
      </c>
      <c r="E42" s="11">
        <f>[38]Abril!$C$8</f>
        <v>30.5</v>
      </c>
      <c r="F42" s="11">
        <f>[38]Abril!$C$9</f>
        <v>34.299999999999997</v>
      </c>
      <c r="G42" s="11">
        <f>[38]Abril!$C$10</f>
        <v>35.5</v>
      </c>
      <c r="H42" s="11">
        <f>[38]Abril!$C$11</f>
        <v>28.2</v>
      </c>
      <c r="I42" s="11">
        <f>[38]Abril!$C$12</f>
        <v>28.7</v>
      </c>
      <c r="J42" s="11">
        <f>[38]Abril!$C$13</f>
        <v>29</v>
      </c>
      <c r="K42" s="11">
        <f>[38]Abril!$C$14</f>
        <v>29</v>
      </c>
      <c r="L42" s="11">
        <f>[38]Abril!$C$15</f>
        <v>29.8</v>
      </c>
      <c r="M42" s="11">
        <f>[38]Abril!$C$16</f>
        <v>31.1</v>
      </c>
      <c r="N42" s="11">
        <f>[38]Abril!$C$17</f>
        <v>33.1</v>
      </c>
      <c r="O42" s="11">
        <f>[38]Abril!$C$18</f>
        <v>26.2</v>
      </c>
      <c r="P42" s="11">
        <f>[38]Abril!$C$19</f>
        <v>23.1</v>
      </c>
      <c r="Q42" s="11">
        <f>[38]Abril!$C$20</f>
        <v>25.1</v>
      </c>
      <c r="R42" s="11">
        <f>[38]Abril!$C$21</f>
        <v>27.8</v>
      </c>
      <c r="S42" s="11">
        <f>[38]Abril!$C$22</f>
        <v>28.7</v>
      </c>
      <c r="T42" s="11">
        <f>[38]Abril!$C$23</f>
        <v>31</v>
      </c>
      <c r="U42" s="11">
        <f>[38]Abril!$C$24</f>
        <v>31.5</v>
      </c>
      <c r="V42" s="11">
        <f>[38]Abril!$C$25</f>
        <v>30.8</v>
      </c>
      <c r="W42" s="11">
        <f>[38]Abril!$C$26</f>
        <v>31.3</v>
      </c>
      <c r="X42" s="11">
        <f>[38]Abril!$C$27</f>
        <v>30.8</v>
      </c>
      <c r="Y42" s="11">
        <f>[38]Abril!$C$28</f>
        <v>31.5</v>
      </c>
      <c r="Z42" s="11">
        <f>[38]Abril!$C$29</f>
        <v>33.299999999999997</v>
      </c>
      <c r="AA42" s="11">
        <f>[38]Abril!$C$30</f>
        <v>33.200000000000003</v>
      </c>
      <c r="AB42" s="11">
        <f>[38]Abril!$C$31</f>
        <v>30.9</v>
      </c>
      <c r="AC42" s="11">
        <f>[38]Abril!$C$32</f>
        <v>32.299999999999997</v>
      </c>
      <c r="AD42" s="11">
        <f>[38]Abril!$C$33</f>
        <v>32.4</v>
      </c>
      <c r="AE42" s="11">
        <f>[38]Abril!$C$34</f>
        <v>32.4</v>
      </c>
      <c r="AF42" s="131">
        <f t="shared" si="1"/>
        <v>35.5</v>
      </c>
      <c r="AG42" s="94">
        <f t="shared" si="2"/>
        <v>30.636666666666663</v>
      </c>
      <c r="AL42" t="s">
        <v>47</v>
      </c>
    </row>
    <row r="43" spans="1:38" x14ac:dyDescent="0.2">
      <c r="A43" s="58" t="s">
        <v>157</v>
      </c>
      <c r="B43" s="11">
        <f>[39]Abri!$C$5</f>
        <v>36.200000000000003</v>
      </c>
      <c r="C43" s="11">
        <f>[39]Abri!$C$6</f>
        <v>38.5</v>
      </c>
      <c r="D43" s="11">
        <f>[39]Abri!$C$7</f>
        <v>31.7</v>
      </c>
      <c r="E43" s="11">
        <f>[39]Abri!$C$8</f>
        <v>33.700000000000003</v>
      </c>
      <c r="F43" s="11">
        <f>[39]Abri!$C$9</f>
        <v>36.6</v>
      </c>
      <c r="G43" s="11">
        <f>[39]Abri!$C$10</f>
        <v>39.4</v>
      </c>
      <c r="H43" s="11">
        <f>[39]Abri!$C$11</f>
        <v>29</v>
      </c>
      <c r="I43" s="11">
        <f>[39]Abri!$C$12</f>
        <v>31.7</v>
      </c>
      <c r="J43" s="11">
        <f>[39]Abri!$C$13</f>
        <v>31</v>
      </c>
      <c r="K43" s="11">
        <f>[39]Abri!$C$14</f>
        <v>31.7</v>
      </c>
      <c r="L43" s="11">
        <f>[39]Abri!$C$15</f>
        <v>32.5</v>
      </c>
      <c r="M43" s="11">
        <f>[39]Abri!$C$16</f>
        <v>31.4</v>
      </c>
      <c r="N43" s="11">
        <f>[39]Abri!$C$17</f>
        <v>33.200000000000003</v>
      </c>
      <c r="O43" s="11">
        <f>[39]Abri!$C$18</f>
        <v>26.6</v>
      </c>
      <c r="P43" s="11">
        <f>[39]Abri!$C$19</f>
        <v>25.6</v>
      </c>
      <c r="Q43" s="11">
        <f>[39]Abri!$C$20</f>
        <v>27.2</v>
      </c>
      <c r="R43" s="11">
        <f>[39]Abri!$C$21</f>
        <v>30.4</v>
      </c>
      <c r="S43" s="11">
        <f>[39]Abri!$C$22</f>
        <v>29</v>
      </c>
      <c r="T43" s="11">
        <f>[39]Abri!$C$23</f>
        <v>30.3</v>
      </c>
      <c r="U43" s="11">
        <f>[39]Abri!$C$24</f>
        <v>32</v>
      </c>
      <c r="V43" s="11">
        <f>[39]Abri!$C$25</f>
        <v>32.1</v>
      </c>
      <c r="W43" s="11">
        <f>[39]Abri!$C$26</f>
        <v>32.200000000000003</v>
      </c>
      <c r="X43" s="11">
        <f>[39]Abri!$C$27</f>
        <v>31.2</v>
      </c>
      <c r="Y43" s="11">
        <f>[39]Abri!$C$28</f>
        <v>31.7</v>
      </c>
      <c r="Z43" s="11">
        <f>[39]Abri!$C$29</f>
        <v>34.299999999999997</v>
      </c>
      <c r="AA43" s="11">
        <f>[39]Abri!$C$30</f>
        <v>33</v>
      </c>
      <c r="AB43" s="11">
        <f>[39]Abri!$C$31</f>
        <v>31.1</v>
      </c>
      <c r="AC43" s="11">
        <f>[39]Abri!$C$32</f>
        <v>32.4</v>
      </c>
      <c r="AD43" s="11">
        <f>[39]Abri!$C$33</f>
        <v>33.1</v>
      </c>
      <c r="AE43" s="11">
        <f>[39]Abri!$C$34</f>
        <v>32.6</v>
      </c>
      <c r="AF43" s="131">
        <f t="shared" si="1"/>
        <v>39.4</v>
      </c>
      <c r="AG43" s="94">
        <f t="shared" si="2"/>
        <v>32.046666666666667</v>
      </c>
      <c r="AI43" s="12" t="s">
        <v>47</v>
      </c>
      <c r="AK43" t="s">
        <v>47</v>
      </c>
    </row>
    <row r="44" spans="1:38" x14ac:dyDescent="0.2">
      <c r="A44" s="58" t="s">
        <v>18</v>
      </c>
      <c r="B44" s="11">
        <f>[40]Abril!$C$5</f>
        <v>33.1</v>
      </c>
      <c r="C44" s="11">
        <f>[40]Abril!$C$6</f>
        <v>32.4</v>
      </c>
      <c r="D44" s="11">
        <f>[40]Abril!$C$7</f>
        <v>29.4</v>
      </c>
      <c r="E44" s="11">
        <f>[40]Abril!$C$8</f>
        <v>29.3</v>
      </c>
      <c r="F44" s="11">
        <f>[40]Abril!$C$9</f>
        <v>33.299999999999997</v>
      </c>
      <c r="G44" s="11">
        <f>[40]Abril!$C$10</f>
        <v>34.1</v>
      </c>
      <c r="H44" s="11">
        <f>[40]Abril!$C$11</f>
        <v>26.6</v>
      </c>
      <c r="I44" s="11">
        <f>[40]Abril!$C$12</f>
        <v>29</v>
      </c>
      <c r="J44" s="11">
        <f>[40]Abril!$C$13</f>
        <v>29.8</v>
      </c>
      <c r="K44" s="11">
        <f>[40]Abril!$C$14</f>
        <v>29.1</v>
      </c>
      <c r="L44" s="11">
        <f>[40]Abril!$C$15</f>
        <v>29.5</v>
      </c>
      <c r="M44" s="11">
        <f>[40]Abril!$C$16</f>
        <v>30.5</v>
      </c>
      <c r="N44" s="11">
        <f>[40]Abril!$C$17</f>
        <v>32.9</v>
      </c>
      <c r="O44" s="11">
        <f>[40]Abril!$C$18</f>
        <v>25.3</v>
      </c>
      <c r="P44" s="11">
        <f>[40]Abril!$C$19</f>
        <v>24.4</v>
      </c>
      <c r="Q44" s="11">
        <f>[40]Abril!$C$20</f>
        <v>26</v>
      </c>
      <c r="R44" s="11">
        <f>[40]Abril!$C$21</f>
        <v>28.4</v>
      </c>
      <c r="S44" s="11">
        <f>[40]Abril!$C$22</f>
        <v>29.8</v>
      </c>
      <c r="T44" s="11">
        <f>[40]Abril!$C$23</f>
        <v>29.6</v>
      </c>
      <c r="U44" s="11">
        <f>[40]Abril!$C$24</f>
        <v>31.2</v>
      </c>
      <c r="V44" s="11">
        <f>[40]Abril!$C$25</f>
        <v>30.7</v>
      </c>
      <c r="W44" s="11">
        <f>[40]Abril!$C$26</f>
        <v>30.7</v>
      </c>
      <c r="X44" s="11">
        <f>[40]Abril!$C$27</f>
        <v>30</v>
      </c>
      <c r="Y44" s="11">
        <f>[40]Abril!$C$28</f>
        <v>30.5</v>
      </c>
      <c r="Z44" s="11">
        <f>[40]Abril!$C$29</f>
        <v>31</v>
      </c>
      <c r="AA44" s="11">
        <f>[40]Abril!$C$30</f>
        <v>31.2</v>
      </c>
      <c r="AB44" s="11">
        <f>[40]Abril!$C$31</f>
        <v>30.7</v>
      </c>
      <c r="AC44" s="11">
        <f>[40]Abril!$C$32</f>
        <v>30.1</v>
      </c>
      <c r="AD44" s="11">
        <f>[40]Abril!$C$33</f>
        <v>31.3</v>
      </c>
      <c r="AE44" s="11">
        <f>[40]Abril!$C$34</f>
        <v>29.6</v>
      </c>
      <c r="AF44" s="131">
        <f t="shared" si="1"/>
        <v>34.1</v>
      </c>
      <c r="AG44" s="94">
        <f t="shared" si="2"/>
        <v>29.983333333333341</v>
      </c>
      <c r="AI44" s="12" t="s">
        <v>47</v>
      </c>
      <c r="AK44" t="s">
        <v>47</v>
      </c>
    </row>
    <row r="45" spans="1:38" x14ac:dyDescent="0.2">
      <c r="A45" s="58" t="s">
        <v>162</v>
      </c>
      <c r="B45" s="11">
        <f>[41]Abril!$C$5</f>
        <v>34.299999999999997</v>
      </c>
      <c r="C45" s="11">
        <f>[41]Abril!$C$6</f>
        <v>35.200000000000003</v>
      </c>
      <c r="D45" s="11">
        <f>[41]Abril!$C$7</f>
        <v>32.4</v>
      </c>
      <c r="E45" s="11">
        <f>[41]Abril!$C$8</f>
        <v>31.5</v>
      </c>
      <c r="F45" s="11">
        <f>[41]Abril!$C$9</f>
        <v>34.4</v>
      </c>
      <c r="G45" s="11">
        <f>[41]Abril!$C$10</f>
        <v>36.5</v>
      </c>
      <c r="H45" s="11">
        <f>[41]Abril!$C$11</f>
        <v>31.1</v>
      </c>
      <c r="I45" s="11">
        <f>[41]Abril!$C$12</f>
        <v>24</v>
      </c>
      <c r="J45" s="11" t="str">
        <f>[41]Abril!$C$13</f>
        <v>*</v>
      </c>
      <c r="K45" s="11" t="str">
        <f>[41]Abril!$C$14</f>
        <v>*</v>
      </c>
      <c r="L45" s="11" t="str">
        <f>[41]Abril!$C$15</f>
        <v>*</v>
      </c>
      <c r="M45" s="11" t="str">
        <f>[41]Abril!$C$16</f>
        <v>*</v>
      </c>
      <c r="N45" s="11" t="str">
        <f>[41]Abril!$C$17</f>
        <v>*</v>
      </c>
      <c r="O45" s="11" t="str">
        <f>[41]Abril!$C$18</f>
        <v>*</v>
      </c>
      <c r="P45" s="11" t="str">
        <f>[41]Abril!$C$19</f>
        <v>*</v>
      </c>
      <c r="Q45" s="11" t="str">
        <f>[41]Abril!$C$20</f>
        <v>*</v>
      </c>
      <c r="R45" s="11" t="str">
        <f>[41]Abril!$C$21</f>
        <v>*</v>
      </c>
      <c r="S45" s="11" t="str">
        <f>[41]Abril!$C$22</f>
        <v>*</v>
      </c>
      <c r="T45" s="11" t="str">
        <f>[41]Abril!$C$23</f>
        <v>*</v>
      </c>
      <c r="U45" s="11" t="str">
        <f>[41]Abril!$C$24</f>
        <v>*</v>
      </c>
      <c r="V45" s="11" t="str">
        <f>[41]Abril!$C$25</f>
        <v>*</v>
      </c>
      <c r="W45" s="11" t="str">
        <f>[41]Abril!$C$26</f>
        <v>*</v>
      </c>
      <c r="X45" s="11" t="str">
        <f>[41]Abril!$C$27</f>
        <v>*</v>
      </c>
      <c r="Y45" s="11" t="str">
        <f>[41]Abril!$C$28</f>
        <v>*</v>
      </c>
      <c r="Z45" s="11" t="str">
        <f>[41]Abril!$C$29</f>
        <v>*</v>
      </c>
      <c r="AA45" s="11" t="str">
        <f>[41]Abril!$C$30</f>
        <v>*</v>
      </c>
      <c r="AB45" s="11" t="str">
        <f>[41]Abril!$C$31</f>
        <v>*</v>
      </c>
      <c r="AC45" s="11" t="str">
        <f>[41]Abril!$C$32</f>
        <v>*</v>
      </c>
      <c r="AD45" s="11" t="str">
        <f>[41]Abril!$C$33</f>
        <v>*</v>
      </c>
      <c r="AE45" s="11" t="str">
        <f>[41]Abril!$C$34</f>
        <v>*</v>
      </c>
      <c r="AF45" s="131">
        <f t="shared" si="1"/>
        <v>36.5</v>
      </c>
      <c r="AG45" s="94">
        <f t="shared" si="2"/>
        <v>32.424999999999997</v>
      </c>
      <c r="AK45" t="s">
        <v>47</v>
      </c>
    </row>
    <row r="46" spans="1:38" x14ac:dyDescent="0.2">
      <c r="A46" s="58" t="s">
        <v>19</v>
      </c>
      <c r="B46" s="11">
        <f>[42]Abril!$C$5</f>
        <v>34.6</v>
      </c>
      <c r="C46" s="11">
        <f>[42]Abril!$C$6</f>
        <v>35</v>
      </c>
      <c r="D46" s="11">
        <f>[42]Abril!$C$7</f>
        <v>27.8</v>
      </c>
      <c r="E46" s="11">
        <f>[42]Abril!$C$8</f>
        <v>28.6</v>
      </c>
      <c r="F46" s="11">
        <f>[42]Abril!$C$9</f>
        <v>33.700000000000003</v>
      </c>
      <c r="G46" s="11">
        <f>[42]Abril!$C$10</f>
        <v>32.299999999999997</v>
      </c>
      <c r="H46" s="11">
        <f>[42]Abril!$C$11</f>
        <v>27.9</v>
      </c>
      <c r="I46" s="11">
        <f>[42]Abril!$C$12</f>
        <v>28.5</v>
      </c>
      <c r="J46" s="11">
        <f>[42]Abril!$C$13</f>
        <v>28.5</v>
      </c>
      <c r="K46" s="11">
        <f>[42]Abril!$C$14</f>
        <v>28.7</v>
      </c>
      <c r="L46" s="11">
        <f>[42]Abril!$C$15</f>
        <v>29.3</v>
      </c>
      <c r="M46" s="11">
        <f>[42]Abril!$C$16</f>
        <v>30.7</v>
      </c>
      <c r="N46" s="11">
        <f>[42]Abril!$C$17</f>
        <v>29</v>
      </c>
      <c r="O46" s="11">
        <f>[42]Abril!$C$18</f>
        <v>23.9</v>
      </c>
      <c r="P46" s="11">
        <f>[42]Abril!$C$19</f>
        <v>23.4</v>
      </c>
      <c r="Q46" s="11">
        <f>[42]Abril!$C$20</f>
        <v>26.2</v>
      </c>
      <c r="R46" s="11">
        <f>[42]Abril!$C$21</f>
        <v>27.3</v>
      </c>
      <c r="S46" s="11">
        <f>[42]Abril!$C$22</f>
        <v>27.8</v>
      </c>
      <c r="T46" s="11">
        <f>[42]Abril!$C$23</f>
        <v>27.9</v>
      </c>
      <c r="U46" s="11">
        <f>[42]Abril!$C$24</f>
        <v>29.6</v>
      </c>
      <c r="V46" s="11">
        <f>[42]Abril!$C$25</f>
        <v>31.3</v>
      </c>
      <c r="W46" s="11">
        <f>[42]Abril!$C$26</f>
        <v>30.4</v>
      </c>
      <c r="X46" s="11">
        <f>[42]Abril!$C$27</f>
        <v>29.8</v>
      </c>
      <c r="Y46" s="11">
        <f>[42]Abril!$C$28</f>
        <v>29.8</v>
      </c>
      <c r="Z46" s="11">
        <f>[42]Abril!$C$29</f>
        <v>31.9</v>
      </c>
      <c r="AA46" s="11">
        <f>[42]Abril!$C$30</f>
        <v>33.1</v>
      </c>
      <c r="AB46" s="11">
        <f>[42]Abril!$C$31</f>
        <v>30.1</v>
      </c>
      <c r="AC46" s="11">
        <f>[42]Abril!$C$32</f>
        <v>29.9</v>
      </c>
      <c r="AD46" s="11">
        <f>[42]Abril!$C$33</f>
        <v>31.8</v>
      </c>
      <c r="AE46" s="11">
        <f>[42]Abril!$C$34</f>
        <v>32.299999999999997</v>
      </c>
      <c r="AF46" s="131">
        <f t="shared" si="1"/>
        <v>35</v>
      </c>
      <c r="AG46" s="94">
        <f t="shared" si="2"/>
        <v>29.703333333333322</v>
      </c>
      <c r="AH46" s="12" t="s">
        <v>47</v>
      </c>
      <c r="AI46" s="12" t="s">
        <v>47</v>
      </c>
      <c r="AK46" t="s">
        <v>47</v>
      </c>
      <c r="AL46" t="s">
        <v>47</v>
      </c>
    </row>
    <row r="47" spans="1:38" x14ac:dyDescent="0.2">
      <c r="A47" s="58" t="s">
        <v>31</v>
      </c>
      <c r="B47" s="11">
        <f>[43]Abril!$C$5</f>
        <v>33.5</v>
      </c>
      <c r="C47" s="11">
        <f>[43]Abril!$C$6</f>
        <v>34.9</v>
      </c>
      <c r="D47" s="11">
        <f>[43]Abril!$C$7</f>
        <v>28</v>
      </c>
      <c r="E47" s="11">
        <f>[43]Abril!$C$8</f>
        <v>29.7</v>
      </c>
      <c r="F47" s="11">
        <f>[43]Abril!$C$9</f>
        <v>34.299999999999997</v>
      </c>
      <c r="G47" s="11">
        <f>[43]Abril!$C$10</f>
        <v>35</v>
      </c>
      <c r="H47" s="11">
        <f>[43]Abril!$C$11</f>
        <v>27.8</v>
      </c>
      <c r="I47" s="11">
        <f>[43]Abril!$C$12</f>
        <v>28</v>
      </c>
      <c r="J47" s="11">
        <f>[43]Abril!$C$13</f>
        <v>28.9</v>
      </c>
      <c r="K47" s="11">
        <f>[43]Abril!$C$14</f>
        <v>28.3</v>
      </c>
      <c r="L47" s="11">
        <f>[43]Abril!$C$15</f>
        <v>29</v>
      </c>
      <c r="M47" s="11">
        <f>[43]Abril!$C$16</f>
        <v>31.1</v>
      </c>
      <c r="N47" s="11">
        <f>[43]Abril!$C$17</f>
        <v>32.700000000000003</v>
      </c>
      <c r="O47" s="11">
        <f>[43]Abril!$C$18</f>
        <v>26.7</v>
      </c>
      <c r="P47" s="11">
        <f>[43]Abril!$C$19</f>
        <v>23.8</v>
      </c>
      <c r="Q47" s="11">
        <f>[43]Abril!$C$20</f>
        <v>24.8</v>
      </c>
      <c r="R47" s="11">
        <f>[43]Abril!$C$21</f>
        <v>27.5</v>
      </c>
      <c r="S47" s="11">
        <f>[43]Abril!$C$22</f>
        <v>29.7</v>
      </c>
      <c r="T47" s="11">
        <f>[43]Abril!$C$23</f>
        <v>31.2</v>
      </c>
      <c r="U47" s="11">
        <f>[43]Abril!$C$24</f>
        <v>31</v>
      </c>
      <c r="V47" s="11">
        <f>[43]Abril!$C$25</f>
        <v>31</v>
      </c>
      <c r="W47" s="11">
        <f>[43]Abril!$C$26</f>
        <v>30.9</v>
      </c>
      <c r="X47" s="11">
        <f>[43]Abril!$C$27</f>
        <v>31.1</v>
      </c>
      <c r="Y47" s="11">
        <f>[43]Abril!$C$28</f>
        <v>31.6</v>
      </c>
      <c r="Z47" s="11">
        <f>[43]Abril!$C$29</f>
        <v>32.4</v>
      </c>
      <c r="AA47" s="11">
        <f>[43]Abril!$C$30</f>
        <v>33.1</v>
      </c>
      <c r="AB47" s="11">
        <f>[43]Abril!$C$31</f>
        <v>31</v>
      </c>
      <c r="AC47" s="11">
        <f>[43]Abril!$C$32</f>
        <v>32.200000000000003</v>
      </c>
      <c r="AD47" s="11">
        <f>[43]Abril!$C$33</f>
        <v>31.8</v>
      </c>
      <c r="AE47" s="11">
        <f>[43]Abril!$C$34</f>
        <v>32</v>
      </c>
      <c r="AF47" s="131">
        <f t="shared" si="1"/>
        <v>35</v>
      </c>
      <c r="AG47" s="94">
        <f t="shared" si="2"/>
        <v>30.433333333333337</v>
      </c>
      <c r="AI47" s="12" t="s">
        <v>47</v>
      </c>
      <c r="AJ47" t="s">
        <v>47</v>
      </c>
      <c r="AK47" t="s">
        <v>47</v>
      </c>
    </row>
    <row r="48" spans="1:38" x14ac:dyDescent="0.2">
      <c r="A48" s="58" t="s">
        <v>44</v>
      </c>
      <c r="B48" s="11">
        <f>[44]Abril!$C$5</f>
        <v>34.9</v>
      </c>
      <c r="C48" s="11">
        <f>[44]Abril!$C$6</f>
        <v>33.9</v>
      </c>
      <c r="D48" s="11">
        <f>[44]Abril!$C$7</f>
        <v>31.6</v>
      </c>
      <c r="E48" s="11">
        <f>[44]Abril!$C$8</f>
        <v>31.2</v>
      </c>
      <c r="F48" s="11">
        <f>[44]Abril!$C$9</f>
        <v>34.5</v>
      </c>
      <c r="G48" s="11">
        <f>[44]Abril!$C$10</f>
        <v>34.799999999999997</v>
      </c>
      <c r="H48" s="11">
        <f>[44]Abril!$C$11</f>
        <v>30.7</v>
      </c>
      <c r="I48" s="11">
        <f>[44]Abril!$C$12</f>
        <v>30.2</v>
      </c>
      <c r="J48" s="11">
        <f>[44]Abril!$C$13</f>
        <v>30.9</v>
      </c>
      <c r="K48" s="11">
        <f>[44]Abril!$C$14</f>
        <v>31.8</v>
      </c>
      <c r="L48" s="11">
        <f>[44]Abril!$C$15</f>
        <v>31.7</v>
      </c>
      <c r="M48" s="11">
        <f>[44]Abril!$C$16</f>
        <v>32.1</v>
      </c>
      <c r="N48" s="11">
        <f>[44]Abril!$C$17</f>
        <v>34.799999999999997</v>
      </c>
      <c r="O48" s="11">
        <f>[44]Abril!$C$18</f>
        <v>27.1</v>
      </c>
      <c r="P48" s="11">
        <f>[44]Abril!$C$19</f>
        <v>25.7</v>
      </c>
      <c r="Q48" s="11">
        <f>[44]Abril!$C$20</f>
        <v>26.8</v>
      </c>
      <c r="R48" s="11">
        <f>[44]Abril!$C$21</f>
        <v>29.4</v>
      </c>
      <c r="S48" s="11">
        <f>[44]Abril!$C$22</f>
        <v>30.2</v>
      </c>
      <c r="T48" s="11">
        <f>[44]Abril!$C$23</f>
        <v>31.9</v>
      </c>
      <c r="U48" s="11">
        <f>[44]Abril!$C$24</f>
        <v>31.9</v>
      </c>
      <c r="V48" s="11">
        <f>[44]Abril!$C$25</f>
        <v>31.7</v>
      </c>
      <c r="W48" s="11">
        <f>[44]Abril!$C$26</f>
        <v>32.4</v>
      </c>
      <c r="X48" s="11">
        <f>[44]Abril!$C$27</f>
        <v>32.200000000000003</v>
      </c>
      <c r="Y48" s="11">
        <f>[44]Abril!$C$28</f>
        <v>30.9</v>
      </c>
      <c r="Z48" s="11">
        <f>[44]Abril!$C$29</f>
        <v>32.4</v>
      </c>
      <c r="AA48" s="11">
        <f>[44]Abril!$C$30</f>
        <v>32.5</v>
      </c>
      <c r="AB48" s="11">
        <f>[44]Abril!$C$31</f>
        <v>31.9</v>
      </c>
      <c r="AC48" s="11">
        <f>[44]Abril!$C$32</f>
        <v>32.5</v>
      </c>
      <c r="AD48" s="11">
        <f>[44]Abril!$C$33</f>
        <v>32.1</v>
      </c>
      <c r="AE48" s="11">
        <f>[44]Abril!$C$34</f>
        <v>32.1</v>
      </c>
      <c r="AF48" s="131">
        <f t="shared" si="1"/>
        <v>34.9</v>
      </c>
      <c r="AG48" s="94">
        <f t="shared" si="2"/>
        <v>31.560000000000002</v>
      </c>
      <c r="AH48" s="12" t="s">
        <v>47</v>
      </c>
      <c r="AI48" s="12" t="s">
        <v>47</v>
      </c>
      <c r="AJ48" t="s">
        <v>47</v>
      </c>
      <c r="AL48" t="s">
        <v>47</v>
      </c>
    </row>
    <row r="49" spans="1:38" x14ac:dyDescent="0.2">
      <c r="A49" s="58" t="s">
        <v>20</v>
      </c>
      <c r="B49" s="11" t="str">
        <f>[45]Abril!$C$5</f>
        <v>*</v>
      </c>
      <c r="C49" s="11" t="str">
        <f>[45]Abril!$C$6</f>
        <v>*</v>
      </c>
      <c r="D49" s="11" t="str">
        <f>[45]Abril!$C$7</f>
        <v>*</v>
      </c>
      <c r="E49" s="11" t="str">
        <f>[45]Abril!$C$8</f>
        <v>*</v>
      </c>
      <c r="F49" s="11" t="str">
        <f>[45]Abril!$C$9</f>
        <v>*</v>
      </c>
      <c r="G49" s="11" t="str">
        <f>[45]Abril!$C$10</f>
        <v>*</v>
      </c>
      <c r="H49" s="11" t="str">
        <f>[45]Abril!$C$11</f>
        <v>*</v>
      </c>
      <c r="I49" s="11" t="str">
        <f>[45]Abril!$C$12</f>
        <v>*</v>
      </c>
      <c r="J49" s="11" t="str">
        <f>[45]Abril!$C$13</f>
        <v>*</v>
      </c>
      <c r="K49" s="11" t="str">
        <f>[45]Abril!$C$14</f>
        <v>*</v>
      </c>
      <c r="L49" s="11" t="str">
        <f>[45]Abril!$C$15</f>
        <v>*</v>
      </c>
      <c r="M49" s="11" t="str">
        <f>[45]Abril!$C$16</f>
        <v>*</v>
      </c>
      <c r="N49" s="11" t="str">
        <f>[45]Abril!$C$17</f>
        <v>*</v>
      </c>
      <c r="O49" s="11" t="str">
        <f>[45]Abril!$C$18</f>
        <v>*</v>
      </c>
      <c r="P49" s="11" t="str">
        <f>[45]Abril!$C$19</f>
        <v>*</v>
      </c>
      <c r="Q49" s="11" t="str">
        <f>[45]Abril!$C$20</f>
        <v>*</v>
      </c>
      <c r="R49" s="11" t="str">
        <f>[45]Abril!$C$21</f>
        <v>*</v>
      </c>
      <c r="S49" s="11" t="str">
        <f>[45]Abril!$C$22</f>
        <v>*</v>
      </c>
      <c r="T49" s="11" t="str">
        <f>[45]Abril!$C$23</f>
        <v>*</v>
      </c>
      <c r="U49" s="11" t="str">
        <f>[45]Abril!$C$24</f>
        <v>*</v>
      </c>
      <c r="V49" s="11" t="str">
        <f>[45]Abril!$C$25</f>
        <v>*</v>
      </c>
      <c r="W49" s="11" t="str">
        <f>[45]Abril!$C$26</f>
        <v>*</v>
      </c>
      <c r="X49" s="11" t="str">
        <f>[45]Abril!$C$27</f>
        <v>*</v>
      </c>
      <c r="Y49" s="11" t="str">
        <f>[45]Abril!$C$28</f>
        <v>*</v>
      </c>
      <c r="Z49" s="11" t="str">
        <f>[45]Abril!$C$29</f>
        <v>*</v>
      </c>
      <c r="AA49" s="11" t="str">
        <f>[45]Abril!$C$30</f>
        <v>*</v>
      </c>
      <c r="AB49" s="11" t="str">
        <f>[45]Abril!$C$31</f>
        <v>*</v>
      </c>
      <c r="AC49" s="11" t="str">
        <f>[45]Abril!$C$32</f>
        <v>*</v>
      </c>
      <c r="AD49" s="11" t="str">
        <f>[45]Abril!$C$33</f>
        <v>*</v>
      </c>
      <c r="AE49" s="11" t="str">
        <f>[45]Abril!$C$34</f>
        <v>*</v>
      </c>
      <c r="AF49" s="136" t="s">
        <v>226</v>
      </c>
      <c r="AG49" s="112" t="s">
        <v>226</v>
      </c>
      <c r="AK49" t="s">
        <v>47</v>
      </c>
    </row>
    <row r="50" spans="1:38" s="5" customFormat="1" ht="17.100000000000001" customHeight="1" x14ac:dyDescent="0.2">
      <c r="A50" s="59" t="s">
        <v>33</v>
      </c>
      <c r="B50" s="13">
        <f t="shared" ref="B50:AF50" si="3">MAX(B5:B49)</f>
        <v>37.1</v>
      </c>
      <c r="C50" s="13">
        <f t="shared" si="3"/>
        <v>38.5</v>
      </c>
      <c r="D50" s="13">
        <f t="shared" si="3"/>
        <v>32.4</v>
      </c>
      <c r="E50" s="13">
        <f t="shared" si="3"/>
        <v>33.9</v>
      </c>
      <c r="F50" s="13">
        <f t="shared" si="3"/>
        <v>37</v>
      </c>
      <c r="G50" s="13">
        <f t="shared" si="3"/>
        <v>39.4</v>
      </c>
      <c r="H50" s="13">
        <f t="shared" si="3"/>
        <v>31.4</v>
      </c>
      <c r="I50" s="13">
        <f t="shared" si="3"/>
        <v>32.1</v>
      </c>
      <c r="J50" s="13">
        <f t="shared" si="3"/>
        <v>32.299999999999997</v>
      </c>
      <c r="K50" s="13">
        <f t="shared" si="3"/>
        <v>32.6</v>
      </c>
      <c r="L50" s="13">
        <f t="shared" si="3"/>
        <v>33.200000000000003</v>
      </c>
      <c r="M50" s="13">
        <f t="shared" si="3"/>
        <v>34.1</v>
      </c>
      <c r="N50" s="13">
        <f t="shared" si="3"/>
        <v>35.700000000000003</v>
      </c>
      <c r="O50" s="13">
        <f t="shared" si="3"/>
        <v>29.3</v>
      </c>
      <c r="P50" s="13">
        <f t="shared" si="3"/>
        <v>28.4</v>
      </c>
      <c r="Q50" s="13">
        <f t="shared" si="3"/>
        <v>29.6</v>
      </c>
      <c r="R50" s="13">
        <f t="shared" si="3"/>
        <v>30.9</v>
      </c>
      <c r="S50" s="13">
        <f t="shared" si="3"/>
        <v>33.4</v>
      </c>
      <c r="T50" s="13">
        <f t="shared" si="3"/>
        <v>34</v>
      </c>
      <c r="U50" s="13">
        <f t="shared" si="3"/>
        <v>35.200000000000003</v>
      </c>
      <c r="V50" s="13">
        <f t="shared" si="3"/>
        <v>36.1</v>
      </c>
      <c r="W50" s="13">
        <f t="shared" si="3"/>
        <v>35.9</v>
      </c>
      <c r="X50" s="13">
        <f t="shared" si="3"/>
        <v>35.299999999999997</v>
      </c>
      <c r="Y50" s="13">
        <f t="shared" si="3"/>
        <v>35.1</v>
      </c>
      <c r="Z50" s="13">
        <f t="shared" si="3"/>
        <v>35.799999999999997</v>
      </c>
      <c r="AA50" s="13">
        <f t="shared" si="3"/>
        <v>35.5</v>
      </c>
      <c r="AB50" s="13">
        <f t="shared" si="3"/>
        <v>34.200000000000003</v>
      </c>
      <c r="AC50" s="13">
        <f t="shared" si="3"/>
        <v>35.1</v>
      </c>
      <c r="AD50" s="13">
        <f t="shared" si="3"/>
        <v>36.1</v>
      </c>
      <c r="AE50" s="13">
        <f t="shared" si="3"/>
        <v>35.5</v>
      </c>
      <c r="AF50" s="15">
        <f t="shared" si="3"/>
        <v>39.4</v>
      </c>
      <c r="AG50" s="94">
        <f>AVERAGE(AG5:AG49)</f>
        <v>30.774968944099381</v>
      </c>
      <c r="AK50" s="5" t="s">
        <v>47</v>
      </c>
    </row>
    <row r="51" spans="1:38" x14ac:dyDescent="0.2">
      <c r="A51" s="47"/>
      <c r="B51" s="48"/>
      <c r="C51" s="48"/>
      <c r="D51" s="48" t="s">
        <v>101</v>
      </c>
      <c r="E51" s="48"/>
      <c r="F51" s="48"/>
      <c r="G51" s="48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0"/>
      <c r="AD51" s="55"/>
      <c r="AE51" s="55"/>
      <c r="AF51" s="52"/>
      <c r="AG51" s="54"/>
      <c r="AJ51" t="s">
        <v>47</v>
      </c>
      <c r="AK51" t="s">
        <v>47</v>
      </c>
    </row>
    <row r="52" spans="1:38" x14ac:dyDescent="0.2">
      <c r="A52" s="47"/>
      <c r="B52" s="49" t="s">
        <v>102</v>
      </c>
      <c r="C52" s="49"/>
      <c r="D52" s="49"/>
      <c r="E52" s="49"/>
      <c r="F52" s="49"/>
      <c r="G52" s="49"/>
      <c r="H52" s="49"/>
      <c r="I52" s="49"/>
      <c r="J52" s="90"/>
      <c r="K52" s="90"/>
      <c r="L52" s="90"/>
      <c r="M52" s="90" t="s">
        <v>45</v>
      </c>
      <c r="N52" s="90"/>
      <c r="O52" s="90"/>
      <c r="P52" s="90"/>
      <c r="Q52" s="90"/>
      <c r="R52" s="90"/>
      <c r="S52" s="90"/>
      <c r="T52" s="152" t="s">
        <v>97</v>
      </c>
      <c r="U52" s="152"/>
      <c r="V52" s="152"/>
      <c r="W52" s="152"/>
      <c r="X52" s="152"/>
      <c r="Y52" s="90"/>
      <c r="Z52" s="90"/>
      <c r="AA52" s="90"/>
      <c r="AB52" s="90"/>
      <c r="AC52" s="90"/>
      <c r="AD52" s="90"/>
      <c r="AE52" s="116"/>
      <c r="AF52" s="52"/>
      <c r="AG52" s="51"/>
      <c r="AL52" t="s">
        <v>47</v>
      </c>
    </row>
    <row r="53" spans="1:38" x14ac:dyDescent="0.2">
      <c r="A53" s="50"/>
      <c r="B53" s="90"/>
      <c r="C53" s="90"/>
      <c r="D53" s="90"/>
      <c r="E53" s="90"/>
      <c r="F53" s="90"/>
      <c r="G53" s="90"/>
      <c r="H53" s="90"/>
      <c r="I53" s="90"/>
      <c r="J53" s="91"/>
      <c r="K53" s="91"/>
      <c r="L53" s="91"/>
      <c r="M53" s="91" t="s">
        <v>46</v>
      </c>
      <c r="N53" s="91"/>
      <c r="O53" s="91"/>
      <c r="P53" s="91"/>
      <c r="Q53" s="90"/>
      <c r="R53" s="90"/>
      <c r="S53" s="90"/>
      <c r="T53" s="153" t="s">
        <v>98</v>
      </c>
      <c r="U53" s="153"/>
      <c r="V53" s="153"/>
      <c r="W53" s="153"/>
      <c r="X53" s="153"/>
      <c r="Y53" s="90"/>
      <c r="Z53" s="90"/>
      <c r="AA53" s="90"/>
      <c r="AB53" s="90"/>
      <c r="AC53" s="90"/>
      <c r="AD53" s="55"/>
      <c r="AE53" s="55"/>
      <c r="AF53" s="52"/>
      <c r="AG53" s="51"/>
    </row>
    <row r="54" spans="1:38" x14ac:dyDescent="0.2">
      <c r="A54" s="47"/>
      <c r="B54" s="48"/>
      <c r="C54" s="48"/>
      <c r="D54" s="48"/>
      <c r="E54" s="48"/>
      <c r="F54" s="48"/>
      <c r="G54" s="48"/>
      <c r="H54" s="48"/>
      <c r="I54" s="48"/>
      <c r="J54" s="48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55"/>
      <c r="AE54" s="55"/>
      <c r="AF54" s="52"/>
      <c r="AG54" s="95"/>
    </row>
    <row r="55" spans="1:38" x14ac:dyDescent="0.2">
      <c r="A55" s="50"/>
      <c r="B55" s="90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0"/>
      <c r="AD55" s="90"/>
      <c r="AE55" s="116"/>
      <c r="AF55" s="52"/>
      <c r="AG55" s="54"/>
      <c r="AI55" s="12" t="s">
        <v>47</v>
      </c>
    </row>
    <row r="56" spans="1:38" x14ac:dyDescent="0.2">
      <c r="A56" s="50"/>
      <c r="B56" s="90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0"/>
      <c r="AE56" s="116"/>
      <c r="AF56" s="52"/>
      <c r="AG56" s="54"/>
      <c r="AL56" s="12" t="s">
        <v>47</v>
      </c>
    </row>
    <row r="57" spans="1:38" ht="13.5" thickBot="1" x14ac:dyDescent="0.25">
      <c r="A57" s="62"/>
      <c r="B57" s="63"/>
      <c r="C57" s="63"/>
      <c r="D57" s="63"/>
      <c r="E57" s="63"/>
      <c r="F57" s="63"/>
      <c r="G57" s="63" t="s">
        <v>47</v>
      </c>
      <c r="H57" s="63"/>
      <c r="I57" s="63"/>
      <c r="J57" s="63"/>
      <c r="K57" s="63"/>
      <c r="L57" s="63" t="s">
        <v>47</v>
      </c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4"/>
      <c r="AG57" s="96"/>
    </row>
    <row r="58" spans="1:38" x14ac:dyDescent="0.2">
      <c r="AG58" s="1"/>
    </row>
    <row r="59" spans="1:38" x14ac:dyDescent="0.2">
      <c r="Z59" s="2" t="s">
        <v>47</v>
      </c>
      <c r="AG59" s="1"/>
      <c r="AI59" t="s">
        <v>47</v>
      </c>
    </row>
    <row r="62" spans="1:38" x14ac:dyDescent="0.2">
      <c r="X62" s="2" t="s">
        <v>47</v>
      </c>
      <c r="Z62" s="2" t="s">
        <v>47</v>
      </c>
    </row>
    <row r="63" spans="1:38" x14ac:dyDescent="0.2">
      <c r="L63" s="2" t="s">
        <v>47</v>
      </c>
      <c r="S63" s="2" t="s">
        <v>47</v>
      </c>
    </row>
    <row r="64" spans="1:38" x14ac:dyDescent="0.2">
      <c r="V64" s="2" t="s">
        <v>47</v>
      </c>
      <c r="AH64" t="s">
        <v>47</v>
      </c>
    </row>
    <row r="66" spans="19:32" x14ac:dyDescent="0.2">
      <c r="S66" s="2" t="s">
        <v>47</v>
      </c>
    </row>
    <row r="67" spans="19:32" x14ac:dyDescent="0.2">
      <c r="U67" s="2" t="s">
        <v>47</v>
      </c>
      <c r="AF67" s="7" t="s">
        <v>47</v>
      </c>
    </row>
  </sheetData>
  <sheetProtection password="C6EC" sheet="1" objects="1" scenarios="1"/>
  <mergeCells count="35">
    <mergeCell ref="A1:AG1"/>
    <mergeCell ref="AA3:AA4"/>
    <mergeCell ref="AB3:AB4"/>
    <mergeCell ref="AC3:AC4"/>
    <mergeCell ref="AD3:AD4"/>
    <mergeCell ref="W3:W4"/>
    <mergeCell ref="X3:X4"/>
    <mergeCell ref="Y3:Y4"/>
    <mergeCell ref="P3:P4"/>
    <mergeCell ref="Q3:Q4"/>
    <mergeCell ref="R3:R4"/>
    <mergeCell ref="Z3:Z4"/>
    <mergeCell ref="E3:E4"/>
    <mergeCell ref="K3:K4"/>
    <mergeCell ref="B3:B4"/>
    <mergeCell ref="A2:A4"/>
    <mergeCell ref="T53:X53"/>
    <mergeCell ref="T52:X52"/>
    <mergeCell ref="G3:G4"/>
    <mergeCell ref="U3:U4"/>
    <mergeCell ref="H3:H4"/>
    <mergeCell ref="J3:J4"/>
    <mergeCell ref="C3:C4"/>
    <mergeCell ref="T3:T4"/>
    <mergeCell ref="M3:M4"/>
    <mergeCell ref="N3:N4"/>
    <mergeCell ref="B2:AG2"/>
    <mergeCell ref="D3:D4"/>
    <mergeCell ref="F3:F4"/>
    <mergeCell ref="S3:S4"/>
    <mergeCell ref="L3:L4"/>
    <mergeCell ref="I3:I4"/>
    <mergeCell ref="O3:O4"/>
    <mergeCell ref="V3:V4"/>
    <mergeCell ref="AE3:AE4"/>
  </mergeCells>
  <phoneticPr fontId="1" type="noConversion"/>
  <pageMargins left="0.39370078740157483" right="0.39370078740157483" top="1.1811023622047245" bottom="0.98425196850393704" header="0.51181102362204722" footer="0.51181102362204722"/>
  <pageSetup paperSize="9" scale="70" orientation="landscape" r:id="rId1"/>
  <headerFooter alignWithMargins="0">
    <oddHeader>&amp;L&amp;"Arial Narrow,Normal"&amp;12Centro de Monitoramento de Tempo, do Clima e dos Recursos Hídricos de Mato Grosso do Sul (Cemtec-MS)
Agência de Desenvolvimento Agrário e Extensão Rural (Agraer)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2"/>
  <sheetViews>
    <sheetView zoomScale="90" zoomScaleNormal="90" workbookViewId="0">
      <selection activeCell="AJ55" sqref="AJ55:AK55"/>
    </sheetView>
  </sheetViews>
  <sheetFormatPr defaultRowHeight="12.75" x14ac:dyDescent="0.2"/>
  <cols>
    <col min="1" max="1" width="18.85546875" style="2" customWidth="1"/>
    <col min="2" max="2" width="5.140625" style="2" customWidth="1"/>
    <col min="3" max="3" width="5" style="2" customWidth="1"/>
    <col min="4" max="4" width="5.140625" style="2" customWidth="1"/>
    <col min="5" max="9" width="5" style="2" customWidth="1"/>
    <col min="10" max="10" width="5.140625" style="2" customWidth="1"/>
    <col min="11" max="11" width="5" style="2" customWidth="1"/>
    <col min="12" max="12" width="5.28515625" style="2" customWidth="1"/>
    <col min="13" max="15" width="5.140625" style="2" customWidth="1"/>
    <col min="16" max="16" width="5.42578125" style="2" customWidth="1"/>
    <col min="17" max="17" width="5.28515625" style="2" customWidth="1"/>
    <col min="18" max="18" width="5.140625" style="2" customWidth="1"/>
    <col min="19" max="19" width="5" style="2" customWidth="1"/>
    <col min="20" max="20" width="5.42578125" style="2" customWidth="1"/>
    <col min="21" max="21" width="5.140625" style="2" customWidth="1"/>
    <col min="22" max="22" width="5.28515625" style="2" customWidth="1"/>
    <col min="23" max="23" width="5.140625" style="2" customWidth="1"/>
    <col min="24" max="24" width="5.28515625" style="2" customWidth="1"/>
    <col min="25" max="26" width="5" style="2" customWidth="1"/>
    <col min="27" max="29" width="5.140625" style="2" customWidth="1"/>
    <col min="30" max="31" width="5" style="2" customWidth="1"/>
    <col min="32" max="32" width="7" style="7" bestFit="1" customWidth="1"/>
    <col min="33" max="33" width="7.28515625" style="1" bestFit="1" customWidth="1"/>
  </cols>
  <sheetData>
    <row r="1" spans="1:35" ht="20.100000000000001" customHeight="1" x14ac:dyDescent="0.2">
      <c r="A1" s="145" t="s">
        <v>24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7"/>
    </row>
    <row r="2" spans="1:35" s="4" customFormat="1" ht="20.100000000000001" customHeight="1" x14ac:dyDescent="0.2">
      <c r="A2" s="148" t="s">
        <v>21</v>
      </c>
      <c r="B2" s="143" t="s">
        <v>231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</row>
    <row r="3" spans="1:35" s="5" customFormat="1" ht="20.100000000000001" customHeight="1" x14ac:dyDescent="0.2">
      <c r="A3" s="148"/>
      <c r="B3" s="149">
        <v>1</v>
      </c>
      <c r="C3" s="149">
        <f>SUM(B3+1)</f>
        <v>2</v>
      </c>
      <c r="D3" s="149">
        <f t="shared" ref="D3:AD3" si="0">SUM(C3+1)</f>
        <v>3</v>
      </c>
      <c r="E3" s="149">
        <f t="shared" si="0"/>
        <v>4</v>
      </c>
      <c r="F3" s="149">
        <f t="shared" si="0"/>
        <v>5</v>
      </c>
      <c r="G3" s="149">
        <f t="shared" si="0"/>
        <v>6</v>
      </c>
      <c r="H3" s="149">
        <f t="shared" si="0"/>
        <v>7</v>
      </c>
      <c r="I3" s="149">
        <f t="shared" si="0"/>
        <v>8</v>
      </c>
      <c r="J3" s="149">
        <f t="shared" si="0"/>
        <v>9</v>
      </c>
      <c r="K3" s="149">
        <f t="shared" si="0"/>
        <v>10</v>
      </c>
      <c r="L3" s="149">
        <f t="shared" si="0"/>
        <v>11</v>
      </c>
      <c r="M3" s="149">
        <f t="shared" si="0"/>
        <v>12</v>
      </c>
      <c r="N3" s="149">
        <f t="shared" si="0"/>
        <v>13</v>
      </c>
      <c r="O3" s="149">
        <f t="shared" si="0"/>
        <v>14</v>
      </c>
      <c r="P3" s="149">
        <f t="shared" si="0"/>
        <v>15</v>
      </c>
      <c r="Q3" s="149">
        <f t="shared" si="0"/>
        <v>16</v>
      </c>
      <c r="R3" s="149">
        <f t="shared" si="0"/>
        <v>17</v>
      </c>
      <c r="S3" s="149">
        <f t="shared" si="0"/>
        <v>18</v>
      </c>
      <c r="T3" s="149">
        <f t="shared" si="0"/>
        <v>19</v>
      </c>
      <c r="U3" s="149">
        <f t="shared" si="0"/>
        <v>20</v>
      </c>
      <c r="V3" s="149">
        <f t="shared" si="0"/>
        <v>21</v>
      </c>
      <c r="W3" s="149">
        <f t="shared" si="0"/>
        <v>22</v>
      </c>
      <c r="X3" s="149">
        <f t="shared" si="0"/>
        <v>23</v>
      </c>
      <c r="Y3" s="149">
        <f t="shared" si="0"/>
        <v>24</v>
      </c>
      <c r="Z3" s="149">
        <f t="shared" si="0"/>
        <v>25</v>
      </c>
      <c r="AA3" s="149">
        <f t="shared" si="0"/>
        <v>26</v>
      </c>
      <c r="AB3" s="149">
        <f t="shared" si="0"/>
        <v>27</v>
      </c>
      <c r="AC3" s="149">
        <f t="shared" si="0"/>
        <v>28</v>
      </c>
      <c r="AD3" s="164">
        <f t="shared" si="0"/>
        <v>29</v>
      </c>
      <c r="AE3" s="165">
        <v>30</v>
      </c>
      <c r="AF3" s="46" t="s">
        <v>38</v>
      </c>
      <c r="AG3" s="60" t="s">
        <v>36</v>
      </c>
    </row>
    <row r="4" spans="1:35" s="5" customFormat="1" ht="20.100000000000001" customHeight="1" x14ac:dyDescent="0.2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64"/>
      <c r="AE4" s="165"/>
      <c r="AF4" s="46" t="s">
        <v>35</v>
      </c>
      <c r="AG4" s="60" t="s">
        <v>35</v>
      </c>
    </row>
    <row r="5" spans="1:35" s="5" customFormat="1" x14ac:dyDescent="0.2">
      <c r="A5" s="58" t="s">
        <v>40</v>
      </c>
      <c r="B5" s="127">
        <f>[1]Abril!$D$5</f>
        <v>19.2</v>
      </c>
      <c r="C5" s="127">
        <f>[1]Abril!$D$6</f>
        <v>21.1</v>
      </c>
      <c r="D5" s="127">
        <f>[1]Abril!$D$7</f>
        <v>22.4</v>
      </c>
      <c r="E5" s="127">
        <f>[1]Abril!$D$8</f>
        <v>16.3</v>
      </c>
      <c r="F5" s="127">
        <f>[1]Abril!$D$9</f>
        <v>18.899999999999999</v>
      </c>
      <c r="G5" s="127">
        <f>[1]Abril!$D$10</f>
        <v>21.4</v>
      </c>
      <c r="H5" s="127">
        <f>[1]Abril!$D$11</f>
        <v>19.8</v>
      </c>
      <c r="I5" s="127">
        <f>[1]Abril!$D$12</f>
        <v>19.5</v>
      </c>
      <c r="J5" s="127">
        <f>[1]Abril!$D$13</f>
        <v>18.399999999999999</v>
      </c>
      <c r="K5" s="127">
        <f>[1]Abril!$D$14</f>
        <v>17.399999999999999</v>
      </c>
      <c r="L5" s="127">
        <f>[1]Abril!$D$15</f>
        <v>16.100000000000001</v>
      </c>
      <c r="M5" s="127">
        <f>[1]Abril!$D$16</f>
        <v>20.8</v>
      </c>
      <c r="N5" s="127">
        <f>[1]Abril!$D$17</f>
        <v>18.600000000000001</v>
      </c>
      <c r="O5" s="127">
        <f>[1]Abril!$D$18</f>
        <v>19.3</v>
      </c>
      <c r="P5" s="127">
        <f>[1]Abril!$D$19</f>
        <v>15.9</v>
      </c>
      <c r="Q5" s="127">
        <f>[1]Abril!$D$20</f>
        <v>9.5</v>
      </c>
      <c r="R5" s="127">
        <f>[1]Abril!$D$21</f>
        <v>9.6</v>
      </c>
      <c r="S5" s="127">
        <f>[1]Abril!$D$22</f>
        <v>13</v>
      </c>
      <c r="T5" s="127">
        <f>[1]Abril!$D$23</f>
        <v>16.3</v>
      </c>
      <c r="U5" s="127">
        <f>[1]Abril!$D$24</f>
        <v>18.399999999999999</v>
      </c>
      <c r="V5" s="127">
        <f>[1]Abril!$D$25</f>
        <v>17.899999999999999</v>
      </c>
      <c r="W5" s="127">
        <f>[1]Abril!$D$26</f>
        <v>15.2</v>
      </c>
      <c r="X5" s="127">
        <f>[1]Abril!$D$27</f>
        <v>14.7</v>
      </c>
      <c r="Y5" s="127">
        <f>[1]Abril!$D$28</f>
        <v>14.3</v>
      </c>
      <c r="Z5" s="127">
        <f>[1]Abril!$D$29</f>
        <v>21</v>
      </c>
      <c r="AA5" s="127">
        <f>[1]Abril!$D$30</f>
        <v>19.8</v>
      </c>
      <c r="AB5" s="127">
        <f>[1]Abril!$D$31</f>
        <v>14.8</v>
      </c>
      <c r="AC5" s="127">
        <f>[1]Abril!$D$32</f>
        <v>17.100000000000001</v>
      </c>
      <c r="AD5" s="127">
        <f>[1]Abril!$D$33</f>
        <v>15.7</v>
      </c>
      <c r="AE5" s="127">
        <f>[1]Abril!$D$34</f>
        <v>16.100000000000001</v>
      </c>
      <c r="AF5" s="15">
        <f>MIN(B5:AE5)</f>
        <v>9.5</v>
      </c>
      <c r="AG5" s="94">
        <f>AVERAGE(B5:AE5)</f>
        <v>17.283333333333335</v>
      </c>
    </row>
    <row r="6" spans="1:35" x14ac:dyDescent="0.2">
      <c r="A6" s="58" t="s">
        <v>0</v>
      </c>
      <c r="B6" s="11">
        <f>[2]Abril!$D$5</f>
        <v>19.399999999999999</v>
      </c>
      <c r="C6" s="11">
        <f>[2]Abril!$D$6</f>
        <v>18.899999999999999</v>
      </c>
      <c r="D6" s="11">
        <f>[2]Abril!$D$7</f>
        <v>16.899999999999999</v>
      </c>
      <c r="E6" s="11">
        <f>[2]Abril!$D$8</f>
        <v>10.7</v>
      </c>
      <c r="F6" s="11">
        <f>[2]Abril!$D$9</f>
        <v>14.8</v>
      </c>
      <c r="G6" s="11">
        <f>[2]Abril!$D$10</f>
        <v>19.3</v>
      </c>
      <c r="H6" s="11">
        <f>[2]Abril!$D$11</f>
        <v>18.5</v>
      </c>
      <c r="I6" s="11">
        <f>[2]Abril!$D$12</f>
        <v>11.9</v>
      </c>
      <c r="J6" s="11">
        <f>[2]Abril!$D$13</f>
        <v>9.6999999999999993</v>
      </c>
      <c r="K6" s="11">
        <f>[2]Abril!$D$14</f>
        <v>10.8</v>
      </c>
      <c r="L6" s="11">
        <f>[2]Abril!$D$15</f>
        <v>10.7</v>
      </c>
      <c r="M6" s="11">
        <f>[2]Abril!$D$16</f>
        <v>9.6</v>
      </c>
      <c r="N6" s="11">
        <f>[2]Abril!$D$17</f>
        <v>15.9</v>
      </c>
      <c r="O6" s="11">
        <f>[2]Abril!$D$18</f>
        <v>14.9</v>
      </c>
      <c r="P6" s="11">
        <f>[2]Abril!$D$19</f>
        <v>7.9</v>
      </c>
      <c r="Q6" s="11">
        <f>[2]Abril!$D$20</f>
        <v>7.8</v>
      </c>
      <c r="R6" s="11">
        <f>[2]Abril!$D$21</f>
        <v>8.9</v>
      </c>
      <c r="S6" s="11">
        <f>[2]Abril!$D$22</f>
        <v>10.8</v>
      </c>
      <c r="T6" s="11">
        <f>[2]Abril!$D$23</f>
        <v>11.9</v>
      </c>
      <c r="U6" s="11">
        <f>[2]Abril!$D$24</f>
        <v>12.5</v>
      </c>
      <c r="V6" s="11">
        <f>[2]Abril!$D$25</f>
        <v>12.4</v>
      </c>
      <c r="W6" s="11">
        <f>[2]Abril!$D$26</f>
        <v>12.6</v>
      </c>
      <c r="X6" s="11">
        <f>[2]Abril!$D$27</f>
        <v>12</v>
      </c>
      <c r="Y6" s="11">
        <f>[2]Abril!$D$28</f>
        <v>11.4</v>
      </c>
      <c r="Z6" s="11">
        <f>[2]Abril!$D$29</f>
        <v>17.600000000000001</v>
      </c>
      <c r="AA6" s="11">
        <f>[2]Abril!$D$30</f>
        <v>19.8</v>
      </c>
      <c r="AB6" s="11">
        <f>[2]Abril!$D$31</f>
        <v>16</v>
      </c>
      <c r="AC6" s="11">
        <f>[2]Abril!$D$32</f>
        <v>15.7</v>
      </c>
      <c r="AD6" s="11">
        <f>[2]Abril!$D$33</f>
        <v>15.4</v>
      </c>
      <c r="AE6" s="11">
        <f>[2]Abril!$D$34</f>
        <v>15.3</v>
      </c>
      <c r="AF6" s="15">
        <f>MIN(B6:AE6)</f>
        <v>7.8</v>
      </c>
      <c r="AG6" s="94">
        <f>AVERAGE(B6:AE6)</f>
        <v>13.666666666666666</v>
      </c>
    </row>
    <row r="7" spans="1:35" x14ac:dyDescent="0.2">
      <c r="A7" s="58" t="s">
        <v>104</v>
      </c>
      <c r="B7" s="11">
        <f>[3]Abril!$D$5</f>
        <v>21.3</v>
      </c>
      <c r="C7" s="11">
        <f>[3]Abril!$D$6</f>
        <v>22.1</v>
      </c>
      <c r="D7" s="11">
        <f>[3]Abril!$D$7</f>
        <v>22.1</v>
      </c>
      <c r="E7" s="11">
        <f>[3]Abril!$D$8</f>
        <v>15.3</v>
      </c>
      <c r="F7" s="11">
        <f>[3]Abril!$D$9</f>
        <v>18.899999999999999</v>
      </c>
      <c r="G7" s="11">
        <f>[3]Abril!$D$10</f>
        <v>20.6</v>
      </c>
      <c r="H7" s="11">
        <f>[3]Abril!$D$11</f>
        <v>19.2</v>
      </c>
      <c r="I7" s="11">
        <f>[3]Abril!$D$12</f>
        <v>16.100000000000001</v>
      </c>
      <c r="J7" s="11">
        <f>[3]Abril!$D$13</f>
        <v>14.6</v>
      </c>
      <c r="K7" s="11">
        <f>[3]Abril!$D$14</f>
        <v>14.2</v>
      </c>
      <c r="L7" s="11">
        <f>[3]Abril!$D$15</f>
        <v>13.4</v>
      </c>
      <c r="M7" s="11">
        <f>[3]Abril!$D$16</f>
        <v>17.2</v>
      </c>
      <c r="N7" s="11">
        <f>[3]Abril!$D$17</f>
        <v>19.899999999999999</v>
      </c>
      <c r="O7" s="11">
        <f>[3]Abril!$D$18</f>
        <v>18.8</v>
      </c>
      <c r="P7" s="11">
        <f>[3]Abril!$D$19</f>
        <v>11.6</v>
      </c>
      <c r="Q7" s="11">
        <f>[3]Abril!$D$20</f>
        <v>10.9</v>
      </c>
      <c r="R7" s="11">
        <f>[3]Abril!$D$21</f>
        <v>11.9</v>
      </c>
      <c r="S7" s="11">
        <f>[3]Abril!$D$22</f>
        <v>14.8</v>
      </c>
      <c r="T7" s="11">
        <f>[3]Abril!$D$23</f>
        <v>16.399999999999999</v>
      </c>
      <c r="U7" s="11">
        <f>[3]Abril!$D$24</f>
        <v>18.100000000000001</v>
      </c>
      <c r="V7" s="11">
        <f>[3]Abril!$D$25</f>
        <v>19.100000000000001</v>
      </c>
      <c r="W7" s="11">
        <f>[3]Abril!$D$26</f>
        <v>17.600000000000001</v>
      </c>
      <c r="X7" s="11">
        <f>[3]Abril!$D$27</f>
        <v>17</v>
      </c>
      <c r="Y7" s="11">
        <f>[3]Abril!$D$28</f>
        <v>16.600000000000001</v>
      </c>
      <c r="Z7" s="11">
        <f>[3]Abril!$D$29</f>
        <v>20.9</v>
      </c>
      <c r="AA7" s="11">
        <f>[3]Abril!$D$30</f>
        <v>21.9</v>
      </c>
      <c r="AB7" s="11">
        <f>[3]Abril!$D$31</f>
        <v>18.2</v>
      </c>
      <c r="AC7" s="11">
        <f>[3]Abril!$D$32</f>
        <v>17.600000000000001</v>
      </c>
      <c r="AD7" s="11">
        <f>[3]Abril!$D$33</f>
        <v>18.600000000000001</v>
      </c>
      <c r="AE7" s="11">
        <f>[3]Abril!$D$34</f>
        <v>18.3</v>
      </c>
      <c r="AF7" s="14">
        <f>MIN(B7:AE7)</f>
        <v>10.9</v>
      </c>
      <c r="AG7" s="112">
        <f>AVERAGE(B7:AE7)</f>
        <v>17.439999999999998</v>
      </c>
    </row>
    <row r="8" spans="1:35" x14ac:dyDescent="0.2">
      <c r="A8" s="58" t="s">
        <v>1</v>
      </c>
      <c r="B8" s="11" t="str">
        <f>[4]Abril!$D$5</f>
        <v>*</v>
      </c>
      <c r="C8" s="11" t="str">
        <f>[4]Abril!$D$6</f>
        <v>*</v>
      </c>
      <c r="D8" s="11" t="str">
        <f>[4]Abril!$D$7</f>
        <v>*</v>
      </c>
      <c r="E8" s="11">
        <f>[4]Abril!$D$8</f>
        <v>21.3</v>
      </c>
      <c r="F8" s="11">
        <f>[4]Abril!$D$9</f>
        <v>19.899999999999999</v>
      </c>
      <c r="G8" s="11">
        <f>[4]Abril!$D$10</f>
        <v>22.8</v>
      </c>
      <c r="H8" s="11">
        <f>[4]Abril!$D$11</f>
        <v>20</v>
      </c>
      <c r="I8" s="11">
        <f>[4]Abril!$D$12</f>
        <v>18.100000000000001</v>
      </c>
      <c r="J8" s="11">
        <f>[4]Abril!$D$13</f>
        <v>16</v>
      </c>
      <c r="K8" s="11" t="str">
        <f>[4]Abril!$D$14</f>
        <v>*</v>
      </c>
      <c r="L8" s="11" t="str">
        <f>[4]Abril!$D$15</f>
        <v>*</v>
      </c>
      <c r="M8" s="11" t="str">
        <f>[4]Abril!$D$16</f>
        <v>*</v>
      </c>
      <c r="N8" s="11" t="str">
        <f>[4]Abril!$D$17</f>
        <v>*</v>
      </c>
      <c r="O8" s="11" t="str">
        <f>[4]Abril!$D$18</f>
        <v>*</v>
      </c>
      <c r="P8" s="11" t="str">
        <f>[4]Abril!$D$19</f>
        <v>*</v>
      </c>
      <c r="Q8" s="11" t="str">
        <f>[4]Abril!$D$20</f>
        <v>*</v>
      </c>
      <c r="R8" s="11" t="str">
        <f>[4]Abril!$D$21</f>
        <v>*</v>
      </c>
      <c r="S8" s="11" t="str">
        <f>[4]Abril!$D$22</f>
        <v>*</v>
      </c>
      <c r="T8" s="11" t="str">
        <f>[4]Abril!$D$23</f>
        <v>*</v>
      </c>
      <c r="U8" s="11" t="str">
        <f>[4]Abril!$D$24</f>
        <v>*</v>
      </c>
      <c r="V8" s="11" t="str">
        <f>[4]Abril!$D$25</f>
        <v>*</v>
      </c>
      <c r="W8" s="11" t="str">
        <f>[4]Abril!$D$26</f>
        <v>*</v>
      </c>
      <c r="X8" s="11" t="str">
        <f>[4]Abril!$D$27</f>
        <v>*</v>
      </c>
      <c r="Y8" s="11" t="str">
        <f>[4]Abril!$D$28</f>
        <v>*</v>
      </c>
      <c r="Z8" s="11" t="str">
        <f>[4]Abril!$D$29</f>
        <v>*</v>
      </c>
      <c r="AA8" s="11" t="str">
        <f>[4]Abril!$D$30</f>
        <v>*</v>
      </c>
      <c r="AB8" s="11" t="str">
        <f>[4]Abril!$D$31</f>
        <v>*</v>
      </c>
      <c r="AC8" s="11" t="str">
        <f>[4]Abril!$D$32</f>
        <v>*</v>
      </c>
      <c r="AD8" s="11">
        <f>[4]Abril!$D$33</f>
        <v>24.9</v>
      </c>
      <c r="AE8" s="11">
        <f>[4]Abril!$D$34</f>
        <v>19</v>
      </c>
      <c r="AF8" s="15">
        <f>MIN(B8:AE8)</f>
        <v>16</v>
      </c>
      <c r="AG8" s="94">
        <f>AVERAGE(B8:AE8)</f>
        <v>20.25</v>
      </c>
    </row>
    <row r="9" spans="1:35" x14ac:dyDescent="0.2">
      <c r="A9" s="58" t="s">
        <v>167</v>
      </c>
      <c r="B9" s="11">
        <f>[5]Abril!$D$5</f>
        <v>22.3</v>
      </c>
      <c r="C9" s="11">
        <f>[5]Abril!$D$6</f>
        <v>23</v>
      </c>
      <c r="D9" s="11">
        <f>[5]Abril!$D$7</f>
        <v>15.9</v>
      </c>
      <c r="E9" s="11">
        <f>[5]Abril!$D$8</f>
        <v>11.8</v>
      </c>
      <c r="F9" s="11">
        <f>[5]Abril!$D$9</f>
        <v>19.899999999999999</v>
      </c>
      <c r="G9" s="11">
        <f>[5]Abril!$D$10</f>
        <v>19</v>
      </c>
      <c r="H9" s="11">
        <f>[5]Abril!$D$11</f>
        <v>18.100000000000001</v>
      </c>
      <c r="I9" s="11">
        <f>[5]Abril!$D$12</f>
        <v>12.5</v>
      </c>
      <c r="J9" s="11">
        <f>[5]Abril!$D$13</f>
        <v>11.5</v>
      </c>
      <c r="K9" s="11">
        <f>[5]Abril!$D$14</f>
        <v>13.1</v>
      </c>
      <c r="L9" s="11">
        <f>[5]Abril!$D$15</f>
        <v>13.1</v>
      </c>
      <c r="M9" s="11">
        <f>[5]Abril!$D$16</f>
        <v>15.1</v>
      </c>
      <c r="N9" s="11">
        <f>[5]Abril!$D$17</f>
        <v>18.3</v>
      </c>
      <c r="O9" s="11">
        <f>[5]Abril!$D$18</f>
        <v>15.1</v>
      </c>
      <c r="P9" s="11">
        <f>[5]Abril!$D$19</f>
        <v>10.199999999999999</v>
      </c>
      <c r="Q9" s="11">
        <f>[5]Abril!$D$20</f>
        <v>11.9</v>
      </c>
      <c r="R9" s="11">
        <f>[5]Abril!$D$21</f>
        <v>10.9</v>
      </c>
      <c r="S9" s="11">
        <f>[5]Abril!$D$22</f>
        <v>13.3</v>
      </c>
      <c r="T9" s="11">
        <f>[5]Abril!$D$23</f>
        <v>16.399999999999999</v>
      </c>
      <c r="U9" s="11">
        <f>[5]Abril!$D$24</f>
        <v>17.7</v>
      </c>
      <c r="V9" s="11">
        <f>[5]Abril!$D$25</f>
        <v>17.5</v>
      </c>
      <c r="W9" s="11">
        <f>[5]Abril!$D$26</f>
        <v>17.399999999999999</v>
      </c>
      <c r="X9" s="11">
        <f>[5]Abril!$D$27</f>
        <v>17.2</v>
      </c>
      <c r="Y9" s="11">
        <f>[5]Abril!$D$28</f>
        <v>16.100000000000001</v>
      </c>
      <c r="Z9" s="11">
        <f>[5]Abril!$D$29</f>
        <v>18</v>
      </c>
      <c r="AA9" s="11">
        <f>[5]Abril!$D$30</f>
        <v>20.2</v>
      </c>
      <c r="AB9" s="11">
        <f>[5]Abril!$D$31</f>
        <v>20.100000000000001</v>
      </c>
      <c r="AC9" s="11">
        <f>[5]Abril!$D$32</f>
        <v>15.8</v>
      </c>
      <c r="AD9" s="11">
        <f>[5]Abril!$D$33</f>
        <v>18.100000000000001</v>
      </c>
      <c r="AE9" s="11">
        <f>[5]Abril!$D$34</f>
        <v>20.399999999999999</v>
      </c>
      <c r="AF9" s="14">
        <f>MIN(B9:AE9)</f>
        <v>10.199999999999999</v>
      </c>
      <c r="AG9" s="112">
        <f>AVERAGE(B9:AE9)</f>
        <v>16.329999999999998</v>
      </c>
    </row>
    <row r="10" spans="1:35" x14ac:dyDescent="0.2">
      <c r="A10" s="58" t="s">
        <v>111</v>
      </c>
      <c r="B10" s="11" t="str">
        <f>[6]Abril!$D$5</f>
        <v>*</v>
      </c>
      <c r="C10" s="11" t="str">
        <f>[6]Abril!$D$6</f>
        <v>*</v>
      </c>
      <c r="D10" s="11" t="str">
        <f>[6]Abril!$D$7</f>
        <v>*</v>
      </c>
      <c r="E10" s="11" t="str">
        <f>[6]Abril!$D$8</f>
        <v>*</v>
      </c>
      <c r="F10" s="11" t="str">
        <f>[6]Abril!$D$9</f>
        <v>*</v>
      </c>
      <c r="G10" s="11" t="str">
        <f>[6]Abril!$D$10</f>
        <v>*</v>
      </c>
      <c r="H10" s="11" t="str">
        <f>[6]Abril!$D$11</f>
        <v>*</v>
      </c>
      <c r="I10" s="11" t="str">
        <f>[6]Abril!$D$12</f>
        <v>*</v>
      </c>
      <c r="J10" s="11" t="str">
        <f>[6]Abril!$D$13</f>
        <v>*</v>
      </c>
      <c r="K10" s="11" t="str">
        <f>[6]Abril!$D$14</f>
        <v>*</v>
      </c>
      <c r="L10" s="11" t="str">
        <f>[6]Abril!$D$15</f>
        <v>*</v>
      </c>
      <c r="M10" s="11" t="str">
        <f>[6]Abril!$D$16</f>
        <v>*</v>
      </c>
      <c r="N10" s="11" t="str">
        <f>[6]Abril!$D$17</f>
        <v>*</v>
      </c>
      <c r="O10" s="11" t="str">
        <f>[6]Abril!$D$18</f>
        <v>*</v>
      </c>
      <c r="P10" s="11" t="str">
        <f>[6]Abril!$D$19</f>
        <v>*</v>
      </c>
      <c r="Q10" s="11" t="str">
        <f>[6]Abril!$D$20</f>
        <v>*</v>
      </c>
      <c r="R10" s="11" t="str">
        <f>[6]Abril!$D$21</f>
        <v>*</v>
      </c>
      <c r="S10" s="11" t="str">
        <f>[6]Abril!$D$22</f>
        <v>*</v>
      </c>
      <c r="T10" s="11" t="str">
        <f>[6]Abril!$D$23</f>
        <v>*</v>
      </c>
      <c r="U10" s="11" t="str">
        <f>[6]Abril!$D$24</f>
        <v>*</v>
      </c>
      <c r="V10" s="11" t="str">
        <f>[6]Abril!$D$25</f>
        <v>*</v>
      </c>
      <c r="W10" s="11" t="str">
        <f>[6]Abril!$D$26</f>
        <v>*</v>
      </c>
      <c r="X10" s="11" t="str">
        <f>[6]Abril!$D$27</f>
        <v>*</v>
      </c>
      <c r="Y10" s="11" t="str">
        <f>[6]Abril!$D$28</f>
        <v>*</v>
      </c>
      <c r="Z10" s="11" t="str">
        <f>[6]Abril!$D$29</f>
        <v>*</v>
      </c>
      <c r="AA10" s="11" t="str">
        <f>[6]Abril!$D$30</f>
        <v>*</v>
      </c>
      <c r="AB10" s="11" t="str">
        <f>[6]Abril!$D$31</f>
        <v>*</v>
      </c>
      <c r="AC10" s="11" t="str">
        <f>[6]Abril!$D$32</f>
        <v>*</v>
      </c>
      <c r="AD10" s="11" t="str">
        <f>[6]Abril!$D$33</f>
        <v>*</v>
      </c>
      <c r="AE10" s="11" t="str">
        <f>[6]Abril!$D$34</f>
        <v>*</v>
      </c>
      <c r="AF10" s="15" t="s">
        <v>226</v>
      </c>
      <c r="AG10" s="94" t="s">
        <v>226</v>
      </c>
    </row>
    <row r="11" spans="1:35" x14ac:dyDescent="0.2">
      <c r="A11" s="58" t="s">
        <v>64</v>
      </c>
      <c r="B11" s="11">
        <f>[7]Abril!$D$5</f>
        <v>21.1</v>
      </c>
      <c r="C11" s="11">
        <f>[7]Abril!$D$6</f>
        <v>21.7</v>
      </c>
      <c r="D11" s="11">
        <f>[7]Abril!$D$7</f>
        <v>21</v>
      </c>
      <c r="E11" s="11">
        <f>[7]Abril!$D$8</f>
        <v>14.4</v>
      </c>
      <c r="F11" s="11">
        <f>[7]Abril!$D$9</f>
        <v>18.5</v>
      </c>
      <c r="G11" s="11">
        <f>[7]Abril!$D$10</f>
        <v>21.5</v>
      </c>
      <c r="H11" s="11">
        <f>[7]Abril!$D$11</f>
        <v>19</v>
      </c>
      <c r="I11" s="11">
        <f>[7]Abril!$D$12</f>
        <v>18.3</v>
      </c>
      <c r="J11" s="11">
        <f>[7]Abril!$D$13</f>
        <v>17.8</v>
      </c>
      <c r="K11" s="11">
        <f>[7]Abril!$D$14</f>
        <v>17.399999999999999</v>
      </c>
      <c r="L11" s="11">
        <f>[7]Abril!$D$15</f>
        <v>15.9</v>
      </c>
      <c r="M11" s="11">
        <f>[7]Abril!$D$16</f>
        <v>19.399999999999999</v>
      </c>
      <c r="N11" s="11">
        <f>[7]Abril!$D$17</f>
        <v>19.8</v>
      </c>
      <c r="O11" s="11">
        <f>[7]Abril!$D$18</f>
        <v>18.5</v>
      </c>
      <c r="P11" s="11">
        <f>[7]Abril!$D$19</f>
        <v>12.4</v>
      </c>
      <c r="Q11" s="11">
        <f>[7]Abril!$D$20</f>
        <v>11.6</v>
      </c>
      <c r="R11" s="11">
        <f>[7]Abril!$D$21</f>
        <v>11.7</v>
      </c>
      <c r="S11" s="11">
        <f>[7]Abril!$D$22</f>
        <v>16.5</v>
      </c>
      <c r="T11" s="11">
        <f>[7]Abril!$D$23</f>
        <v>16.600000000000001</v>
      </c>
      <c r="U11" s="11">
        <f>[7]Abril!$D$24</f>
        <v>18.5</v>
      </c>
      <c r="V11" s="11">
        <f>[7]Abril!$D$25</f>
        <v>19.600000000000001</v>
      </c>
      <c r="W11" s="11">
        <f>[7]Abril!$D$26</f>
        <v>17.5</v>
      </c>
      <c r="X11" s="11">
        <f>[7]Abril!$D$27</f>
        <v>17.899999999999999</v>
      </c>
      <c r="Y11" s="11">
        <f>[7]Abril!$D$28</f>
        <v>16.7</v>
      </c>
      <c r="Z11" s="11">
        <f>[7]Abril!$D$29</f>
        <v>20.7</v>
      </c>
      <c r="AA11" s="11">
        <f>[7]Abril!$D$30</f>
        <v>21.1</v>
      </c>
      <c r="AB11" s="11">
        <f>[7]Abril!$D$31</f>
        <v>17.7</v>
      </c>
      <c r="AC11" s="11">
        <f>[7]Abril!$D$32</f>
        <v>18.100000000000001</v>
      </c>
      <c r="AD11" s="11">
        <f>[7]Abril!$D$33</f>
        <v>18.2</v>
      </c>
      <c r="AE11" s="11">
        <f>[7]Abril!$D$34</f>
        <v>18</v>
      </c>
      <c r="AF11" s="15">
        <f t="shared" ref="AF11:AF48" si="1">MIN(B11:AE11)</f>
        <v>11.6</v>
      </c>
      <c r="AG11" s="94">
        <f t="shared" ref="AG11:AG48" si="2">AVERAGE(B11:AE11)</f>
        <v>17.90333333333334</v>
      </c>
    </row>
    <row r="12" spans="1:35" x14ac:dyDescent="0.2">
      <c r="A12" s="58" t="s">
        <v>41</v>
      </c>
      <c r="B12" s="11">
        <f>[8]Abril!$D$5</f>
        <v>19.899999999999999</v>
      </c>
      <c r="C12" s="11">
        <f>[8]Abril!$D$6</f>
        <v>20</v>
      </c>
      <c r="D12" s="11">
        <f>[8]Abril!$D$7</f>
        <v>20.3</v>
      </c>
      <c r="E12" s="11">
        <f>[8]Abril!$D$8</f>
        <v>10.9</v>
      </c>
      <c r="F12" s="11">
        <f>[8]Abril!$D$9</f>
        <v>10.9</v>
      </c>
      <c r="G12" s="11">
        <f>[8]Abril!$D$10</f>
        <v>22.9</v>
      </c>
      <c r="H12" s="11">
        <f>[8]Abril!$D$11</f>
        <v>20.9</v>
      </c>
      <c r="I12" s="11">
        <f>[8]Abril!$D$12</f>
        <v>14.2</v>
      </c>
      <c r="J12" s="11">
        <f>[8]Abril!$D$13</f>
        <v>12</v>
      </c>
      <c r="K12" s="11">
        <f>[8]Abril!$D$14</f>
        <v>11.6</v>
      </c>
      <c r="L12" s="11">
        <f>[8]Abril!$D$15</f>
        <v>12.1</v>
      </c>
      <c r="M12" s="11">
        <f>[8]Abril!$D$16</f>
        <v>11.9</v>
      </c>
      <c r="N12" s="11">
        <f>[8]Abril!$D$17</f>
        <v>17.600000000000001</v>
      </c>
      <c r="O12" s="11">
        <f>[8]Abril!$D$18</f>
        <v>18.7</v>
      </c>
      <c r="P12" s="11">
        <f>[8]Abril!$D$19</f>
        <v>8.5</v>
      </c>
      <c r="Q12" s="11">
        <f>[8]Abril!$D$20</f>
        <v>7.8</v>
      </c>
      <c r="R12" s="11">
        <f>[8]Abril!$D$21</f>
        <v>7.4</v>
      </c>
      <c r="S12" s="11">
        <f>[8]Abril!$D$22</f>
        <v>10</v>
      </c>
      <c r="T12" s="11">
        <f>[8]Abril!$D$23</f>
        <v>12.1</v>
      </c>
      <c r="U12" s="11">
        <f>[8]Abril!$D$24</f>
        <v>13.7</v>
      </c>
      <c r="V12" s="11">
        <f>[8]Abril!$D$25</f>
        <v>14.1</v>
      </c>
      <c r="W12" s="11">
        <f>[8]Abril!$D$26</f>
        <v>13.1</v>
      </c>
      <c r="X12" s="11">
        <f>[8]Abril!$D$27</f>
        <v>13.3</v>
      </c>
      <c r="Y12" s="11">
        <f>[8]Abril!$D$28</f>
        <v>13</v>
      </c>
      <c r="Z12" s="11">
        <f>[8]Abril!$D$29</f>
        <v>20.9</v>
      </c>
      <c r="AA12" s="11">
        <f>[8]Abril!$D$30</f>
        <v>19.100000000000001</v>
      </c>
      <c r="AB12" s="11">
        <f>[8]Abril!$D$31</f>
        <v>18.3</v>
      </c>
      <c r="AC12" s="11">
        <f>[8]Abril!$D$32</f>
        <v>16</v>
      </c>
      <c r="AD12" s="11">
        <f>[8]Abril!$D$33</f>
        <v>18.600000000000001</v>
      </c>
      <c r="AE12" s="11">
        <f>[8]Abril!$D$34</f>
        <v>17.100000000000001</v>
      </c>
      <c r="AF12" s="15">
        <f t="shared" si="1"/>
        <v>7.4</v>
      </c>
      <c r="AG12" s="94">
        <f t="shared" si="2"/>
        <v>14.896666666666672</v>
      </c>
    </row>
    <row r="13" spans="1:35" x14ac:dyDescent="0.2">
      <c r="A13" s="58" t="s">
        <v>114</v>
      </c>
      <c r="B13" s="11" t="str">
        <f>[9]Abril!$D$5</f>
        <v>*</v>
      </c>
      <c r="C13" s="11" t="str">
        <f>[9]Abril!$D$6</f>
        <v>*</v>
      </c>
      <c r="D13" s="11" t="str">
        <f>[9]Abril!$D$7</f>
        <v>*</v>
      </c>
      <c r="E13" s="11" t="str">
        <f>[9]Abril!$D$8</f>
        <v>*</v>
      </c>
      <c r="F13" s="11" t="str">
        <f>[9]Abril!$D$9</f>
        <v>*</v>
      </c>
      <c r="G13" s="11" t="str">
        <f>[9]Abril!$D$10</f>
        <v>*</v>
      </c>
      <c r="H13" s="11" t="str">
        <f>[9]Abril!$D$11</f>
        <v>*</v>
      </c>
      <c r="I13" s="11" t="str">
        <f>[9]Abril!$D$12</f>
        <v>*</v>
      </c>
      <c r="J13" s="11" t="str">
        <f>[9]Abril!$D$13</f>
        <v>*</v>
      </c>
      <c r="K13" s="11" t="str">
        <f>[9]Abril!$D$14</f>
        <v>*</v>
      </c>
      <c r="L13" s="11" t="str">
        <f>[9]Abril!$D$15</f>
        <v>*</v>
      </c>
      <c r="M13" s="11" t="str">
        <f>[9]Abril!$D$16</f>
        <v>*</v>
      </c>
      <c r="N13" s="11" t="str">
        <f>[9]Abril!$D$17</f>
        <v>*</v>
      </c>
      <c r="O13" s="11" t="str">
        <f>[9]Abril!$D$18</f>
        <v>*</v>
      </c>
      <c r="P13" s="11" t="str">
        <f>[9]Abril!$D$19</f>
        <v>*</v>
      </c>
      <c r="Q13" s="11" t="str">
        <f>[9]Abril!$D$20</f>
        <v>*</v>
      </c>
      <c r="R13" s="11" t="str">
        <f>[9]Abril!$D$21</f>
        <v>*</v>
      </c>
      <c r="S13" s="11" t="str">
        <f>[9]Abril!$D$22</f>
        <v>*</v>
      </c>
      <c r="T13" s="11" t="str">
        <f>[9]Abril!$D$23</f>
        <v>*</v>
      </c>
      <c r="U13" s="11" t="str">
        <f>[9]Abril!$D$24</f>
        <v>*</v>
      </c>
      <c r="V13" s="11" t="str">
        <f>[9]Abril!$D$25</f>
        <v>*</v>
      </c>
      <c r="W13" s="11" t="str">
        <f>[9]Abril!$D$26</f>
        <v>*</v>
      </c>
      <c r="X13" s="11" t="str">
        <f>[9]Abril!$D$27</f>
        <v>*</v>
      </c>
      <c r="Y13" s="11" t="str">
        <f>[9]Abril!$D$28</f>
        <v>*</v>
      </c>
      <c r="Z13" s="11" t="str">
        <f>[9]Abril!$D$29</f>
        <v>*</v>
      </c>
      <c r="AA13" s="11" t="str">
        <f>[9]Abril!$D$30</f>
        <v>*</v>
      </c>
      <c r="AB13" s="11" t="str">
        <f>[9]Abril!$D$31</f>
        <v>*</v>
      </c>
      <c r="AC13" s="11" t="str">
        <f>[9]Abril!$D$32</f>
        <v>*</v>
      </c>
      <c r="AD13" s="11" t="str">
        <f>[9]Abril!$D$33</f>
        <v>*</v>
      </c>
      <c r="AE13" s="11" t="str">
        <f>[9]Abril!$D$34</f>
        <v>*</v>
      </c>
      <c r="AF13" s="15" t="s">
        <v>226</v>
      </c>
      <c r="AG13" s="94" t="s">
        <v>226</v>
      </c>
    </row>
    <row r="14" spans="1:35" x14ac:dyDescent="0.2">
      <c r="A14" s="58" t="s">
        <v>118</v>
      </c>
      <c r="B14" s="11" t="str">
        <f>[10]Abril!$D$5</f>
        <v>*</v>
      </c>
      <c r="C14" s="11" t="str">
        <f>[10]Abril!$D$6</f>
        <v>*</v>
      </c>
      <c r="D14" s="11" t="str">
        <f>[10]Abril!$D$7</f>
        <v>*</v>
      </c>
      <c r="E14" s="11" t="str">
        <f>[10]Abril!$D$8</f>
        <v>*</v>
      </c>
      <c r="F14" s="11" t="str">
        <f>[10]Abril!$D$9</f>
        <v>*</v>
      </c>
      <c r="G14" s="11" t="str">
        <f>[10]Abril!$D$10</f>
        <v>*</v>
      </c>
      <c r="H14" s="11" t="str">
        <f>[10]Abril!$D$11</f>
        <v>*</v>
      </c>
      <c r="I14" s="11" t="str">
        <f>[10]Abril!$D$12</f>
        <v>*</v>
      </c>
      <c r="J14" s="11" t="str">
        <f>[10]Abril!$D$13</f>
        <v>*</v>
      </c>
      <c r="K14" s="11" t="str">
        <f>[10]Abril!$D$14</f>
        <v>*</v>
      </c>
      <c r="L14" s="11" t="str">
        <f>[10]Abril!$D$15</f>
        <v>*</v>
      </c>
      <c r="M14" s="11" t="str">
        <f>[10]Abril!$D$16</f>
        <v>*</v>
      </c>
      <c r="N14" s="11" t="str">
        <f>[10]Abril!$D$17</f>
        <v>*</v>
      </c>
      <c r="O14" s="11" t="str">
        <f>[10]Abril!$D$18</f>
        <v>*</v>
      </c>
      <c r="P14" s="11" t="str">
        <f>[10]Abril!$D$19</f>
        <v>*</v>
      </c>
      <c r="Q14" s="11" t="str">
        <f>[10]Abril!$D$20</f>
        <v>*</v>
      </c>
      <c r="R14" s="11" t="str">
        <f>[10]Abril!$D$21</f>
        <v>*</v>
      </c>
      <c r="S14" s="11" t="str">
        <f>[10]Abril!$D$22</f>
        <v>*</v>
      </c>
      <c r="T14" s="11" t="str">
        <f>[10]Abril!$D$23</f>
        <v>*</v>
      </c>
      <c r="U14" s="11" t="str">
        <f>[10]Abril!$D$24</f>
        <v>*</v>
      </c>
      <c r="V14" s="11" t="str">
        <f>[10]Abril!$D$25</f>
        <v>*</v>
      </c>
      <c r="W14" s="11" t="str">
        <f>[10]Abril!$D$26</f>
        <v>*</v>
      </c>
      <c r="X14" s="11" t="str">
        <f>[10]Abril!$D$27</f>
        <v>*</v>
      </c>
      <c r="Y14" s="11" t="str">
        <f>[10]Abril!$D$28</f>
        <v>*</v>
      </c>
      <c r="Z14" s="11" t="str">
        <f>[10]Abril!$D$29</f>
        <v>*</v>
      </c>
      <c r="AA14" s="11" t="str">
        <f>[10]Abril!$D$30</f>
        <v>*</v>
      </c>
      <c r="AB14" s="11" t="str">
        <f>[10]Abril!$D$31</f>
        <v>*</v>
      </c>
      <c r="AC14" s="11" t="str">
        <f>[10]Abril!$D$32</f>
        <v>*</v>
      </c>
      <c r="AD14" s="11" t="str">
        <f>[10]Abril!$D$33</f>
        <v>*</v>
      </c>
      <c r="AE14" s="11" t="str">
        <f>[10]Abril!$D$34</f>
        <v>*</v>
      </c>
      <c r="AF14" s="15" t="s">
        <v>226</v>
      </c>
      <c r="AG14" s="94" t="s">
        <v>226</v>
      </c>
      <c r="AI14" t="s">
        <v>47</v>
      </c>
    </row>
    <row r="15" spans="1:35" x14ac:dyDescent="0.2">
      <c r="A15" s="58" t="s">
        <v>121</v>
      </c>
      <c r="B15" s="11">
        <f>[11]Abril!$D$5</f>
        <v>21</v>
      </c>
      <c r="C15" s="11">
        <f>[11]Abril!$D$6</f>
        <v>23.3</v>
      </c>
      <c r="D15" s="11">
        <f>[11]Abril!$D$7</f>
        <v>17.3</v>
      </c>
      <c r="E15" s="11">
        <f>[11]Abril!$D$8</f>
        <v>11.6</v>
      </c>
      <c r="F15" s="11">
        <f>[11]Abril!$D$9</f>
        <v>18</v>
      </c>
      <c r="G15" s="11">
        <f>[11]Abril!$D$10</f>
        <v>19.600000000000001</v>
      </c>
      <c r="H15" s="11">
        <f>[11]Abril!$D$11</f>
        <v>18.600000000000001</v>
      </c>
      <c r="I15" s="11">
        <f>[11]Abril!$D$12</f>
        <v>12.5</v>
      </c>
      <c r="J15" s="11">
        <f>[11]Abril!$D$13</f>
        <v>10.7</v>
      </c>
      <c r="K15" s="11">
        <f>[11]Abril!$D$14</f>
        <v>11.1</v>
      </c>
      <c r="L15" s="11">
        <f>[11]Abril!$D$15</f>
        <v>12</v>
      </c>
      <c r="M15" s="11">
        <f>[11]Abril!$D$16</f>
        <v>12.2</v>
      </c>
      <c r="N15" s="11">
        <f>[11]Abril!$D$17</f>
        <v>18.8</v>
      </c>
      <c r="O15" s="11">
        <f>[11]Abril!$D$18</f>
        <v>15</v>
      </c>
      <c r="P15" s="11">
        <f>[11]Abril!$D$19</f>
        <v>8.6</v>
      </c>
      <c r="Q15" s="11">
        <f>[11]Abril!$D$20</f>
        <v>8.5</v>
      </c>
      <c r="R15" s="11">
        <f>[11]Abril!$D$21</f>
        <v>9</v>
      </c>
      <c r="S15" s="11">
        <f>[11]Abril!$D$22</f>
        <v>12</v>
      </c>
      <c r="T15" s="11">
        <f>[11]Abril!$D$23</f>
        <v>15.4</v>
      </c>
      <c r="U15" s="11">
        <f>[11]Abril!$D$24</f>
        <v>14.2</v>
      </c>
      <c r="V15" s="11">
        <f>[11]Abril!$D$25</f>
        <v>15.9</v>
      </c>
      <c r="W15" s="11">
        <f>[11]Abril!$D$26</f>
        <v>14.4</v>
      </c>
      <c r="X15" s="11">
        <f>[11]Abril!$D$27</f>
        <v>15.6</v>
      </c>
      <c r="Y15" s="11">
        <f>[11]Abril!$D$28</f>
        <v>16.399999999999999</v>
      </c>
      <c r="Z15" s="11">
        <f>[11]Abril!$D$29</f>
        <v>21.5</v>
      </c>
      <c r="AA15" s="11">
        <f>[11]Abril!$D$30</f>
        <v>22.5</v>
      </c>
      <c r="AB15" s="11">
        <f>[11]Abril!$D$31</f>
        <v>19</v>
      </c>
      <c r="AC15" s="11">
        <f>[11]Abril!$D$32</f>
        <v>17.899999999999999</v>
      </c>
      <c r="AD15" s="11">
        <f>[11]Abril!$D$33</f>
        <v>17.2</v>
      </c>
      <c r="AE15" s="11">
        <f>[11]Abril!$D$34</f>
        <v>16.899999999999999</v>
      </c>
      <c r="AF15" s="15">
        <f t="shared" si="1"/>
        <v>8.5</v>
      </c>
      <c r="AG15" s="94">
        <f t="shared" si="2"/>
        <v>15.556666666666661</v>
      </c>
    </row>
    <row r="16" spans="1:35" x14ac:dyDescent="0.2">
      <c r="A16" s="58" t="s">
        <v>168</v>
      </c>
      <c r="B16" s="11" t="str">
        <f>[12]Abril!$D$5</f>
        <v>*</v>
      </c>
      <c r="C16" s="11" t="str">
        <f>[12]Abril!$D$6</f>
        <v>*</v>
      </c>
      <c r="D16" s="11" t="str">
        <f>[12]Abril!$D$7</f>
        <v>*</v>
      </c>
      <c r="E16" s="11" t="str">
        <f>[12]Abril!$D$8</f>
        <v>*</v>
      </c>
      <c r="F16" s="11" t="str">
        <f>[12]Abril!$D$9</f>
        <v>*</v>
      </c>
      <c r="G16" s="11" t="str">
        <f>[12]Abril!$D$10</f>
        <v>*</v>
      </c>
      <c r="H16" s="11" t="str">
        <f>[12]Abril!$D$11</f>
        <v>*</v>
      </c>
      <c r="I16" s="11" t="str">
        <f>[12]Abril!$D$12</f>
        <v>*</v>
      </c>
      <c r="J16" s="11" t="str">
        <f>[12]Abril!$D$13</f>
        <v>*</v>
      </c>
      <c r="K16" s="11" t="str">
        <f>[12]Abril!$D$14</f>
        <v>*</v>
      </c>
      <c r="L16" s="11" t="str">
        <f>[12]Abril!$D$15</f>
        <v>*</v>
      </c>
      <c r="M16" s="11" t="str">
        <f>[12]Abril!$D$16</f>
        <v>*</v>
      </c>
      <c r="N16" s="11" t="str">
        <f>[12]Abril!$D$17</f>
        <v>*</v>
      </c>
      <c r="O16" s="11" t="str">
        <f>[12]Abril!$D$18</f>
        <v>*</v>
      </c>
      <c r="P16" s="11" t="str">
        <f>[12]Abril!$D$19</f>
        <v>*</v>
      </c>
      <c r="Q16" s="11" t="str">
        <f>[12]Abril!$D$20</f>
        <v>*</v>
      </c>
      <c r="R16" s="11" t="str">
        <f>[12]Abril!$D$21</f>
        <v>*</v>
      </c>
      <c r="S16" s="11" t="str">
        <f>[12]Abril!$D$22</f>
        <v>*</v>
      </c>
      <c r="T16" s="11" t="str">
        <f>[12]Abril!$D$23</f>
        <v>*</v>
      </c>
      <c r="U16" s="11" t="str">
        <f>[12]Abril!$D$24</f>
        <v>*</v>
      </c>
      <c r="V16" s="11" t="str">
        <f>[12]Abril!$D$25</f>
        <v>*</v>
      </c>
      <c r="W16" s="11" t="str">
        <f>[12]Abril!$D$26</f>
        <v>*</v>
      </c>
      <c r="X16" s="11" t="str">
        <f>[12]Abril!$D$27</f>
        <v>*</v>
      </c>
      <c r="Y16" s="11" t="str">
        <f>[12]Abril!$D$28</f>
        <v>*</v>
      </c>
      <c r="Z16" s="11" t="str">
        <f>[12]Abril!$D$29</f>
        <v>*</v>
      </c>
      <c r="AA16" s="11" t="str">
        <f>[12]Abril!$D$30</f>
        <v>*</v>
      </c>
      <c r="AB16" s="11" t="str">
        <f>[12]Abril!$D$31</f>
        <v>*</v>
      </c>
      <c r="AC16" s="11" t="str">
        <f>[12]Abril!$D$32</f>
        <v>*</v>
      </c>
      <c r="AD16" s="11" t="str">
        <f>[12]Abril!$D$33</f>
        <v>*</v>
      </c>
      <c r="AE16" s="11" t="str">
        <f>[12]Abril!$D$34</f>
        <v>*</v>
      </c>
      <c r="AF16" s="15" t="s">
        <v>226</v>
      </c>
      <c r="AG16" s="94" t="s">
        <v>226</v>
      </c>
      <c r="AI16" s="12" t="s">
        <v>47</v>
      </c>
    </row>
    <row r="17" spans="1:38" x14ac:dyDescent="0.2">
      <c r="A17" s="58" t="s">
        <v>2</v>
      </c>
      <c r="B17" s="11">
        <f>[13]Abril!$D$5</f>
        <v>21.9</v>
      </c>
      <c r="C17" s="11">
        <f>[13]Abril!$D$6</f>
        <v>21.5</v>
      </c>
      <c r="D17" s="11">
        <f>[13]Abril!$D$7</f>
        <v>21.1</v>
      </c>
      <c r="E17" s="11">
        <f>[13]Abril!$D$8</f>
        <v>16.600000000000001</v>
      </c>
      <c r="F17" s="11">
        <f>[13]Abril!$D$9</f>
        <v>19.5</v>
      </c>
      <c r="G17" s="11">
        <f>[13]Abril!$D$10</f>
        <v>22.1</v>
      </c>
      <c r="H17" s="11">
        <f>[13]Abril!$D$11</f>
        <v>18</v>
      </c>
      <c r="I17" s="11">
        <f>[13]Abril!$D$12</f>
        <v>16.7</v>
      </c>
      <c r="J17" s="11">
        <f>[13]Abril!$D$13</f>
        <v>16.2</v>
      </c>
      <c r="K17" s="11">
        <f>[13]Abril!$D$14</f>
        <v>16.399999999999999</v>
      </c>
      <c r="L17" s="11">
        <f>[13]Abril!$D$15</f>
        <v>17.600000000000001</v>
      </c>
      <c r="M17" s="11">
        <f>[13]Abril!$D$16</f>
        <v>19.899999999999999</v>
      </c>
      <c r="N17" s="11">
        <f>[13]Abril!$D$17</f>
        <v>20.6</v>
      </c>
      <c r="O17" s="11">
        <f>[13]Abril!$D$18</f>
        <v>18.5</v>
      </c>
      <c r="P17" s="11">
        <f>[13]Abril!$D$19</f>
        <v>12.6</v>
      </c>
      <c r="Q17" s="11">
        <f>[13]Abril!$D$20</f>
        <v>11.9</v>
      </c>
      <c r="R17" s="11">
        <f>[13]Abril!$D$21</f>
        <v>14.1</v>
      </c>
      <c r="S17" s="11">
        <f>[13]Abril!$D$22</f>
        <v>17</v>
      </c>
      <c r="T17" s="11">
        <f>[13]Abril!$D$23</f>
        <v>19</v>
      </c>
      <c r="U17" s="11">
        <f>[13]Abril!$D$24</f>
        <v>20.100000000000001</v>
      </c>
      <c r="V17" s="11">
        <f>[13]Abril!$D$25</f>
        <v>20.7</v>
      </c>
      <c r="W17" s="11">
        <f>[13]Abril!$D$26</f>
        <v>18</v>
      </c>
      <c r="X17" s="11">
        <f>[13]Abril!$D$27</f>
        <v>17.7</v>
      </c>
      <c r="Y17" s="11">
        <f>[13]Abril!$D$28</f>
        <v>19.7</v>
      </c>
      <c r="Z17" s="11">
        <f>[13]Abril!$D$29</f>
        <v>22</v>
      </c>
      <c r="AA17" s="11">
        <f>[13]Abril!$D$30</f>
        <v>21.9</v>
      </c>
      <c r="AB17" s="11">
        <f>[13]Abril!$D$31</f>
        <v>15.4</v>
      </c>
      <c r="AC17" s="11">
        <f>[13]Abril!$D$32</f>
        <v>20.6</v>
      </c>
      <c r="AD17" s="11">
        <f>[13]Abril!$D$33</f>
        <v>20.3</v>
      </c>
      <c r="AE17" s="11">
        <f>[13]Abril!$D$34</f>
        <v>19.8</v>
      </c>
      <c r="AF17" s="15">
        <f t="shared" si="1"/>
        <v>11.9</v>
      </c>
      <c r="AG17" s="94">
        <f t="shared" si="2"/>
        <v>18.579999999999995</v>
      </c>
      <c r="AI17" s="12" t="s">
        <v>47</v>
      </c>
    </row>
    <row r="18" spans="1:38" x14ac:dyDescent="0.2">
      <c r="A18" s="58" t="s">
        <v>3</v>
      </c>
      <c r="B18" s="11">
        <f>[14]Abril!$D$5</f>
        <v>20.3</v>
      </c>
      <c r="C18" s="11">
        <f>[14]Abril!$D$6</f>
        <v>21.5</v>
      </c>
      <c r="D18" s="11">
        <f>[14]Abril!$D$7</f>
        <v>21.6</v>
      </c>
      <c r="E18" s="11">
        <f>[14]Abril!$D$8</f>
        <v>20.100000000000001</v>
      </c>
      <c r="F18" s="11">
        <f>[14]Abril!$D$9</f>
        <v>19.7</v>
      </c>
      <c r="G18" s="11">
        <f>[14]Abril!$D$10</f>
        <v>20.8</v>
      </c>
      <c r="H18" s="11">
        <f>[14]Abril!$D$11</f>
        <v>20.6</v>
      </c>
      <c r="I18" s="11">
        <f>[14]Abril!$D$12</f>
        <v>19.8</v>
      </c>
      <c r="J18" s="11">
        <f>[14]Abril!$D$13</f>
        <v>18.399999999999999</v>
      </c>
      <c r="K18" s="11">
        <f>[14]Abril!$D$14</f>
        <v>16.100000000000001</v>
      </c>
      <c r="L18" s="11">
        <f>[14]Abril!$D$15</f>
        <v>17.5</v>
      </c>
      <c r="M18" s="11">
        <f>[14]Abril!$D$16</f>
        <v>19.399999999999999</v>
      </c>
      <c r="N18" s="11">
        <f>[14]Abril!$D$17</f>
        <v>18.600000000000001</v>
      </c>
      <c r="O18" s="11">
        <f>[14]Abril!$D$18</f>
        <v>18.100000000000001</v>
      </c>
      <c r="P18" s="11">
        <f>[14]Abril!$D$19</f>
        <v>18.899999999999999</v>
      </c>
      <c r="Q18" s="11">
        <f>[14]Abril!$D$20</f>
        <v>14.3</v>
      </c>
      <c r="R18" s="11">
        <f>[14]Abril!$D$21</f>
        <v>15.6</v>
      </c>
      <c r="S18" s="11">
        <f>[14]Abril!$D$22</f>
        <v>17.600000000000001</v>
      </c>
      <c r="T18" s="11">
        <f>[14]Abril!$D$23</f>
        <v>19.5</v>
      </c>
      <c r="U18" s="11">
        <f>[14]Abril!$D$24</f>
        <v>18.5</v>
      </c>
      <c r="V18" s="11">
        <f>[14]Abril!$D$25</f>
        <v>17.899999999999999</v>
      </c>
      <c r="W18" s="11">
        <f>[14]Abril!$D$26</f>
        <v>17.899999999999999</v>
      </c>
      <c r="X18" s="11">
        <f>[14]Abril!$D$27</f>
        <v>16.5</v>
      </c>
      <c r="Y18" s="11">
        <f>[14]Abril!$D$28</f>
        <v>17.100000000000001</v>
      </c>
      <c r="Z18" s="11">
        <f>[14]Abril!$D$29</f>
        <v>20.8</v>
      </c>
      <c r="AA18" s="11">
        <f>[14]Abril!$D$30</f>
        <v>17.3</v>
      </c>
      <c r="AB18" s="11">
        <f>[14]Abril!$D$31</f>
        <v>14.9</v>
      </c>
      <c r="AC18" s="11">
        <f>[14]Abril!$D$32</f>
        <v>16.600000000000001</v>
      </c>
      <c r="AD18" s="11">
        <f>[14]Abril!$D$33</f>
        <v>15.3</v>
      </c>
      <c r="AE18" s="11">
        <f>[14]Abril!$D$34</f>
        <v>14</v>
      </c>
      <c r="AF18" s="15">
        <f t="shared" si="1"/>
        <v>14</v>
      </c>
      <c r="AG18" s="94">
        <f t="shared" si="2"/>
        <v>18.173333333333332</v>
      </c>
      <c r="AH18" s="12" t="s">
        <v>47</v>
      </c>
      <c r="AI18" s="12" t="s">
        <v>47</v>
      </c>
    </row>
    <row r="19" spans="1:38" x14ac:dyDescent="0.2">
      <c r="A19" s="58" t="s">
        <v>4</v>
      </c>
      <c r="B19" s="11" t="str">
        <f>[15]Abril!$D$5</f>
        <v>*</v>
      </c>
      <c r="C19" s="11" t="str">
        <f>[15]Abril!$D$6</f>
        <v>*</v>
      </c>
      <c r="D19" s="11" t="str">
        <f>[15]Abril!$D$7</f>
        <v>*</v>
      </c>
      <c r="E19" s="11" t="str">
        <f>[15]Abril!$D$8</f>
        <v>*</v>
      </c>
      <c r="F19" s="11" t="str">
        <f>[15]Abril!$D$9</f>
        <v>*</v>
      </c>
      <c r="G19" s="11" t="str">
        <f>[15]Abril!$D$10</f>
        <v>*</v>
      </c>
      <c r="H19" s="11" t="str">
        <f>[15]Abril!$D$11</f>
        <v>*</v>
      </c>
      <c r="I19" s="11" t="str">
        <f>[15]Abril!$D$12</f>
        <v>*</v>
      </c>
      <c r="J19" s="11" t="str">
        <f>[15]Abril!$D$13</f>
        <v>*</v>
      </c>
      <c r="K19" s="11" t="str">
        <f>[15]Abril!$D$14</f>
        <v>*</v>
      </c>
      <c r="L19" s="11" t="str">
        <f>[15]Abril!$D$15</f>
        <v>*</v>
      </c>
      <c r="M19" s="11" t="str">
        <f>[15]Abril!$D$16</f>
        <v>*</v>
      </c>
      <c r="N19" s="11" t="str">
        <f>[15]Abril!$D$17</f>
        <v>*</v>
      </c>
      <c r="O19" s="11" t="str">
        <f>[15]Abril!$D$18</f>
        <v>*</v>
      </c>
      <c r="P19" s="11" t="str">
        <f>[15]Abril!$D$19</f>
        <v>*</v>
      </c>
      <c r="Q19" s="11" t="str">
        <f>[15]Abril!$D$20</f>
        <v>*</v>
      </c>
      <c r="R19" s="11" t="str">
        <f>[15]Abril!$D$21</f>
        <v>*</v>
      </c>
      <c r="S19" s="11" t="str">
        <f>[15]Abril!$D$22</f>
        <v>*</v>
      </c>
      <c r="T19" s="11" t="str">
        <f>[15]Abril!$D$23</f>
        <v>*</v>
      </c>
      <c r="U19" s="11" t="str">
        <f>[15]Abril!$D$24</f>
        <v>*</v>
      </c>
      <c r="V19" s="11" t="str">
        <f>[15]Abril!$D$25</f>
        <v>*</v>
      </c>
      <c r="W19" s="11" t="str">
        <f>[15]Abril!$D$26</f>
        <v>*</v>
      </c>
      <c r="X19" s="11" t="str">
        <f>[15]Abril!$D$27</f>
        <v>*</v>
      </c>
      <c r="Y19" s="11" t="str">
        <f>[15]Abril!$D$28</f>
        <v>*</v>
      </c>
      <c r="Z19" s="11" t="str">
        <f>[15]Abril!$D$29</f>
        <v>*</v>
      </c>
      <c r="AA19" s="11" t="str">
        <f>[15]Abril!$D$30</f>
        <v>*</v>
      </c>
      <c r="AB19" s="11" t="str">
        <f>[15]Abril!$D$31</f>
        <v>*</v>
      </c>
      <c r="AC19" s="11" t="str">
        <f>[15]Abril!$D$32</f>
        <v>*</v>
      </c>
      <c r="AD19" s="11" t="str">
        <f>[15]Abril!$D$33</f>
        <v>*</v>
      </c>
      <c r="AE19" s="11" t="str">
        <f>[15]Abril!$D$34</f>
        <v>*</v>
      </c>
      <c r="AF19" s="15" t="s">
        <v>226</v>
      </c>
      <c r="AG19" s="94" t="s">
        <v>226</v>
      </c>
    </row>
    <row r="20" spans="1:38" x14ac:dyDescent="0.2">
      <c r="A20" s="58" t="s">
        <v>5</v>
      </c>
      <c r="B20" s="11">
        <f>[16]Abril!$D$5</f>
        <v>23.5</v>
      </c>
      <c r="C20" s="11">
        <f>[16]Abril!$D$6</f>
        <v>26.1</v>
      </c>
      <c r="D20" s="11">
        <f>[16]Abril!$D$7</f>
        <v>23.1</v>
      </c>
      <c r="E20" s="11">
        <f>[16]Abril!$D$8</f>
        <v>18.899999999999999</v>
      </c>
      <c r="F20" s="11">
        <f>[16]Abril!$D$9</f>
        <v>25.5</v>
      </c>
      <c r="G20" s="11">
        <f>[16]Abril!$D$10</f>
        <v>22.8</v>
      </c>
      <c r="H20" s="11">
        <f>[16]Abril!$D$11</f>
        <v>20.3</v>
      </c>
      <c r="I20" s="11">
        <f>[16]Abril!$D$12</f>
        <v>21.6</v>
      </c>
      <c r="J20" s="11">
        <f>[16]Abril!$D$13</f>
        <v>18.2</v>
      </c>
      <c r="K20" s="11">
        <f>[16]Abril!$D$14</f>
        <v>19.899999999999999</v>
      </c>
      <c r="L20" s="11">
        <f>[16]Abril!$D$15</f>
        <v>17</v>
      </c>
      <c r="M20" s="11">
        <f>[16]Abril!$D$16</f>
        <v>20.3</v>
      </c>
      <c r="N20" s="11">
        <f>[16]Abril!$D$17</f>
        <v>24.4</v>
      </c>
      <c r="O20" s="11">
        <f>[16]Abril!$D$18</f>
        <v>23</v>
      </c>
      <c r="P20" s="11">
        <f>[16]Abril!$D$19</f>
        <v>16.2</v>
      </c>
      <c r="Q20" s="11">
        <f>[16]Abril!$D$20</f>
        <v>14.9</v>
      </c>
      <c r="R20" s="11">
        <f>[16]Abril!$D$21</f>
        <v>15.9</v>
      </c>
      <c r="S20" s="11">
        <f>[16]Abril!$D$22</f>
        <v>15.7</v>
      </c>
      <c r="T20" s="11">
        <f>[16]Abril!$D$23</f>
        <v>19.8</v>
      </c>
      <c r="U20" s="11">
        <f>[16]Abril!$D$24</f>
        <v>22.2</v>
      </c>
      <c r="V20" s="11">
        <f>[16]Abril!$D$25</f>
        <v>22.3</v>
      </c>
      <c r="W20" s="11">
        <f>[16]Abril!$D$26</f>
        <v>20.8</v>
      </c>
      <c r="X20" s="11">
        <f>[16]Abril!$D$27</f>
        <v>21</v>
      </c>
      <c r="Y20" s="11">
        <f>[16]Abril!$D$28</f>
        <v>22.7</v>
      </c>
      <c r="Z20" s="11">
        <f>[16]Abril!$D$29</f>
        <v>24.4</v>
      </c>
      <c r="AA20" s="11">
        <f>[16]Abril!$D$30</f>
        <v>25.3</v>
      </c>
      <c r="AB20" s="11">
        <f>[16]Abril!$D$31</f>
        <v>23.1</v>
      </c>
      <c r="AC20" s="11">
        <f>[16]Abril!$D$32</f>
        <v>22.6</v>
      </c>
      <c r="AD20" s="11">
        <f>[16]Abril!$D$33</f>
        <v>23.5</v>
      </c>
      <c r="AE20" s="11">
        <f>[16]Abril!$D$34</f>
        <v>22</v>
      </c>
      <c r="AF20" s="15">
        <f t="shared" si="1"/>
        <v>14.9</v>
      </c>
      <c r="AG20" s="94">
        <f t="shared" si="2"/>
        <v>21.233333333333331</v>
      </c>
      <c r="AH20" s="12" t="s">
        <v>47</v>
      </c>
      <c r="AK20" t="s">
        <v>47</v>
      </c>
    </row>
    <row r="21" spans="1:38" x14ac:dyDescent="0.2">
      <c r="A21" s="58" t="s">
        <v>43</v>
      </c>
      <c r="B21" s="11">
        <f>[17]Abril!$D$5</f>
        <v>20.7</v>
      </c>
      <c r="C21" s="11">
        <f>[17]Abril!$D$6</f>
        <v>21.9</v>
      </c>
      <c r="D21" s="11">
        <f>[17]Abril!$D$7</f>
        <v>21.2</v>
      </c>
      <c r="E21" s="11">
        <f>[17]Abril!$D$8</f>
        <v>19.5</v>
      </c>
      <c r="F21" s="11">
        <f>[17]Abril!$D$9</f>
        <v>19.8</v>
      </c>
      <c r="G21" s="11">
        <f>[17]Abril!$D$10</f>
        <v>21.6</v>
      </c>
      <c r="H21" s="11">
        <f>[17]Abril!$D$11</f>
        <v>18.899999999999999</v>
      </c>
      <c r="I21" s="11">
        <f>[17]Abril!$D$12</f>
        <v>18.399999999999999</v>
      </c>
      <c r="J21" s="11">
        <f>[17]Abril!$D$13</f>
        <v>17.5</v>
      </c>
      <c r="K21" s="11">
        <f>[17]Abril!$D$14</f>
        <v>17</v>
      </c>
      <c r="L21" s="11">
        <f>[17]Abril!$D$15</f>
        <v>18.2</v>
      </c>
      <c r="M21" s="11">
        <f>[17]Abril!$D$16</f>
        <v>19.7</v>
      </c>
      <c r="N21" s="11">
        <f>[17]Abril!$D$17</f>
        <v>19.3</v>
      </c>
      <c r="O21" s="11">
        <f>[17]Abril!$D$18</f>
        <v>16.600000000000001</v>
      </c>
      <c r="P21" s="11">
        <f>[17]Abril!$D$19</f>
        <v>17.600000000000001</v>
      </c>
      <c r="Q21" s="11">
        <f>[17]Abril!$D$20</f>
        <v>13.2</v>
      </c>
      <c r="R21" s="11">
        <f>[17]Abril!$D$21</f>
        <v>14.8</v>
      </c>
      <c r="S21" s="11">
        <f>[17]Abril!$D$22</f>
        <v>18.100000000000001</v>
      </c>
      <c r="T21" s="11">
        <f>[17]Abril!$D$23</f>
        <v>19</v>
      </c>
      <c r="U21" s="11">
        <f>[17]Abril!$D$24</f>
        <v>19.100000000000001</v>
      </c>
      <c r="V21" s="11">
        <f>[17]Abril!$D$25</f>
        <v>18.3</v>
      </c>
      <c r="W21" s="11">
        <f>[17]Abril!$D$26</f>
        <v>17.5</v>
      </c>
      <c r="X21" s="11">
        <f>[17]Abril!$D$27</f>
        <v>16.7</v>
      </c>
      <c r="Y21" s="11">
        <f>[17]Abril!$D$28</f>
        <v>18.3</v>
      </c>
      <c r="Z21" s="11">
        <f>[17]Abril!$D$29</f>
        <v>19.5</v>
      </c>
      <c r="AA21" s="11">
        <f>[17]Abril!$D$30</f>
        <v>19.3</v>
      </c>
      <c r="AB21" s="11">
        <f>[17]Abril!$D$31</f>
        <v>15.5</v>
      </c>
      <c r="AC21" s="11">
        <f>[17]Abril!$D$32</f>
        <v>17.399999999999999</v>
      </c>
      <c r="AD21" s="11">
        <f>[17]Abril!$D$33</f>
        <v>16.8</v>
      </c>
      <c r="AE21" s="11">
        <f>[17]Abril!$D$34</f>
        <v>15.5</v>
      </c>
      <c r="AF21" s="15">
        <f t="shared" si="1"/>
        <v>13.2</v>
      </c>
      <c r="AG21" s="94">
        <f t="shared" si="2"/>
        <v>18.230000000000004</v>
      </c>
      <c r="AI21" t="s">
        <v>47</v>
      </c>
    </row>
    <row r="22" spans="1:38" x14ac:dyDescent="0.2">
      <c r="A22" s="58" t="s">
        <v>6</v>
      </c>
      <c r="B22" s="11">
        <f>[18]Abril!$D$5</f>
        <v>21.2</v>
      </c>
      <c r="C22" s="11">
        <f>[18]Abril!$D$6</f>
        <v>23</v>
      </c>
      <c r="D22" s="11">
        <f>[18]Abril!$D$7</f>
        <v>23.2</v>
      </c>
      <c r="E22" s="11">
        <f>[18]Abril!$D$8</f>
        <v>22.1</v>
      </c>
      <c r="F22" s="11">
        <f>[18]Abril!$D$9</f>
        <v>21.1</v>
      </c>
      <c r="G22" s="11">
        <f>[18]Abril!$D$10</f>
        <v>21.6</v>
      </c>
      <c r="H22" s="11">
        <f>[18]Abril!$D$11</f>
        <v>20.7</v>
      </c>
      <c r="I22" s="11">
        <f>[18]Abril!$D$12</f>
        <v>21.3</v>
      </c>
      <c r="J22" s="11">
        <f>[18]Abril!$D$13</f>
        <v>19</v>
      </c>
      <c r="K22" s="11">
        <f>[18]Abril!$D$14</f>
        <v>19.3</v>
      </c>
      <c r="L22" s="11">
        <f>[18]Abril!$D$15</f>
        <v>20.2</v>
      </c>
      <c r="M22" s="11">
        <f>[18]Abril!$D$16</f>
        <v>19.2</v>
      </c>
      <c r="N22" s="11">
        <f>[18]Abril!$D$17</f>
        <v>19.899999999999999</v>
      </c>
      <c r="O22" s="11">
        <f>[18]Abril!$D$18</f>
        <v>19.5</v>
      </c>
      <c r="P22" s="11">
        <f>[18]Abril!$D$19</f>
        <v>19.5</v>
      </c>
      <c r="Q22" s="11">
        <f>[18]Abril!$D$20</f>
        <v>12.8</v>
      </c>
      <c r="R22" s="11">
        <f>[18]Abril!$D$21</f>
        <v>11.7</v>
      </c>
      <c r="S22" s="11">
        <f>[18]Abril!$D$22</f>
        <v>17.7</v>
      </c>
      <c r="T22" s="11">
        <f>[18]Abril!$D$23</f>
        <v>20.8</v>
      </c>
      <c r="U22" s="11">
        <f>[18]Abril!$D$24</f>
        <v>20.2</v>
      </c>
      <c r="V22" s="11">
        <f>[18]Abril!$D$25</f>
        <v>19.8</v>
      </c>
      <c r="W22" s="11">
        <f>[18]Abril!$D$26</f>
        <v>17.3</v>
      </c>
      <c r="X22" s="11">
        <f>[18]Abril!$D$27</f>
        <v>17.3</v>
      </c>
      <c r="Y22" s="11">
        <f>[18]Abril!$D$28</f>
        <v>19.2</v>
      </c>
      <c r="Z22" s="11">
        <f>[18]Abril!$D$29</f>
        <v>21</v>
      </c>
      <c r="AA22" s="11">
        <f>[18]Abril!$D$30</f>
        <v>22.9</v>
      </c>
      <c r="AB22" s="11">
        <f>[18]Abril!$D$31</f>
        <v>17</v>
      </c>
      <c r="AC22" s="11">
        <f>[18]Abril!$D$32</f>
        <v>17.8</v>
      </c>
      <c r="AD22" s="11">
        <f>[18]Abril!$D$33</f>
        <v>18.2</v>
      </c>
      <c r="AE22" s="11">
        <f>[18]Abril!$D$34</f>
        <v>17.899999999999999</v>
      </c>
      <c r="AF22" s="15">
        <f t="shared" si="1"/>
        <v>11.7</v>
      </c>
      <c r="AG22" s="94">
        <f t="shared" si="2"/>
        <v>19.413333333333334</v>
      </c>
      <c r="AI22" t="s">
        <v>47</v>
      </c>
      <c r="AK22" t="s">
        <v>47</v>
      </c>
    </row>
    <row r="23" spans="1:38" x14ac:dyDescent="0.2">
      <c r="A23" s="58" t="s">
        <v>7</v>
      </c>
      <c r="B23" s="11">
        <f>[19]Abril!$D$5</f>
        <v>21.7</v>
      </c>
      <c r="C23" s="11">
        <f>[19]Abril!$D$6</f>
        <v>21.9</v>
      </c>
      <c r="D23" s="11">
        <f>[19]Abril!$D$7</f>
        <v>19.600000000000001</v>
      </c>
      <c r="E23" s="11">
        <f>[19]Abril!$D$8</f>
        <v>12.9</v>
      </c>
      <c r="F23" s="11">
        <f>[19]Abril!$D$9</f>
        <v>20.8</v>
      </c>
      <c r="G23" s="11">
        <f>[19]Abril!$D$10</f>
        <v>22.3</v>
      </c>
      <c r="H23" s="11">
        <f>[19]Abril!$D$11</f>
        <v>20.3</v>
      </c>
      <c r="I23" s="11">
        <f>[19]Abril!$D$12</f>
        <v>14.1</v>
      </c>
      <c r="J23" s="11">
        <f>[19]Abril!$D$13</f>
        <v>11.8</v>
      </c>
      <c r="K23" s="11">
        <f>[19]Abril!$D$14</f>
        <v>13.3</v>
      </c>
      <c r="L23" s="11">
        <f>[19]Abril!$D$15</f>
        <v>15.5</v>
      </c>
      <c r="M23" s="11">
        <f>[19]Abril!$D$16</f>
        <v>16.899999999999999</v>
      </c>
      <c r="N23" s="11">
        <f>[19]Abril!$D$17</f>
        <v>20.2</v>
      </c>
      <c r="O23" s="11">
        <f>[19]Abril!$D$18</f>
        <v>17.7</v>
      </c>
      <c r="P23" s="11">
        <f>[19]Abril!$D$19</f>
        <v>8.4</v>
      </c>
      <c r="Q23" s="11">
        <f>[19]Abril!$D$20</f>
        <v>9.1999999999999993</v>
      </c>
      <c r="R23" s="11">
        <f>[19]Abril!$D$21</f>
        <v>12.2</v>
      </c>
      <c r="S23" s="11">
        <f>[19]Abril!$D$22</f>
        <v>14.3</v>
      </c>
      <c r="T23" s="11">
        <f>[19]Abril!$D$23</f>
        <v>18.5</v>
      </c>
      <c r="U23" s="11">
        <f>[19]Abril!$D$24</f>
        <v>16</v>
      </c>
      <c r="V23" s="11">
        <f>[19]Abril!$D$25</f>
        <v>19</v>
      </c>
      <c r="W23" s="11">
        <f>[19]Abril!$D$26</f>
        <v>17.399999999999999</v>
      </c>
      <c r="X23" s="11">
        <f>[19]Abril!$D$27</f>
        <v>20.7</v>
      </c>
      <c r="Y23" s="11">
        <f>[19]Abril!$D$28</f>
        <v>18.8</v>
      </c>
      <c r="Z23" s="11">
        <f>[19]Abril!$D$29</f>
        <v>24.3</v>
      </c>
      <c r="AA23" s="11">
        <f>[19]Abril!$D$30</f>
        <v>23.8</v>
      </c>
      <c r="AB23" s="11">
        <f>[19]Abril!$D$31</f>
        <v>21</v>
      </c>
      <c r="AC23" s="11">
        <f>[19]Abril!$D$32</f>
        <v>19.100000000000001</v>
      </c>
      <c r="AD23" s="11">
        <f>[19]Abril!$D$33</f>
        <v>22.1</v>
      </c>
      <c r="AE23" s="11">
        <f>[19]Abril!$D$34</f>
        <v>20.5</v>
      </c>
      <c r="AF23" s="15">
        <f t="shared" si="1"/>
        <v>8.4</v>
      </c>
      <c r="AG23" s="94">
        <f t="shared" si="2"/>
        <v>17.809999999999999</v>
      </c>
      <c r="AI23" t="s">
        <v>47</v>
      </c>
      <c r="AJ23" t="s">
        <v>47</v>
      </c>
      <c r="AK23" t="s">
        <v>47</v>
      </c>
    </row>
    <row r="24" spans="1:38" x14ac:dyDescent="0.2">
      <c r="A24" s="58" t="s">
        <v>169</v>
      </c>
      <c r="B24" s="11" t="str">
        <f>[20]Abril!$D$5</f>
        <v>*</v>
      </c>
      <c r="C24" s="11" t="str">
        <f>[20]Abril!$D$6</f>
        <v>*</v>
      </c>
      <c r="D24" s="11" t="str">
        <f>[20]Abril!$D$7</f>
        <v>*</v>
      </c>
      <c r="E24" s="11" t="str">
        <f>[20]Abril!$D$8</f>
        <v>*</v>
      </c>
      <c r="F24" s="11" t="str">
        <f>[20]Abril!$D$9</f>
        <v>*</v>
      </c>
      <c r="G24" s="11" t="str">
        <f>[20]Abril!$D$10</f>
        <v>*</v>
      </c>
      <c r="H24" s="11" t="str">
        <f>[20]Abril!$D$11</f>
        <v>*</v>
      </c>
      <c r="I24" s="11" t="str">
        <f>[20]Abril!$D$12</f>
        <v>*</v>
      </c>
      <c r="J24" s="11" t="str">
        <f>[20]Abril!$D$13</f>
        <v>*</v>
      </c>
      <c r="K24" s="11" t="str">
        <f>[20]Abril!$D$14</f>
        <v>*</v>
      </c>
      <c r="L24" s="11" t="str">
        <f>[20]Abril!$D$15</f>
        <v>*</v>
      </c>
      <c r="M24" s="11" t="str">
        <f>[20]Abril!$D$16</f>
        <v>*</v>
      </c>
      <c r="N24" s="11" t="str">
        <f>[20]Abril!$D$17</f>
        <v>*</v>
      </c>
      <c r="O24" s="11" t="str">
        <f>[20]Abril!$D$18</f>
        <v>*</v>
      </c>
      <c r="P24" s="11" t="str">
        <f>[20]Abril!$D$19</f>
        <v>*</v>
      </c>
      <c r="Q24" s="11" t="str">
        <f>[20]Abril!$D$20</f>
        <v>*</v>
      </c>
      <c r="R24" s="11" t="str">
        <f>[20]Abril!$D$21</f>
        <v>*</v>
      </c>
      <c r="S24" s="11" t="str">
        <f>[20]Abril!$D$22</f>
        <v>*</v>
      </c>
      <c r="T24" s="11" t="str">
        <f>[20]Abril!$D$23</f>
        <v>*</v>
      </c>
      <c r="U24" s="11" t="str">
        <f>[20]Abril!$D$24</f>
        <v>*</v>
      </c>
      <c r="V24" s="11" t="str">
        <f>[20]Abril!$D$25</f>
        <v>*</v>
      </c>
      <c r="W24" s="11" t="str">
        <f>[20]Abril!$D$26</f>
        <v>*</v>
      </c>
      <c r="X24" s="11" t="str">
        <f>[20]Abril!$D$27</f>
        <v>*</v>
      </c>
      <c r="Y24" s="11" t="str">
        <f>[20]Abril!$D$28</f>
        <v>*</v>
      </c>
      <c r="Z24" s="11" t="str">
        <f>[20]Abril!$D$29</f>
        <v>*</v>
      </c>
      <c r="AA24" s="11" t="str">
        <f>[20]Abril!$D$30</f>
        <v>*</v>
      </c>
      <c r="AB24" s="11" t="str">
        <f>[20]Abril!$D$31</f>
        <v>*</v>
      </c>
      <c r="AC24" s="11" t="str">
        <f>[20]Abril!$D$32</f>
        <v>*</v>
      </c>
      <c r="AD24" s="11" t="str">
        <f>[20]Abril!$D$33</f>
        <v>*</v>
      </c>
      <c r="AE24" s="11" t="str">
        <f>[20]Abril!$D$34</f>
        <v>*</v>
      </c>
      <c r="AF24" s="15" t="s">
        <v>226</v>
      </c>
      <c r="AG24" s="94" t="s">
        <v>226</v>
      </c>
      <c r="AI24" t="s">
        <v>47</v>
      </c>
      <c r="AL24" t="s">
        <v>47</v>
      </c>
    </row>
    <row r="25" spans="1:38" x14ac:dyDescent="0.2">
      <c r="A25" s="58" t="s">
        <v>170</v>
      </c>
      <c r="B25" s="11">
        <f>[21]Abril!$D$5</f>
        <v>20</v>
      </c>
      <c r="C25" s="11">
        <f>[21]Abril!$D$6</f>
        <v>19</v>
      </c>
      <c r="D25" s="11">
        <f>[21]Abril!$D$7</f>
        <v>16.3</v>
      </c>
      <c r="E25" s="11">
        <f>[21]Abril!$D$8</f>
        <v>8.6</v>
      </c>
      <c r="F25" s="11">
        <f>[21]Abril!$D$9</f>
        <v>13.9</v>
      </c>
      <c r="G25" s="11">
        <f>[21]Abril!$D$10</f>
        <v>19.7</v>
      </c>
      <c r="H25" s="11">
        <f>[21]Abril!$D$11</f>
        <v>19.5</v>
      </c>
      <c r="I25" s="11">
        <f>[21]Abril!$D$12</f>
        <v>11.6</v>
      </c>
      <c r="J25" s="11">
        <f>[21]Abril!$D$13</f>
        <v>9.4</v>
      </c>
      <c r="K25" s="11">
        <f>[21]Abril!$D$14</f>
        <v>10.1</v>
      </c>
      <c r="L25" s="11">
        <f>[21]Abril!$D$15</f>
        <v>9.1</v>
      </c>
      <c r="M25" s="11">
        <f>[21]Abril!$D$16</f>
        <v>8.8000000000000007</v>
      </c>
      <c r="N25" s="11">
        <f>[21]Abril!$D$17</f>
        <v>17.2</v>
      </c>
      <c r="O25" s="11">
        <f>[21]Abril!$D$18</f>
        <v>15.1</v>
      </c>
      <c r="P25" s="11">
        <f>[21]Abril!$D$19</f>
        <v>8</v>
      </c>
      <c r="Q25" s="11">
        <f>[21]Abril!$D$20</f>
        <v>7.5</v>
      </c>
      <c r="R25" s="11">
        <f>[21]Abril!$D$21</f>
        <v>7.5</v>
      </c>
      <c r="S25" s="11">
        <f>[21]Abril!$D$22</f>
        <v>10.3</v>
      </c>
      <c r="T25" s="11">
        <f>[21]Abril!$D$23</f>
        <v>12.3</v>
      </c>
      <c r="U25" s="11">
        <f>[21]Abril!$D$24</f>
        <v>12.1</v>
      </c>
      <c r="V25" s="11">
        <f>[21]Abril!$D$25</f>
        <v>12.5</v>
      </c>
      <c r="W25" s="11">
        <f>[21]Abril!$D$26</f>
        <v>10.8</v>
      </c>
      <c r="X25" s="11">
        <f>[21]Abril!$D$27</f>
        <v>11.3</v>
      </c>
      <c r="Y25" s="11">
        <f>[21]Abril!$D$28</f>
        <v>15.8</v>
      </c>
      <c r="Z25" s="11">
        <f>[21]Abril!$D$29</f>
        <v>16.5</v>
      </c>
      <c r="AA25" s="11">
        <f>[21]Abril!$D$30</f>
        <v>20.399999999999999</v>
      </c>
      <c r="AB25" s="11">
        <f>[21]Abril!$D$31</f>
        <v>16.2</v>
      </c>
      <c r="AC25" s="11">
        <f>[21]Abril!$D$32</f>
        <v>18.100000000000001</v>
      </c>
      <c r="AD25" s="11">
        <f>[21]Abril!$D$33</f>
        <v>15.5</v>
      </c>
      <c r="AE25" s="11">
        <f>[21]Abril!$D$34</f>
        <v>14.7</v>
      </c>
      <c r="AF25" s="15">
        <f t="shared" si="1"/>
        <v>7.5</v>
      </c>
      <c r="AG25" s="94">
        <f t="shared" si="2"/>
        <v>13.593333333333334</v>
      </c>
      <c r="AH25" s="12" t="s">
        <v>47</v>
      </c>
      <c r="AI25" t="s">
        <v>47</v>
      </c>
      <c r="AK25" t="s">
        <v>47</v>
      </c>
      <c r="AL25" t="s">
        <v>47</v>
      </c>
    </row>
    <row r="26" spans="1:38" x14ac:dyDescent="0.2">
      <c r="A26" s="58" t="s">
        <v>171</v>
      </c>
      <c r="B26" s="11">
        <f>[22]Abril!$D$5</f>
        <v>21.6</v>
      </c>
      <c r="C26" s="11">
        <f>[22]Abril!$D$6</f>
        <v>21.7</v>
      </c>
      <c r="D26" s="11">
        <f>[22]Abril!$D$7</f>
        <v>21.2</v>
      </c>
      <c r="E26" s="11">
        <f>[22]Abril!$D$8</f>
        <v>12.7</v>
      </c>
      <c r="F26" s="11">
        <f>[22]Abril!$D$9</f>
        <v>18.100000000000001</v>
      </c>
      <c r="G26" s="11">
        <f>[22]Abril!$D$10</f>
        <v>21</v>
      </c>
      <c r="H26" s="11">
        <f>[22]Abril!$D$11</f>
        <v>19.100000000000001</v>
      </c>
      <c r="I26" s="11">
        <f>[22]Abril!$D$12</f>
        <v>14.5</v>
      </c>
      <c r="J26" s="11">
        <f>[22]Abril!$D$13</f>
        <v>12.8</v>
      </c>
      <c r="K26" s="11">
        <f>[22]Abril!$D$14</f>
        <v>12.4</v>
      </c>
      <c r="L26" s="11">
        <f>[22]Abril!$D$15</f>
        <v>12</v>
      </c>
      <c r="M26" s="11">
        <f>[22]Abril!$D$16</f>
        <v>15.2</v>
      </c>
      <c r="N26" s="11">
        <f>[22]Abril!$D$17</f>
        <v>19.399999999999999</v>
      </c>
      <c r="O26" s="11">
        <f>[22]Abril!$D$18</f>
        <v>18.8</v>
      </c>
      <c r="P26" s="11">
        <f>[22]Abril!$D$19</f>
        <v>8.1999999999999993</v>
      </c>
      <c r="Q26" s="11">
        <f>[22]Abril!$D$20</f>
        <v>10.1</v>
      </c>
      <c r="R26" s="11">
        <f>[22]Abril!$D$21</f>
        <v>11.7</v>
      </c>
      <c r="S26" s="11">
        <f>[22]Abril!$D$22</f>
        <v>12.7</v>
      </c>
      <c r="T26" s="11">
        <f>[22]Abril!$D$23</f>
        <v>14.6</v>
      </c>
      <c r="U26" s="11">
        <f>[22]Abril!$D$24</f>
        <v>16.2</v>
      </c>
      <c r="V26" s="11">
        <f>[22]Abril!$D$25</f>
        <v>16.2</v>
      </c>
      <c r="W26" s="11">
        <f>[22]Abril!$D$26</f>
        <v>15.9</v>
      </c>
      <c r="X26" s="11">
        <f>[22]Abril!$D$27</f>
        <v>15.3</v>
      </c>
      <c r="Y26" s="11">
        <f>[22]Abril!$D$28</f>
        <v>15.6</v>
      </c>
      <c r="Z26" s="11">
        <f>[22]Abril!$D$29</f>
        <v>21.5</v>
      </c>
      <c r="AA26" s="11">
        <f>[22]Abril!$D$30</f>
        <v>22.4</v>
      </c>
      <c r="AB26" s="11">
        <f>[22]Abril!$D$31</f>
        <v>18.100000000000001</v>
      </c>
      <c r="AC26" s="11">
        <f>[22]Abril!$D$32</f>
        <v>17.600000000000001</v>
      </c>
      <c r="AD26" s="11">
        <f>[22]Abril!$D$33</f>
        <v>18.7</v>
      </c>
      <c r="AE26" s="11">
        <f>[22]Abril!$D$34</f>
        <v>17.2</v>
      </c>
      <c r="AF26" s="15">
        <f t="shared" si="1"/>
        <v>8.1999999999999993</v>
      </c>
      <c r="AG26" s="94">
        <f t="shared" si="2"/>
        <v>16.416666666666668</v>
      </c>
      <c r="AI26" t="s">
        <v>47</v>
      </c>
      <c r="AL26" t="s">
        <v>47</v>
      </c>
    </row>
    <row r="27" spans="1:38" x14ac:dyDescent="0.2">
      <c r="A27" s="58" t="s">
        <v>8</v>
      </c>
      <c r="B27" s="11">
        <f>[23]Abril!$D$5</f>
        <v>20.7</v>
      </c>
      <c r="C27" s="11">
        <f>[23]Abril!$D$6</f>
        <v>19.899999999999999</v>
      </c>
      <c r="D27" s="11">
        <f>[23]Abril!$D$7</f>
        <v>17.7</v>
      </c>
      <c r="E27" s="11">
        <f>[23]Abril!$D$8</f>
        <v>12.4</v>
      </c>
      <c r="F27" s="11">
        <f>[23]Abril!$D$9</f>
        <v>15.6</v>
      </c>
      <c r="G27" s="11">
        <f>[23]Abril!$D$10</f>
        <v>19.600000000000001</v>
      </c>
      <c r="H27" s="11">
        <f>[23]Abril!$D$11</f>
        <v>19.2</v>
      </c>
      <c r="I27" s="11">
        <f>[23]Abril!$D$12</f>
        <v>13.9</v>
      </c>
      <c r="J27" s="11">
        <f>[23]Abril!$D$13</f>
        <v>13.2</v>
      </c>
      <c r="K27" s="11">
        <f>[23]Abril!$D$14</f>
        <v>12.8</v>
      </c>
      <c r="L27" s="11">
        <f>[23]Abril!$D$15</f>
        <v>12.8</v>
      </c>
      <c r="M27" s="11">
        <f>[23]Abril!$D$16</f>
        <v>11</v>
      </c>
      <c r="N27" s="11">
        <f>[23]Abril!$D$17</f>
        <v>19</v>
      </c>
      <c r="O27" s="11">
        <f>[23]Abril!$D$18</f>
        <v>17.2</v>
      </c>
      <c r="P27" s="11">
        <f>[23]Abril!$D$19</f>
        <v>10.4</v>
      </c>
      <c r="Q27" s="11">
        <f>[23]Abril!$D$20</f>
        <v>9.6</v>
      </c>
      <c r="R27" s="11">
        <f>[23]Abril!$D$21</f>
        <v>11.8</v>
      </c>
      <c r="S27" s="11">
        <f>[23]Abril!$D$22</f>
        <v>12.9</v>
      </c>
      <c r="T27" s="11">
        <f>[23]Abril!$D$23</f>
        <v>14.8</v>
      </c>
      <c r="U27" s="11">
        <f>[23]Abril!$D$24</f>
        <v>14.1</v>
      </c>
      <c r="V27" s="11">
        <f>[23]Abril!$D$25</f>
        <v>14.5</v>
      </c>
      <c r="W27" s="11">
        <f>[23]Abril!$D$26</f>
        <v>14.3</v>
      </c>
      <c r="X27" s="11">
        <f>[23]Abril!$D$27</f>
        <v>14.9</v>
      </c>
      <c r="Y27" s="11">
        <f>[23]Abril!$D$28</f>
        <v>15.5</v>
      </c>
      <c r="Z27" s="11">
        <f>[23]Abril!$D$29</f>
        <v>18.600000000000001</v>
      </c>
      <c r="AA27" s="11">
        <f>[23]Abril!$D$30</f>
        <v>21.5</v>
      </c>
      <c r="AB27" s="11">
        <f>[23]Abril!$D$31</f>
        <v>17</v>
      </c>
      <c r="AC27" s="11">
        <f>[23]Abril!$D$32</f>
        <v>17.2</v>
      </c>
      <c r="AD27" s="11">
        <f>[23]Abril!$D$33</f>
        <v>17.2</v>
      </c>
      <c r="AE27" s="11">
        <f>[23]Abril!$D$34</f>
        <v>16.2</v>
      </c>
      <c r="AF27" s="15">
        <f t="shared" si="1"/>
        <v>9.6</v>
      </c>
      <c r="AG27" s="94">
        <f t="shared" si="2"/>
        <v>15.516666666666667</v>
      </c>
      <c r="AI27" t="s">
        <v>47</v>
      </c>
      <c r="AK27" t="s">
        <v>47</v>
      </c>
    </row>
    <row r="28" spans="1:38" x14ac:dyDescent="0.2">
      <c r="A28" s="58" t="s">
        <v>9</v>
      </c>
      <c r="B28" s="11">
        <f>[24]Abril!$D$5</f>
        <v>22.5</v>
      </c>
      <c r="C28" s="11">
        <f>[24]Abril!$D$6</f>
        <v>23</v>
      </c>
      <c r="D28" s="11">
        <f>[24]Abril!$D$7</f>
        <v>21.1</v>
      </c>
      <c r="E28" s="11">
        <f>[24]Abril!$D$8</f>
        <v>15.4</v>
      </c>
      <c r="F28" s="11">
        <f>[24]Abril!$D$9</f>
        <v>19.3</v>
      </c>
      <c r="G28" s="11">
        <f>[24]Abril!$D$10</f>
        <v>19.5</v>
      </c>
      <c r="H28" s="11">
        <f>[24]Abril!$D$11</f>
        <v>18.899999999999999</v>
      </c>
      <c r="I28" s="11">
        <f>[24]Abril!$D$12</f>
        <v>16.100000000000001</v>
      </c>
      <c r="J28" s="11">
        <f>[24]Abril!$D$13</f>
        <v>15.2</v>
      </c>
      <c r="K28" s="11">
        <f>[24]Abril!$D$14</f>
        <v>14.9</v>
      </c>
      <c r="L28" s="11">
        <f>[24]Abril!$D$15</f>
        <v>16.100000000000001</v>
      </c>
      <c r="M28" s="11">
        <f>[24]Abril!$D$16</f>
        <v>17.600000000000001</v>
      </c>
      <c r="N28" s="11">
        <f>[24]Abril!$D$17</f>
        <v>20.3</v>
      </c>
      <c r="O28" s="11">
        <f>[24]Abril!$D$18</f>
        <v>19.2</v>
      </c>
      <c r="P28" s="11">
        <f>[24]Abril!$D$19</f>
        <v>11.7</v>
      </c>
      <c r="Q28" s="11">
        <f>[24]Abril!$D$20</f>
        <v>12.4</v>
      </c>
      <c r="R28" s="11">
        <f>[24]Abril!$D$21</f>
        <v>13.6</v>
      </c>
      <c r="S28" s="11">
        <f>[24]Abril!$D$22</f>
        <v>16.2</v>
      </c>
      <c r="T28" s="11">
        <f>[24]Abril!$D$23</f>
        <v>16.399999999999999</v>
      </c>
      <c r="U28" s="11">
        <f>[24]Abril!$D$24</f>
        <v>18.7</v>
      </c>
      <c r="V28" s="11">
        <f>[24]Abril!$D$25</f>
        <v>19.600000000000001</v>
      </c>
      <c r="W28" s="11">
        <f>[24]Abril!$D$26</f>
        <v>19.3</v>
      </c>
      <c r="X28" s="11">
        <f>[24]Abril!$D$27</f>
        <v>18.2</v>
      </c>
      <c r="Y28" s="11">
        <f>[24]Abril!$D$28</f>
        <v>17.399999999999999</v>
      </c>
      <c r="Z28" s="11">
        <f>[24]Abril!$D$29</f>
        <v>22.9</v>
      </c>
      <c r="AA28" s="11">
        <f>[24]Abril!$D$30</f>
        <v>22.9</v>
      </c>
      <c r="AB28" s="11">
        <f>[24]Abril!$D$31</f>
        <v>19.600000000000001</v>
      </c>
      <c r="AC28" s="11">
        <f>[24]Abril!$D$32</f>
        <v>19</v>
      </c>
      <c r="AD28" s="11">
        <f>[24]Abril!$D$33</f>
        <v>20</v>
      </c>
      <c r="AE28" s="11">
        <f>[24]Abril!$D$34</f>
        <v>20.6</v>
      </c>
      <c r="AF28" s="15">
        <f t="shared" si="1"/>
        <v>11.7</v>
      </c>
      <c r="AG28" s="94">
        <f t="shared" si="2"/>
        <v>18.25333333333333</v>
      </c>
      <c r="AK28" t="s">
        <v>47</v>
      </c>
      <c r="AL28" t="s">
        <v>47</v>
      </c>
    </row>
    <row r="29" spans="1:38" x14ac:dyDescent="0.2">
      <c r="A29" s="58" t="s">
        <v>42</v>
      </c>
      <c r="B29" s="11">
        <f>[25]Abril!$D$5</f>
        <v>21.6</v>
      </c>
      <c r="C29" s="11">
        <f>[25]Abril!$D$6</f>
        <v>21.3</v>
      </c>
      <c r="D29" s="11">
        <f>[25]Abril!$D$7</f>
        <v>22.1</v>
      </c>
      <c r="E29" s="11">
        <f>[25]Abril!$D$8</f>
        <v>15.2</v>
      </c>
      <c r="F29" s="11">
        <f>[25]Abril!$D$9</f>
        <v>19.3</v>
      </c>
      <c r="G29" s="11">
        <f>[25]Abril!$D$10</f>
        <v>23.3</v>
      </c>
      <c r="H29" s="11">
        <f>[25]Abril!$D$11</f>
        <v>20.100000000000001</v>
      </c>
      <c r="I29" s="11">
        <f>[25]Abril!$D$12</f>
        <v>16.100000000000001</v>
      </c>
      <c r="J29" s="11">
        <f>[25]Abril!$D$13</f>
        <v>14.6</v>
      </c>
      <c r="K29" s="11">
        <f>[25]Abril!$D$14</f>
        <v>13.6</v>
      </c>
      <c r="L29" s="11">
        <f>[25]Abril!$D$15</f>
        <v>14.6</v>
      </c>
      <c r="M29" s="11">
        <f>[25]Abril!$D$16</f>
        <v>17.8</v>
      </c>
      <c r="N29" s="11">
        <f>[25]Abril!$D$17</f>
        <v>19.5</v>
      </c>
      <c r="O29" s="11">
        <f>[25]Abril!$D$18</f>
        <v>21</v>
      </c>
      <c r="P29" s="11">
        <f>[25]Abril!$D$19</f>
        <v>11.7</v>
      </c>
      <c r="Q29" s="11">
        <f>[25]Abril!$D$20</f>
        <v>10.5</v>
      </c>
      <c r="R29" s="11">
        <f>[25]Abril!$D$21</f>
        <v>10.9</v>
      </c>
      <c r="S29" s="11">
        <f>[25]Abril!$D$22</f>
        <v>12</v>
      </c>
      <c r="T29" s="11">
        <f>[25]Abril!$D$23</f>
        <v>14.6</v>
      </c>
      <c r="U29" s="11">
        <f>[25]Abril!$D$24</f>
        <v>16.600000000000001</v>
      </c>
      <c r="V29" s="11">
        <f>[25]Abril!$D$25</f>
        <v>16.399999999999999</v>
      </c>
      <c r="W29" s="11">
        <f>[25]Abril!$D$26</f>
        <v>15.8</v>
      </c>
      <c r="X29" s="11">
        <f>[25]Abril!$D$27</f>
        <v>14.9</v>
      </c>
      <c r="Y29" s="11">
        <f>[25]Abril!$D$28</f>
        <v>17.600000000000001</v>
      </c>
      <c r="Z29" s="11">
        <f>[25]Abril!$D$29</f>
        <v>22.6</v>
      </c>
      <c r="AA29" s="11">
        <f>[25]Abril!$D$30</f>
        <v>21.1</v>
      </c>
      <c r="AB29" s="11">
        <f>[25]Abril!$D$31</f>
        <v>19.600000000000001</v>
      </c>
      <c r="AC29" s="11">
        <f>[25]Abril!$D$32</f>
        <v>21.4</v>
      </c>
      <c r="AD29" s="11">
        <f>[25]Abril!$D$33</f>
        <v>19.100000000000001</v>
      </c>
      <c r="AE29" s="11">
        <f>[25]Abril!$D$34</f>
        <v>18</v>
      </c>
      <c r="AF29" s="15">
        <f t="shared" si="1"/>
        <v>10.5</v>
      </c>
      <c r="AG29" s="94">
        <f t="shared" si="2"/>
        <v>17.430000000000003</v>
      </c>
      <c r="AL29" t="s">
        <v>47</v>
      </c>
    </row>
    <row r="30" spans="1:38" x14ac:dyDescent="0.2">
      <c r="A30" s="58" t="s">
        <v>10</v>
      </c>
      <c r="B30" s="11">
        <f>[26]Abril!$D$5</f>
        <v>21.8</v>
      </c>
      <c r="C30" s="11">
        <f>[26]Abril!$D$6</f>
        <v>20.7</v>
      </c>
      <c r="D30" s="11">
        <f>[26]Abril!$D$7</f>
        <v>18.7</v>
      </c>
      <c r="E30" s="11">
        <f>[26]Abril!$D$8</f>
        <v>12.6</v>
      </c>
      <c r="F30" s="11">
        <f>[26]Abril!$D$9</f>
        <v>17.3</v>
      </c>
      <c r="G30" s="11">
        <f>[26]Abril!$D$10</f>
        <v>19.8</v>
      </c>
      <c r="H30" s="11">
        <f>[26]Abril!$D$11</f>
        <v>19</v>
      </c>
      <c r="I30" s="11">
        <f>[26]Abril!$D$12</f>
        <v>13.6</v>
      </c>
      <c r="J30" s="11">
        <f>[26]Abril!$D$13</f>
        <v>11.7</v>
      </c>
      <c r="K30" s="11">
        <f>[26]Abril!$D$14</f>
        <v>12.5</v>
      </c>
      <c r="L30" s="11">
        <f>[26]Abril!$D$15</f>
        <v>13</v>
      </c>
      <c r="M30" s="11">
        <f>[26]Abril!$D$16</f>
        <v>12.4</v>
      </c>
      <c r="N30" s="11">
        <f>[26]Abril!$D$17</f>
        <v>19.399999999999999</v>
      </c>
      <c r="O30" s="11">
        <f>[26]Abril!$D$18</f>
        <v>18</v>
      </c>
      <c r="P30" s="11">
        <f>[26]Abril!$D$19</f>
        <v>10</v>
      </c>
      <c r="Q30" s="11">
        <f>[26]Abril!$D$20</f>
        <v>9.1999999999999993</v>
      </c>
      <c r="R30" s="11">
        <f>[26]Abril!$D$21</f>
        <v>10.5</v>
      </c>
      <c r="S30" s="11">
        <f>[26]Abril!$D$22</f>
        <v>13.3</v>
      </c>
      <c r="T30" s="11">
        <f>[26]Abril!$D$23</f>
        <v>15.5</v>
      </c>
      <c r="U30" s="11">
        <f>[26]Abril!$D$24</f>
        <v>15.3</v>
      </c>
      <c r="V30" s="11">
        <f>[26]Abril!$D$25</f>
        <v>15.8</v>
      </c>
      <c r="W30" s="11">
        <f>[26]Abril!$D$26</f>
        <v>15.4</v>
      </c>
      <c r="X30" s="11">
        <f>[26]Abril!$D$27</f>
        <v>15.4</v>
      </c>
      <c r="Y30" s="11">
        <f>[26]Abril!$D$28</f>
        <v>17.7</v>
      </c>
      <c r="Z30" s="11">
        <f>[26]Abril!$D$29</f>
        <v>19.100000000000001</v>
      </c>
      <c r="AA30" s="11">
        <f>[26]Abril!$D$30</f>
        <v>22.2</v>
      </c>
      <c r="AB30" s="11">
        <f>[26]Abril!$D$31</f>
        <v>18.899999999999999</v>
      </c>
      <c r="AC30" s="11">
        <f>[26]Abril!$D$32</f>
        <v>18.5</v>
      </c>
      <c r="AD30" s="11">
        <f>[26]Abril!$D$33</f>
        <v>17.7</v>
      </c>
      <c r="AE30" s="11">
        <f>[26]Abril!$D$34</f>
        <v>16.600000000000001</v>
      </c>
      <c r="AF30" s="15">
        <f t="shared" si="1"/>
        <v>9.1999999999999993</v>
      </c>
      <c r="AG30" s="94">
        <f t="shared" si="2"/>
        <v>16.053333333333331</v>
      </c>
      <c r="AK30" t="s">
        <v>47</v>
      </c>
    </row>
    <row r="31" spans="1:38" x14ac:dyDescent="0.2">
      <c r="A31" s="58" t="s">
        <v>172</v>
      </c>
      <c r="B31" s="11">
        <f>[27]Abril!$D$5</f>
        <v>20.5</v>
      </c>
      <c r="C31" s="11">
        <f>[27]Abril!$D$6</f>
        <v>21.1</v>
      </c>
      <c r="D31" s="11">
        <f>[27]Abril!$D$7</f>
        <v>18.3</v>
      </c>
      <c r="E31" s="11">
        <f>[27]Abril!$D$8</f>
        <v>13.7</v>
      </c>
      <c r="F31" s="11">
        <f>[27]Abril!$D$9</f>
        <v>17.600000000000001</v>
      </c>
      <c r="G31" s="11">
        <f>[27]Abril!$D$10</f>
        <v>19.8</v>
      </c>
      <c r="H31" s="11">
        <f>[27]Abril!$D$11</f>
        <v>19.100000000000001</v>
      </c>
      <c r="I31" s="11">
        <f>[27]Abril!$D$12</f>
        <v>14.2</v>
      </c>
      <c r="J31" s="11">
        <f>[27]Abril!$D$13</f>
        <v>13.1</v>
      </c>
      <c r="K31" s="11">
        <f>[27]Abril!$D$14</f>
        <v>13</v>
      </c>
      <c r="L31" s="11">
        <f>[27]Abril!$D$15</f>
        <v>14.3</v>
      </c>
      <c r="M31" s="11">
        <f>[27]Abril!$D$16</f>
        <v>14.2</v>
      </c>
      <c r="N31" s="11">
        <f>[27]Abril!$D$17</f>
        <v>17.7</v>
      </c>
      <c r="O31" s="11">
        <f>[27]Abril!$D$18</f>
        <v>16.7</v>
      </c>
      <c r="P31" s="11">
        <f>[27]Abril!$D$19</f>
        <v>10.1</v>
      </c>
      <c r="Q31" s="11">
        <f>[27]Abril!$D$20</f>
        <v>10.199999999999999</v>
      </c>
      <c r="R31" s="11">
        <f>[27]Abril!$D$21</f>
        <v>11.8</v>
      </c>
      <c r="S31" s="11">
        <f>[27]Abril!$D$22</f>
        <v>15.2</v>
      </c>
      <c r="T31" s="11">
        <f>[27]Abril!$D$23</f>
        <v>15.3</v>
      </c>
      <c r="U31" s="11">
        <f>[27]Abril!$D$24</f>
        <v>15.3</v>
      </c>
      <c r="V31" s="11">
        <f>[27]Abril!$D$25</f>
        <v>16</v>
      </c>
      <c r="W31" s="11">
        <f>[27]Abril!$D$26</f>
        <v>15.2</v>
      </c>
      <c r="X31" s="11">
        <f>[27]Abril!$D$27</f>
        <v>14.9</v>
      </c>
      <c r="Y31" s="11">
        <f>[27]Abril!$D$28</f>
        <v>14.6</v>
      </c>
      <c r="Z31" s="11">
        <f>[27]Abril!$D$29</f>
        <v>20.5</v>
      </c>
      <c r="AA31" s="11">
        <f>[27]Abril!$D$30</f>
        <v>21</v>
      </c>
      <c r="AB31" s="11">
        <f>[27]Abril!$D$31</f>
        <v>19.3</v>
      </c>
      <c r="AC31" s="11">
        <f>[27]Abril!$D$32</f>
        <v>17.3</v>
      </c>
      <c r="AD31" s="11">
        <f>[27]Abril!$D$33</f>
        <v>16.8</v>
      </c>
      <c r="AE31" s="11">
        <f>[27]Abril!$D$34</f>
        <v>17.7</v>
      </c>
      <c r="AF31" s="15">
        <f t="shared" si="1"/>
        <v>10.1</v>
      </c>
      <c r="AG31" s="94">
        <f t="shared" si="2"/>
        <v>16.149999999999999</v>
      </c>
      <c r="AH31" s="12" t="s">
        <v>47</v>
      </c>
      <c r="AI31" t="s">
        <v>47</v>
      </c>
      <c r="AK31" t="s">
        <v>47</v>
      </c>
      <c r="AL31" t="s">
        <v>47</v>
      </c>
    </row>
    <row r="32" spans="1:38" x14ac:dyDescent="0.2">
      <c r="A32" s="58" t="s">
        <v>11</v>
      </c>
      <c r="B32" s="11" t="str">
        <f>[28]Abril!$D$5</f>
        <v>*</v>
      </c>
      <c r="C32" s="11" t="str">
        <f>[28]Abril!$D$6</f>
        <v>*</v>
      </c>
      <c r="D32" s="11" t="str">
        <f>[28]Abril!$D$7</f>
        <v>*</v>
      </c>
      <c r="E32" s="11" t="str">
        <f>[28]Abril!$D$8</f>
        <v>*</v>
      </c>
      <c r="F32" s="11" t="str">
        <f>[28]Abril!$D$9</f>
        <v>*</v>
      </c>
      <c r="G32" s="11" t="str">
        <f>[28]Abril!$D$10</f>
        <v>*</v>
      </c>
      <c r="H32" s="11" t="str">
        <f>[28]Abril!$D$11</f>
        <v>*</v>
      </c>
      <c r="I32" s="11" t="str">
        <f>[28]Abril!$D$12</f>
        <v>*</v>
      </c>
      <c r="J32" s="11" t="str">
        <f>[28]Abril!$D$13</f>
        <v>*</v>
      </c>
      <c r="K32" s="11" t="str">
        <f>[28]Abril!$D$14</f>
        <v>*</v>
      </c>
      <c r="L32" s="11" t="str">
        <f>[28]Abril!$D$15</f>
        <v>*</v>
      </c>
      <c r="M32" s="11" t="str">
        <f>[28]Abril!$D$16</f>
        <v>*</v>
      </c>
      <c r="N32" s="11" t="str">
        <f>[28]Abril!$D$17</f>
        <v>*</v>
      </c>
      <c r="O32" s="11" t="str">
        <f>[28]Abril!$D$18</f>
        <v>*</v>
      </c>
      <c r="P32" s="11" t="str">
        <f>[28]Abril!$D$19</f>
        <v>*</v>
      </c>
      <c r="Q32" s="11" t="str">
        <f>[28]Abril!$D$20</f>
        <v>*</v>
      </c>
      <c r="R32" s="11" t="str">
        <f>[28]Abril!$D$21</f>
        <v>*</v>
      </c>
      <c r="S32" s="11" t="str">
        <f>[28]Abril!$D$22</f>
        <v>*</v>
      </c>
      <c r="T32" s="11" t="str">
        <f>[28]Abril!$D$23</f>
        <v>*</v>
      </c>
      <c r="U32" s="11" t="str">
        <f>[28]Abril!$D$24</f>
        <v>*</v>
      </c>
      <c r="V32" s="11" t="str">
        <f>[28]Abril!$D$25</f>
        <v>*</v>
      </c>
      <c r="W32" s="11" t="str">
        <f>[28]Abril!$D$26</f>
        <v>*</v>
      </c>
      <c r="X32" s="11" t="str">
        <f>[28]Abril!$D$27</f>
        <v>*</v>
      </c>
      <c r="Y32" s="11" t="str">
        <f>[28]Abril!$D$28</f>
        <v>*</v>
      </c>
      <c r="Z32" s="11" t="str">
        <f>[28]Abril!$D$29</f>
        <v>*</v>
      </c>
      <c r="AA32" s="11" t="str">
        <f>[28]Abril!$D$30</f>
        <v>*</v>
      </c>
      <c r="AB32" s="11" t="str">
        <f>[28]Abril!$D$31</f>
        <v>*</v>
      </c>
      <c r="AC32" s="11" t="str">
        <f>[28]Abril!$D$32</f>
        <v>*</v>
      </c>
      <c r="AD32" s="11" t="str">
        <f>[28]Abril!$D$33</f>
        <v>*</v>
      </c>
      <c r="AE32" s="11" t="str">
        <f>[28]Abril!$D$34</f>
        <v>*</v>
      </c>
      <c r="AF32" s="15" t="s">
        <v>226</v>
      </c>
      <c r="AG32" s="94" t="s">
        <v>226</v>
      </c>
    </row>
    <row r="33" spans="1:38" s="5" customFormat="1" x14ac:dyDescent="0.2">
      <c r="A33" s="58" t="s">
        <v>12</v>
      </c>
      <c r="B33" s="11">
        <f>[29]Abril!$D$5</f>
        <v>22.8</v>
      </c>
      <c r="C33" s="11">
        <f>[29]Abril!$D$6</f>
        <v>21.2</v>
      </c>
      <c r="D33" s="11">
        <f>[29]Abril!$D$7</f>
        <v>23.7</v>
      </c>
      <c r="E33" s="11">
        <f>[29]Abril!$D$8</f>
        <v>17.399999999999999</v>
      </c>
      <c r="F33" s="11">
        <f>[29]Abril!$D$9</f>
        <v>20.2</v>
      </c>
      <c r="G33" s="11">
        <f>[29]Abril!$D$10</f>
        <v>23.1</v>
      </c>
      <c r="H33" s="11">
        <f>[29]Abril!$D$11</f>
        <v>20.2</v>
      </c>
      <c r="I33" s="11">
        <f>[29]Abril!$D$12</f>
        <v>18.600000000000001</v>
      </c>
      <c r="J33" s="11">
        <f>[29]Abril!$D$13</f>
        <v>15.3</v>
      </c>
      <c r="K33" s="11">
        <f>[29]Abril!$D$14</f>
        <v>16</v>
      </c>
      <c r="L33" s="11">
        <f>[29]Abril!$D$15</f>
        <v>17.2</v>
      </c>
      <c r="M33" s="11">
        <f>[29]Abril!$D$16</f>
        <v>18.8</v>
      </c>
      <c r="N33" s="11" t="str">
        <f>[29]Abril!$D$17</f>
        <v>*</v>
      </c>
      <c r="O33" s="11" t="str">
        <f>[29]Abril!$D$18</f>
        <v>*</v>
      </c>
      <c r="P33" s="11" t="str">
        <f>[29]Abril!$D$19</f>
        <v>*</v>
      </c>
      <c r="Q33" s="11">
        <f>[29]Abril!$D$20</f>
        <v>14</v>
      </c>
      <c r="R33" s="11">
        <f>[29]Abril!$D$21</f>
        <v>12.5</v>
      </c>
      <c r="S33" s="11">
        <f>[29]Abril!$D$22</f>
        <v>14.1</v>
      </c>
      <c r="T33" s="11">
        <f>[29]Abril!$D$23</f>
        <v>16.399999999999999</v>
      </c>
      <c r="U33" s="11">
        <f>[29]Abril!$D$24</f>
        <v>18.8</v>
      </c>
      <c r="V33" s="11">
        <f>[29]Abril!$D$25</f>
        <v>18.5</v>
      </c>
      <c r="W33" s="11">
        <f>[29]Abril!$D$26</f>
        <v>18.8</v>
      </c>
      <c r="X33" s="11">
        <f>[29]Abril!$D$27</f>
        <v>18</v>
      </c>
      <c r="Y33" s="11" t="str">
        <f>[29]Abril!$D$28</f>
        <v>*</v>
      </c>
      <c r="Z33" s="11" t="str">
        <f>[29]Abril!$D$29</f>
        <v>*</v>
      </c>
      <c r="AA33" s="11" t="str">
        <f>[29]Abril!$D$30</f>
        <v>*</v>
      </c>
      <c r="AB33" s="11" t="str">
        <f>[29]Abril!$D$31</f>
        <v>*</v>
      </c>
      <c r="AC33" s="11">
        <f>[29]Abril!$D$32</f>
        <v>25.4</v>
      </c>
      <c r="AD33" s="11">
        <f>[29]Abril!$D$33</f>
        <v>19.5</v>
      </c>
      <c r="AE33" s="11">
        <f>[29]Abril!$D$34</f>
        <v>20.5</v>
      </c>
      <c r="AF33" s="15">
        <f t="shared" si="1"/>
        <v>12.5</v>
      </c>
      <c r="AG33" s="94">
        <f t="shared" si="2"/>
        <v>18.739130434782609</v>
      </c>
      <c r="AK33" s="5" t="s">
        <v>47</v>
      </c>
    </row>
    <row r="34" spans="1:38" x14ac:dyDescent="0.2">
      <c r="A34" s="58" t="s">
        <v>13</v>
      </c>
      <c r="B34" s="11">
        <f>[30]Abril!$D$5</f>
        <v>22.6</v>
      </c>
      <c r="C34" s="11">
        <f>[30]Abril!$D$6</f>
        <v>24</v>
      </c>
      <c r="D34" s="11">
        <f>[30]Abril!$D$7</f>
        <v>24.9</v>
      </c>
      <c r="E34" s="11">
        <f>[30]Abril!$D$8</f>
        <v>18.399999999999999</v>
      </c>
      <c r="F34" s="11">
        <f>[30]Abril!$D$9</f>
        <v>21.5</v>
      </c>
      <c r="G34" s="11">
        <f>[30]Abril!$D$10</f>
        <v>24.5</v>
      </c>
      <c r="H34" s="11">
        <f>[30]Abril!$D$11</f>
        <v>21.6</v>
      </c>
      <c r="I34" s="11">
        <f>[30]Abril!$D$12</f>
        <v>21</v>
      </c>
      <c r="J34" s="11">
        <f>[30]Abril!$D$13</f>
        <v>18</v>
      </c>
      <c r="K34" s="11">
        <f>[30]Abril!$D$14</f>
        <v>16.100000000000001</v>
      </c>
      <c r="L34" s="11">
        <f>[30]Abril!$D$15</f>
        <v>16.7</v>
      </c>
      <c r="M34" s="11">
        <f>[30]Abril!$D$16</f>
        <v>19.5</v>
      </c>
      <c r="N34" s="11">
        <f>[30]Abril!$D$17</f>
        <v>20.2</v>
      </c>
      <c r="O34" s="11">
        <f>[30]Abril!$D$18</f>
        <v>23</v>
      </c>
      <c r="P34" s="11">
        <f>[30]Abril!$D$19</f>
        <v>16.2</v>
      </c>
      <c r="Q34" s="11">
        <f>[30]Abril!$D$20</f>
        <v>9.6999999999999993</v>
      </c>
      <c r="R34" s="11">
        <f>[30]Abril!$D$21</f>
        <v>11.9</v>
      </c>
      <c r="S34" s="11">
        <f>[30]Abril!$D$22</f>
        <v>14</v>
      </c>
      <c r="T34" s="11">
        <f>[30]Abril!$D$23</f>
        <v>17</v>
      </c>
      <c r="U34" s="11">
        <f>[30]Abril!$D$24</f>
        <v>20.399999999999999</v>
      </c>
      <c r="V34" s="11">
        <f>[30]Abril!$D$25</f>
        <v>18.3</v>
      </c>
      <c r="W34" s="11">
        <f>[30]Abril!$D$26</f>
        <v>16.3</v>
      </c>
      <c r="X34" s="11">
        <f>[30]Abril!$D$27</f>
        <v>16</v>
      </c>
      <c r="Y34" s="11">
        <f>[30]Abril!$D$28</f>
        <v>21.1</v>
      </c>
      <c r="Z34" s="11">
        <f>[30]Abril!$D$29</f>
        <v>23.2</v>
      </c>
      <c r="AA34" s="11">
        <f>[30]Abril!$D$30</f>
        <v>25</v>
      </c>
      <c r="AB34" s="11">
        <f>[30]Abril!$D$31</f>
        <v>19.100000000000001</v>
      </c>
      <c r="AC34" s="11">
        <f>[30]Abril!$D$32</f>
        <v>21.9</v>
      </c>
      <c r="AD34" s="11">
        <f>[30]Abril!$D$33</f>
        <v>21.3</v>
      </c>
      <c r="AE34" s="11">
        <f>[30]Abril!$D$34</f>
        <v>24.1</v>
      </c>
      <c r="AF34" s="15">
        <f t="shared" si="1"/>
        <v>9.6999999999999993</v>
      </c>
      <c r="AG34" s="94">
        <f t="shared" si="2"/>
        <v>19.583333333333329</v>
      </c>
      <c r="AI34" t="s">
        <v>47</v>
      </c>
      <c r="AJ34" t="s">
        <v>47</v>
      </c>
    </row>
    <row r="35" spans="1:38" x14ac:dyDescent="0.2">
      <c r="A35" s="58" t="s">
        <v>173</v>
      </c>
      <c r="B35" s="11">
        <f>[31]Abril!$D$5</f>
        <v>20.399999999999999</v>
      </c>
      <c r="C35" s="11">
        <f>[31]Abril!$D$6</f>
        <v>21.6</v>
      </c>
      <c r="D35" s="11">
        <f>[31]Abril!$D$7</f>
        <v>19.2</v>
      </c>
      <c r="E35" s="11">
        <f>[31]Abril!$D$8</f>
        <v>12.8</v>
      </c>
      <c r="F35" s="11">
        <f>[31]Abril!$D$9</f>
        <v>18.8</v>
      </c>
      <c r="G35" s="11">
        <f>[31]Abril!$D$10</f>
        <v>21.7</v>
      </c>
      <c r="H35" s="11">
        <f>[31]Abril!$D$11</f>
        <v>19.399999999999999</v>
      </c>
      <c r="I35" s="11">
        <f>[31]Abril!$D$12</f>
        <v>14</v>
      </c>
      <c r="J35" s="11">
        <f>[31]Abril!$D$13</f>
        <v>13.9</v>
      </c>
      <c r="K35" s="11">
        <f>[31]Abril!$D$14</f>
        <v>12.4</v>
      </c>
      <c r="L35" s="11">
        <f>[31]Abril!$D$15</f>
        <v>12.2</v>
      </c>
      <c r="M35" s="11">
        <f>[31]Abril!$D$16</f>
        <v>15.5</v>
      </c>
      <c r="N35" s="11">
        <f>[31]Abril!$D$17</f>
        <v>20.2</v>
      </c>
      <c r="O35" s="11">
        <f>[31]Abril!$D$18</f>
        <v>18.3</v>
      </c>
      <c r="P35" s="11">
        <f>[31]Abril!$D$19</f>
        <v>10.1</v>
      </c>
      <c r="Q35" s="11">
        <f>[31]Abril!$D$20</f>
        <v>8.3000000000000007</v>
      </c>
      <c r="R35" s="11">
        <f>[31]Abril!$D$21</f>
        <v>8.9</v>
      </c>
      <c r="S35" s="11">
        <f>[31]Abril!$D$22</f>
        <v>12</v>
      </c>
      <c r="T35" s="11">
        <f>[31]Abril!$D$23</f>
        <v>14.8</v>
      </c>
      <c r="U35" s="11">
        <f>[31]Abril!$D$24</f>
        <v>16.7</v>
      </c>
      <c r="V35" s="11">
        <f>[31]Abril!$D$25</f>
        <v>16.3</v>
      </c>
      <c r="W35" s="11">
        <f>[31]Abril!$D$26</f>
        <v>15.3</v>
      </c>
      <c r="X35" s="11">
        <f>[31]Abril!$D$27</f>
        <v>17.100000000000001</v>
      </c>
      <c r="Y35" s="11">
        <f>[31]Abril!$D$28</f>
        <v>16.899999999999999</v>
      </c>
      <c r="Z35" s="11">
        <f>[31]Abril!$D$29</f>
        <v>22</v>
      </c>
      <c r="AA35" s="11">
        <f>[31]Abril!$D$30</f>
        <v>22</v>
      </c>
      <c r="AB35" s="11">
        <f>[31]Abril!$D$31</f>
        <v>17.2</v>
      </c>
      <c r="AC35" s="11">
        <f>[31]Abril!$D$32</f>
        <v>15.5</v>
      </c>
      <c r="AD35" s="11">
        <f>[31]Abril!$D$33</f>
        <v>19.7</v>
      </c>
      <c r="AE35" s="11">
        <f>[31]Abril!$D$34</f>
        <v>18.399999999999999</v>
      </c>
      <c r="AF35" s="15">
        <f t="shared" si="1"/>
        <v>8.3000000000000007</v>
      </c>
      <c r="AG35" s="94">
        <f t="shared" si="2"/>
        <v>16.386666666666667</v>
      </c>
      <c r="AJ35" t="s">
        <v>47</v>
      </c>
    </row>
    <row r="36" spans="1:38" x14ac:dyDescent="0.2">
      <c r="A36" s="58" t="s">
        <v>144</v>
      </c>
      <c r="B36" s="11" t="str">
        <f>[32]Abril!$D$5</f>
        <v>*</v>
      </c>
      <c r="C36" s="11" t="str">
        <f>[32]Abril!$D$6</f>
        <v>*</v>
      </c>
      <c r="D36" s="11" t="str">
        <f>[32]Abril!$D$7</f>
        <v>*</v>
      </c>
      <c r="E36" s="11" t="str">
        <f>[32]Abril!$D$8</f>
        <v>*</v>
      </c>
      <c r="F36" s="11" t="str">
        <f>[32]Abril!$D$9</f>
        <v>*</v>
      </c>
      <c r="G36" s="11" t="str">
        <f>[32]Abril!$D$10</f>
        <v>*</v>
      </c>
      <c r="H36" s="11" t="str">
        <f>[32]Abril!$D$11</f>
        <v>*</v>
      </c>
      <c r="I36" s="11" t="str">
        <f>[32]Abril!$D$12</f>
        <v>*</v>
      </c>
      <c r="J36" s="11" t="str">
        <f>[32]Abril!$D$13</f>
        <v>*</v>
      </c>
      <c r="K36" s="11" t="str">
        <f>[32]Abril!$D$14</f>
        <v>*</v>
      </c>
      <c r="L36" s="11" t="str">
        <f>[32]Abril!$D$15</f>
        <v>*</v>
      </c>
      <c r="M36" s="11" t="str">
        <f>[32]Abril!$D$16</f>
        <v>*</v>
      </c>
      <c r="N36" s="11" t="str">
        <f>[32]Abril!$D$17</f>
        <v>*</v>
      </c>
      <c r="O36" s="11" t="str">
        <f>[32]Abril!$D$18</f>
        <v>*</v>
      </c>
      <c r="P36" s="11" t="str">
        <f>[32]Abril!$D$19</f>
        <v>*</v>
      </c>
      <c r="Q36" s="11" t="str">
        <f>[32]Abril!$D$20</f>
        <v>*</v>
      </c>
      <c r="R36" s="11" t="str">
        <f>[32]Abril!$D$21</f>
        <v>*</v>
      </c>
      <c r="S36" s="11" t="str">
        <f>[32]Abril!$D$22</f>
        <v>*</v>
      </c>
      <c r="T36" s="11" t="str">
        <f>[32]Abril!$D$23</f>
        <v>*</v>
      </c>
      <c r="U36" s="11" t="str">
        <f>[32]Abril!$D$24</f>
        <v>*</v>
      </c>
      <c r="V36" s="11" t="str">
        <f>[32]Abril!$D$25</f>
        <v>*</v>
      </c>
      <c r="W36" s="11" t="str">
        <f>[32]Abril!$D$26</f>
        <v>*</v>
      </c>
      <c r="X36" s="11" t="str">
        <f>[32]Abril!$D$27</f>
        <v>*</v>
      </c>
      <c r="Y36" s="11" t="str">
        <f>[32]Abril!$D$28</f>
        <v>*</v>
      </c>
      <c r="Z36" s="11" t="str">
        <f>[32]Abril!$D$29</f>
        <v>*</v>
      </c>
      <c r="AA36" s="11" t="str">
        <f>[32]Abril!$D$30</f>
        <v>*</v>
      </c>
      <c r="AB36" s="11" t="str">
        <f>[32]Abril!$D$31</f>
        <v>*</v>
      </c>
      <c r="AC36" s="11" t="str">
        <f>[32]Abril!$D$32</f>
        <v>*</v>
      </c>
      <c r="AD36" s="11" t="str">
        <f>[32]Abril!$D$33</f>
        <v>*</v>
      </c>
      <c r="AE36" s="11" t="str">
        <f>[32]Abril!$D$34</f>
        <v>*</v>
      </c>
      <c r="AF36" s="15" t="s">
        <v>226</v>
      </c>
      <c r="AG36" s="94" t="s">
        <v>226</v>
      </c>
      <c r="AI36" t="s">
        <v>47</v>
      </c>
    </row>
    <row r="37" spans="1:38" x14ac:dyDescent="0.2">
      <c r="A37" s="58" t="s">
        <v>14</v>
      </c>
      <c r="B37" s="11" t="str">
        <f>[33]Abril!$D$5</f>
        <v>*</v>
      </c>
      <c r="C37" s="11" t="str">
        <f>[33]Abril!$D$6</f>
        <v>*</v>
      </c>
      <c r="D37" s="11" t="str">
        <f>[33]Abril!$D$7</f>
        <v>*</v>
      </c>
      <c r="E37" s="11" t="str">
        <f>[33]Abril!$D$8</f>
        <v>*</v>
      </c>
      <c r="F37" s="11" t="str">
        <f>[33]Abril!$D$9</f>
        <v>*</v>
      </c>
      <c r="G37" s="11" t="str">
        <f>[33]Abril!$D$10</f>
        <v>*</v>
      </c>
      <c r="H37" s="11" t="str">
        <f>[33]Abril!$D$11</f>
        <v>*</v>
      </c>
      <c r="I37" s="11" t="str">
        <f>[33]Abril!$D$12</f>
        <v>*</v>
      </c>
      <c r="J37" s="11" t="str">
        <f>[33]Abril!$D$13</f>
        <v>*</v>
      </c>
      <c r="K37" s="11" t="str">
        <f>[33]Abril!$D$14</f>
        <v>*</v>
      </c>
      <c r="L37" s="11" t="str">
        <f>[33]Abril!$D$15</f>
        <v>*</v>
      </c>
      <c r="M37" s="11" t="str">
        <f>[33]Abril!$D$16</f>
        <v>*</v>
      </c>
      <c r="N37" s="11" t="str">
        <f>[33]Abril!$D$17</f>
        <v>*</v>
      </c>
      <c r="O37" s="11" t="str">
        <f>[33]Abril!$D$18</f>
        <v>*</v>
      </c>
      <c r="P37" s="11" t="str">
        <f>[33]Abril!$D$19</f>
        <v>*</v>
      </c>
      <c r="Q37" s="11" t="str">
        <f>[33]Abril!$D$20</f>
        <v>*</v>
      </c>
      <c r="R37" s="11" t="str">
        <f>[33]Abril!$D$21</f>
        <v>*</v>
      </c>
      <c r="S37" s="11" t="str">
        <f>[33]Abril!$D$22</f>
        <v>*</v>
      </c>
      <c r="T37" s="11" t="str">
        <f>[33]Abril!$D$23</f>
        <v>*</v>
      </c>
      <c r="U37" s="11" t="str">
        <f>[33]Abril!$D$24</f>
        <v>*</v>
      </c>
      <c r="V37" s="11" t="str">
        <f>[33]Abril!$D$25</f>
        <v>*</v>
      </c>
      <c r="W37" s="11" t="str">
        <f>[33]Abril!$D$26</f>
        <v>*</v>
      </c>
      <c r="X37" s="11" t="str">
        <f>[33]Abril!$D$27</f>
        <v>*</v>
      </c>
      <c r="Y37" s="11" t="str">
        <f>[33]Abril!$D$28</f>
        <v>*</v>
      </c>
      <c r="Z37" s="11" t="str">
        <f>[33]Abril!$D$29</f>
        <v>*</v>
      </c>
      <c r="AA37" s="11" t="str">
        <f>[33]Abril!$D$30</f>
        <v>*</v>
      </c>
      <c r="AB37" s="11" t="str">
        <f>[33]Abril!$D$31</f>
        <v>*</v>
      </c>
      <c r="AC37" s="11" t="str">
        <f>[33]Abril!$D$32</f>
        <v>*</v>
      </c>
      <c r="AD37" s="11" t="str">
        <f>[33]Abril!$D$33</f>
        <v>*</v>
      </c>
      <c r="AE37" s="11" t="str">
        <f>[33]Abril!$D$34</f>
        <v>*</v>
      </c>
      <c r="AF37" s="15" t="s">
        <v>226</v>
      </c>
      <c r="AG37" s="94" t="s">
        <v>226</v>
      </c>
    </row>
    <row r="38" spans="1:38" x14ac:dyDescent="0.2">
      <c r="A38" s="58" t="s">
        <v>174</v>
      </c>
      <c r="B38" s="11">
        <f>[34]Abril!$D$5</f>
        <v>22.5</v>
      </c>
      <c r="C38" s="11">
        <f>[34]Abril!$D$6</f>
        <v>23.4</v>
      </c>
      <c r="D38" s="11">
        <f>[34]Abril!$D$7</f>
        <v>23.2</v>
      </c>
      <c r="E38" s="11">
        <f>[34]Abril!$D$8</f>
        <v>23.6</v>
      </c>
      <c r="F38" s="11">
        <f>[34]Abril!$D$9</f>
        <v>21.7</v>
      </c>
      <c r="G38" s="11">
        <f>[34]Abril!$D$10</f>
        <v>22.4</v>
      </c>
      <c r="H38" s="11">
        <f>[34]Abril!$D$11</f>
        <v>21.8</v>
      </c>
      <c r="I38" s="11">
        <f>[34]Abril!$D$12</f>
        <v>22.6</v>
      </c>
      <c r="J38" s="11">
        <f>[34]Abril!$D$13</f>
        <v>20.9</v>
      </c>
      <c r="K38" s="11">
        <f>[34]Abril!$D$14</f>
        <v>19.399999999999999</v>
      </c>
      <c r="L38" s="11">
        <f>[34]Abril!$D$15</f>
        <v>19.8</v>
      </c>
      <c r="M38" s="11">
        <f>[34]Abril!$D$16</f>
        <v>19.600000000000001</v>
      </c>
      <c r="N38" s="11">
        <f>[34]Abril!$D$17</f>
        <v>20</v>
      </c>
      <c r="O38" s="11">
        <f>[34]Abril!$D$18</f>
        <v>20.7</v>
      </c>
      <c r="P38" s="11">
        <f>[34]Abril!$D$19</f>
        <v>20.3</v>
      </c>
      <c r="Q38" s="11">
        <f>[34]Abril!$D$20</f>
        <v>15.1</v>
      </c>
      <c r="R38" s="11">
        <f>[34]Abril!$D$21</f>
        <v>14.6</v>
      </c>
      <c r="S38" s="11">
        <f>[34]Abril!$D$22</f>
        <v>19.399999999999999</v>
      </c>
      <c r="T38" s="11">
        <f>[34]Abril!$D$23</f>
        <v>21.3</v>
      </c>
      <c r="U38" s="11">
        <f>[34]Abril!$D$24</f>
        <v>20.100000000000001</v>
      </c>
      <c r="V38" s="11">
        <f>[34]Abril!$D$25</f>
        <v>19.899999999999999</v>
      </c>
      <c r="W38" s="11">
        <f>[34]Abril!$D$26</f>
        <v>18.100000000000001</v>
      </c>
      <c r="X38" s="11">
        <f>[34]Abril!$D$27</f>
        <v>18.5</v>
      </c>
      <c r="Y38" s="11">
        <f>[34]Abril!$D$28</f>
        <v>20.7</v>
      </c>
      <c r="Z38" s="11">
        <f>[34]Abril!$D$29</f>
        <v>20.5</v>
      </c>
      <c r="AA38" s="11">
        <f>[34]Abril!$D$30</f>
        <v>23.7</v>
      </c>
      <c r="AB38" s="11">
        <f>[34]Abril!$D$31</f>
        <v>18</v>
      </c>
      <c r="AC38" s="11">
        <f>[34]Abril!$D$32</f>
        <v>19</v>
      </c>
      <c r="AD38" s="11">
        <f>[34]Abril!$D$33</f>
        <v>18.5</v>
      </c>
      <c r="AE38" s="11">
        <f>[34]Abril!$D$34</f>
        <v>17.8</v>
      </c>
      <c r="AF38" s="15">
        <f t="shared" si="1"/>
        <v>14.6</v>
      </c>
      <c r="AG38" s="94">
        <f t="shared" si="2"/>
        <v>20.236666666666668</v>
      </c>
      <c r="AI38" t="s">
        <v>47</v>
      </c>
      <c r="AK38" t="s">
        <v>47</v>
      </c>
    </row>
    <row r="39" spans="1:38" x14ac:dyDescent="0.2">
      <c r="A39" s="58" t="s">
        <v>15</v>
      </c>
      <c r="B39" s="11">
        <f>[35]Abril!$D$5</f>
        <v>21.2</v>
      </c>
      <c r="C39" s="11">
        <f>[35]Abril!$D$6</f>
        <v>21.7</v>
      </c>
      <c r="D39" s="11">
        <f>[35]Abril!$D$7</f>
        <v>16</v>
      </c>
      <c r="E39" s="11">
        <f>[35]Abril!$D$8</f>
        <v>14.2</v>
      </c>
      <c r="F39" s="11">
        <f>[35]Abril!$D$9</f>
        <v>19</v>
      </c>
      <c r="G39" s="11">
        <f>[35]Abril!$D$10</f>
        <v>19.600000000000001</v>
      </c>
      <c r="H39" s="11">
        <f>[35]Abril!$D$11</f>
        <v>18.100000000000001</v>
      </c>
      <c r="I39" s="11">
        <f>[35]Abril!$D$12</f>
        <v>13.5</v>
      </c>
      <c r="J39" s="11">
        <f>[35]Abril!$D$13</f>
        <v>11.9</v>
      </c>
      <c r="K39" s="11">
        <f>[35]Abril!$D$14</f>
        <v>13.5</v>
      </c>
      <c r="L39" s="11">
        <f>[35]Abril!$D$15</f>
        <v>14.6</v>
      </c>
      <c r="M39" s="11">
        <f>[35]Abril!$D$16</f>
        <v>15.3</v>
      </c>
      <c r="N39" s="11">
        <f>[35]Abril!$D$17</f>
        <v>17.7</v>
      </c>
      <c r="O39" s="11">
        <f>[35]Abril!$D$18</f>
        <v>15</v>
      </c>
      <c r="P39" s="11">
        <f>[35]Abril!$D$19</f>
        <v>10.3</v>
      </c>
      <c r="Q39" s="11">
        <f>[35]Abril!$D$20</f>
        <v>12.5</v>
      </c>
      <c r="R39" s="11">
        <f>[35]Abril!$D$21</f>
        <v>12.5</v>
      </c>
      <c r="S39" s="11">
        <f>[35]Abril!$D$22</f>
        <v>14.5</v>
      </c>
      <c r="T39" s="11">
        <f>[35]Abril!$D$23</f>
        <v>14.6</v>
      </c>
      <c r="U39" s="11">
        <f>[35]Abril!$D$24</f>
        <v>16.2</v>
      </c>
      <c r="V39" s="11">
        <f>[35]Abril!$D$25</f>
        <v>17.399999999999999</v>
      </c>
      <c r="W39" s="11">
        <f>[35]Abril!$D$26</f>
        <v>16.3</v>
      </c>
      <c r="X39" s="11">
        <f>[35]Abril!$D$27</f>
        <v>15</v>
      </c>
      <c r="Y39" s="11">
        <f>[35]Abril!$D$28</f>
        <v>14.3</v>
      </c>
      <c r="Z39" s="11">
        <f>[35]Abril!$D$29</f>
        <v>18.600000000000001</v>
      </c>
      <c r="AA39" s="11">
        <f>[35]Abril!$D$30</f>
        <v>20</v>
      </c>
      <c r="AB39" s="11">
        <f>[35]Abril!$D$31</f>
        <v>17.399999999999999</v>
      </c>
      <c r="AC39" s="11">
        <f>[35]Abril!$D$32</f>
        <v>15</v>
      </c>
      <c r="AD39" s="11">
        <f>[35]Abril!$D$33</f>
        <v>17.600000000000001</v>
      </c>
      <c r="AE39" s="11">
        <f>[35]Abril!$D$34</f>
        <v>19.8</v>
      </c>
      <c r="AF39" s="15">
        <f t="shared" si="1"/>
        <v>10.3</v>
      </c>
      <c r="AG39" s="94">
        <f t="shared" si="2"/>
        <v>16.110000000000003</v>
      </c>
      <c r="AH39" s="12" t="s">
        <v>47</v>
      </c>
      <c r="AI39" t="s">
        <v>47</v>
      </c>
      <c r="AK39" t="s">
        <v>47</v>
      </c>
    </row>
    <row r="40" spans="1:38" x14ac:dyDescent="0.2">
      <c r="A40" s="58" t="s">
        <v>16</v>
      </c>
      <c r="B40" s="11">
        <f>[36]Abril!$D$5</f>
        <v>24.8</v>
      </c>
      <c r="C40" s="11" t="str">
        <f>[36]Abril!$D$6</f>
        <v>*</v>
      </c>
      <c r="D40" s="11" t="str">
        <f>[36]Abril!$D$7</f>
        <v>*</v>
      </c>
      <c r="E40" s="11" t="str">
        <f>[36]Abril!$D$8</f>
        <v>*</v>
      </c>
      <c r="F40" s="11" t="str">
        <f>[36]Abril!$D$9</f>
        <v>*</v>
      </c>
      <c r="G40" s="11" t="str">
        <f>[36]Abril!$D$10</f>
        <v>*</v>
      </c>
      <c r="H40" s="11" t="str">
        <f>[36]Abril!$D$11</f>
        <v>*</v>
      </c>
      <c r="I40" s="11">
        <f>[36]Abril!$D$12</f>
        <v>17.399999999999999</v>
      </c>
      <c r="J40" s="11">
        <f>[36]Abril!$D$13</f>
        <v>12.9</v>
      </c>
      <c r="K40" s="11">
        <f>[36]Abril!$D$14</f>
        <v>13.5</v>
      </c>
      <c r="L40" s="11">
        <f>[36]Abril!$D$15</f>
        <v>18.3</v>
      </c>
      <c r="M40" s="11" t="str">
        <f>[36]Abril!$D$16</f>
        <v>*</v>
      </c>
      <c r="N40" s="11" t="str">
        <f>[36]Abril!$D$17</f>
        <v>*</v>
      </c>
      <c r="O40" s="11" t="str">
        <f>[36]Abril!$D$18</f>
        <v>*</v>
      </c>
      <c r="P40" s="11" t="str">
        <f>[36]Abril!$D$19</f>
        <v>*</v>
      </c>
      <c r="Q40" s="11">
        <f>[36]Abril!$D$20</f>
        <v>15.5</v>
      </c>
      <c r="R40" s="11">
        <f>[36]Abril!$D$21</f>
        <v>11.2</v>
      </c>
      <c r="S40" s="11">
        <f>[36]Abril!$D$22</f>
        <v>14.4</v>
      </c>
      <c r="T40" s="11" t="str">
        <f>[36]Abril!$D$23</f>
        <v>*</v>
      </c>
      <c r="U40" s="11" t="str">
        <f>[36]Abril!$D$24</f>
        <v>*</v>
      </c>
      <c r="V40" s="11" t="str">
        <f>[36]Abril!$D$25</f>
        <v>*</v>
      </c>
      <c r="W40" s="11" t="str">
        <f>[36]Abril!$D$26</f>
        <v>*</v>
      </c>
      <c r="X40" s="11" t="str">
        <f>[36]Abril!$D$27</f>
        <v>*</v>
      </c>
      <c r="Y40" s="11" t="str">
        <f>[36]Abril!$D$28</f>
        <v>*</v>
      </c>
      <c r="Z40" s="11" t="str">
        <f>[36]Abril!$D$29</f>
        <v>*</v>
      </c>
      <c r="AA40" s="11" t="str">
        <f>[36]Abril!$D$30</f>
        <v>*</v>
      </c>
      <c r="AB40" s="11" t="str">
        <f>[36]Abril!$D$31</f>
        <v>*</v>
      </c>
      <c r="AC40" s="11" t="str">
        <f>[36]Abril!$D$32</f>
        <v>*</v>
      </c>
      <c r="AD40" s="11" t="str">
        <f>[36]Abril!$D$33</f>
        <v>*</v>
      </c>
      <c r="AE40" s="11">
        <f>[36]Abril!$D$34</f>
        <v>22.8</v>
      </c>
      <c r="AF40" s="15">
        <f t="shared" si="1"/>
        <v>11.2</v>
      </c>
      <c r="AG40" s="94">
        <f t="shared" si="2"/>
        <v>16.755555555555556</v>
      </c>
      <c r="AI40" t="s">
        <v>47</v>
      </c>
      <c r="AJ40" t="s">
        <v>47</v>
      </c>
    </row>
    <row r="41" spans="1:38" x14ac:dyDescent="0.2">
      <c r="A41" s="58" t="s">
        <v>175</v>
      </c>
      <c r="B41" s="11">
        <f>[37]Abril!$D$5</f>
        <v>19.600000000000001</v>
      </c>
      <c r="C41" s="11">
        <f>[37]Abril!$D$6</f>
        <v>20.7</v>
      </c>
      <c r="D41" s="11">
        <f>[37]Abril!$D$7</f>
        <v>22.1</v>
      </c>
      <c r="E41" s="11">
        <f>[37]Abril!$D$8</f>
        <v>14.7</v>
      </c>
      <c r="F41" s="11">
        <f>[37]Abril!$D$9</f>
        <v>19.399999999999999</v>
      </c>
      <c r="G41" s="11">
        <f>[37]Abril!$D$10</f>
        <v>21.3</v>
      </c>
      <c r="H41" s="11">
        <f>[37]Abril!$D$11</f>
        <v>19</v>
      </c>
      <c r="I41" s="11">
        <f>[37]Abril!$D$12</f>
        <v>17.5</v>
      </c>
      <c r="J41" s="11">
        <f>[37]Abril!$D$13</f>
        <v>17.3</v>
      </c>
      <c r="K41" s="11">
        <f>[37]Abril!$D$14</f>
        <v>16</v>
      </c>
      <c r="L41" s="11">
        <f>[37]Abril!$D$15</f>
        <v>16.7</v>
      </c>
      <c r="M41" s="11">
        <f>[37]Abril!$D$16</f>
        <v>17.399999999999999</v>
      </c>
      <c r="N41" s="11">
        <f>[37]Abril!$D$17</f>
        <v>19.2</v>
      </c>
      <c r="O41" s="11">
        <f>[37]Abril!$D$18</f>
        <v>19.100000000000001</v>
      </c>
      <c r="P41" s="11">
        <f>[37]Abril!$D$19</f>
        <v>13.5</v>
      </c>
      <c r="Q41" s="11">
        <f>[37]Abril!$D$20</f>
        <v>9.1</v>
      </c>
      <c r="R41" s="11">
        <f>[37]Abril!$D$21</f>
        <v>9.6999999999999993</v>
      </c>
      <c r="S41" s="11">
        <f>[37]Abril!$D$22</f>
        <v>12.4</v>
      </c>
      <c r="T41" s="11">
        <f>[37]Abril!$D$23</f>
        <v>15.3</v>
      </c>
      <c r="U41" s="11">
        <f>[37]Abril!$D$24</f>
        <v>18.399999999999999</v>
      </c>
      <c r="V41" s="11">
        <f>[37]Abril!$D$25</f>
        <v>17.5</v>
      </c>
      <c r="W41" s="11">
        <f>[37]Abril!$D$26</f>
        <v>15.4</v>
      </c>
      <c r="X41" s="11">
        <f>[37]Abril!$D$27</f>
        <v>15.2</v>
      </c>
      <c r="Y41" s="11">
        <f>[37]Abril!$D$28</f>
        <v>14.7</v>
      </c>
      <c r="Z41" s="11">
        <f>[37]Abril!$D$29</f>
        <v>20.6</v>
      </c>
      <c r="AA41" s="11">
        <f>[37]Abril!$D$30</f>
        <v>20.9</v>
      </c>
      <c r="AB41" s="11">
        <f>[37]Abril!$D$31</f>
        <v>15.6</v>
      </c>
      <c r="AC41" s="11">
        <f>[37]Abril!$D$32</f>
        <v>17.899999999999999</v>
      </c>
      <c r="AD41" s="11">
        <f>[37]Abril!$D$33</f>
        <v>16.5</v>
      </c>
      <c r="AE41" s="11">
        <f>[37]Abril!$D$34</f>
        <v>16</v>
      </c>
      <c r="AF41" s="15">
        <f t="shared" si="1"/>
        <v>9.1</v>
      </c>
      <c r="AG41" s="94">
        <f t="shared" si="2"/>
        <v>16.956666666666663</v>
      </c>
      <c r="AK41" t="s">
        <v>47</v>
      </c>
    </row>
    <row r="42" spans="1:38" x14ac:dyDescent="0.2">
      <c r="A42" s="58" t="s">
        <v>17</v>
      </c>
      <c r="B42" s="11">
        <f>[38]Abril!$D$5</f>
        <v>19.600000000000001</v>
      </c>
      <c r="C42" s="11">
        <f>[38]Abril!$D$6</f>
        <v>19.600000000000001</v>
      </c>
      <c r="D42" s="11">
        <f>[38]Abril!$D$7</f>
        <v>21.3</v>
      </c>
      <c r="E42" s="11">
        <f>[38]Abril!$D$8</f>
        <v>11.7</v>
      </c>
      <c r="F42" s="11">
        <f>[38]Abril!$D$9</f>
        <v>16.899999999999999</v>
      </c>
      <c r="G42" s="11">
        <f>[38]Abril!$D$10</f>
        <v>19.5</v>
      </c>
      <c r="H42" s="11">
        <f>[38]Abril!$D$11</f>
        <v>19.2</v>
      </c>
      <c r="I42" s="11">
        <f>[38]Abril!$D$12</f>
        <v>13.2</v>
      </c>
      <c r="J42" s="11">
        <f>[38]Abril!$D$13</f>
        <v>12.3</v>
      </c>
      <c r="K42" s="11">
        <f>[38]Abril!$D$14</f>
        <v>10.7</v>
      </c>
      <c r="L42" s="11">
        <f>[38]Abril!$D$15</f>
        <v>10.199999999999999</v>
      </c>
      <c r="M42" s="11">
        <f>[38]Abril!$D$16</f>
        <v>13.9</v>
      </c>
      <c r="N42" s="11">
        <f>[38]Abril!$D$17</f>
        <v>18.100000000000001</v>
      </c>
      <c r="O42" s="11">
        <f>[38]Abril!$D$18</f>
        <v>19.100000000000001</v>
      </c>
      <c r="P42" s="11">
        <f>[38]Abril!$D$19</f>
        <v>11.8</v>
      </c>
      <c r="Q42" s="11">
        <f>[38]Abril!$D$20</f>
        <v>6.6</v>
      </c>
      <c r="R42" s="11">
        <f>[38]Abril!$D$21</f>
        <v>6.9</v>
      </c>
      <c r="S42" s="11">
        <f>[38]Abril!$D$22</f>
        <v>9.8000000000000007</v>
      </c>
      <c r="T42" s="11">
        <f>[38]Abril!$D$23</f>
        <v>11.7</v>
      </c>
      <c r="U42" s="11">
        <f>[38]Abril!$D$24</f>
        <v>13.7</v>
      </c>
      <c r="V42" s="11">
        <f>[38]Abril!$D$25</f>
        <v>13.6</v>
      </c>
      <c r="W42" s="11">
        <f>[38]Abril!$D$26</f>
        <v>12.7</v>
      </c>
      <c r="X42" s="11">
        <f>[38]Abril!$D$27</f>
        <v>12.6</v>
      </c>
      <c r="Y42" s="11">
        <f>[38]Abril!$D$28</f>
        <v>15.9</v>
      </c>
      <c r="Z42" s="11">
        <f>[38]Abril!$D$29</f>
        <v>21.9</v>
      </c>
      <c r="AA42" s="11">
        <f>[38]Abril!$D$30</f>
        <v>21.4</v>
      </c>
      <c r="AB42" s="11">
        <f>[38]Abril!$D$31</f>
        <v>15.1</v>
      </c>
      <c r="AC42" s="11">
        <f>[38]Abril!$D$32</f>
        <v>16.399999999999999</v>
      </c>
      <c r="AD42" s="11">
        <f>[38]Abril!$D$33</f>
        <v>16.899999999999999</v>
      </c>
      <c r="AE42" s="11">
        <f>[38]Abril!$D$34</f>
        <v>15.2</v>
      </c>
      <c r="AF42" s="15">
        <f t="shared" si="1"/>
        <v>6.6</v>
      </c>
      <c r="AG42" s="94">
        <f t="shared" si="2"/>
        <v>14.916666666666663</v>
      </c>
      <c r="AI42" t="s">
        <v>47</v>
      </c>
      <c r="AJ42" t="s">
        <v>47</v>
      </c>
      <c r="AK42" t="s">
        <v>47</v>
      </c>
    </row>
    <row r="43" spans="1:38" x14ac:dyDescent="0.2">
      <c r="A43" s="58" t="s">
        <v>157</v>
      </c>
      <c r="B43" s="11">
        <f>[39]Abri!$D$5</f>
        <v>17.2</v>
      </c>
      <c r="C43" s="11">
        <f>[39]Abri!$D$6</f>
        <v>18.5</v>
      </c>
      <c r="D43" s="11">
        <f>[39]Abri!$D$7</f>
        <v>20.7</v>
      </c>
      <c r="E43" s="11">
        <f>[39]Abri!$D$8</f>
        <v>10.3</v>
      </c>
      <c r="F43" s="11">
        <f>[39]Abri!$D$9</f>
        <v>15.9</v>
      </c>
      <c r="G43" s="11">
        <f>[39]Abri!$D$10</f>
        <v>21.3</v>
      </c>
      <c r="H43" s="11">
        <f>[39]Abri!$D$11</f>
        <v>19.2</v>
      </c>
      <c r="I43" s="11">
        <f>[39]Abri!$D$12</f>
        <v>16.8</v>
      </c>
      <c r="J43" s="11">
        <f>[39]Abri!$D$13</f>
        <v>15.9</v>
      </c>
      <c r="K43" s="11">
        <f>[39]Abri!$D$14</f>
        <v>13.9</v>
      </c>
      <c r="L43" s="11">
        <f>[39]Abri!$D$15</f>
        <v>11.9</v>
      </c>
      <c r="M43" s="11">
        <f>[39]Abri!$D$16</f>
        <v>17.399999999999999</v>
      </c>
      <c r="N43" s="11">
        <f>[39]Abri!$D$17</f>
        <v>20.100000000000001</v>
      </c>
      <c r="O43" s="11">
        <f>[39]Abri!$D$18</f>
        <v>19</v>
      </c>
      <c r="P43" s="11">
        <f>[39]Abri!$D$19</f>
        <v>12.1</v>
      </c>
      <c r="Q43" s="11">
        <f>[39]Abri!$D$20</f>
        <v>7.5</v>
      </c>
      <c r="R43" s="11">
        <f>[39]Abri!$D$21</f>
        <v>7.5</v>
      </c>
      <c r="S43" s="11">
        <f>[39]Abri!$D$22</f>
        <v>12.1</v>
      </c>
      <c r="T43" s="11">
        <f>[39]Abri!$D$23</f>
        <v>14.1</v>
      </c>
      <c r="U43" s="11">
        <f>[39]Abri!$D$24</f>
        <v>17</v>
      </c>
      <c r="V43" s="11">
        <f>[39]Abri!$D$25</f>
        <v>16.899999999999999</v>
      </c>
      <c r="W43" s="11">
        <f>[39]Abri!$D$26</f>
        <v>14.1</v>
      </c>
      <c r="X43" s="11">
        <f>[39]Abri!$D$27</f>
        <v>12.8</v>
      </c>
      <c r="Y43" s="11">
        <f>[39]Abri!$D$28</f>
        <v>13.8</v>
      </c>
      <c r="Z43" s="11">
        <f>[39]Abri!$D$29</f>
        <v>20.5</v>
      </c>
      <c r="AA43" s="11">
        <f>[39]Abri!$D$30</f>
        <v>18.600000000000001</v>
      </c>
      <c r="AB43" s="11">
        <f>[39]Abri!$D$31</f>
        <v>14.1</v>
      </c>
      <c r="AC43" s="11">
        <f>[39]Abri!$D$32</f>
        <v>17.5</v>
      </c>
      <c r="AD43" s="11">
        <f>[39]Abri!$D$33</f>
        <v>17.5</v>
      </c>
      <c r="AE43" s="11">
        <f>[39]Abri!$D$34</f>
        <v>14.5</v>
      </c>
      <c r="AF43" s="15">
        <f t="shared" si="1"/>
        <v>7.5</v>
      </c>
      <c r="AG43" s="94">
        <f t="shared" si="2"/>
        <v>15.623333333333338</v>
      </c>
      <c r="AI43" t="s">
        <v>47</v>
      </c>
    </row>
    <row r="44" spans="1:38" x14ac:dyDescent="0.2">
      <c r="A44" s="58" t="s">
        <v>18</v>
      </c>
      <c r="B44" s="11">
        <f>[40]Abril!$D$5</f>
        <v>20.7</v>
      </c>
      <c r="C44" s="11">
        <f>[40]Abril!$D$6</f>
        <v>20.3</v>
      </c>
      <c r="D44" s="11">
        <f>[40]Abril!$D$7</f>
        <v>21.4</v>
      </c>
      <c r="E44" s="11">
        <f>[40]Abril!$D$8</f>
        <v>17.5</v>
      </c>
      <c r="F44" s="11">
        <f>[40]Abril!$D$9</f>
        <v>18.7</v>
      </c>
      <c r="G44" s="11">
        <f>[40]Abril!$D$10</f>
        <v>19.100000000000001</v>
      </c>
      <c r="H44" s="11">
        <f>[40]Abril!$D$11</f>
        <v>17.8</v>
      </c>
      <c r="I44" s="11">
        <f>[40]Abril!$D$12</f>
        <v>17.899999999999999</v>
      </c>
      <c r="J44" s="11">
        <f>[40]Abril!$D$13</f>
        <v>16.899999999999999</v>
      </c>
      <c r="K44" s="11">
        <f>[40]Abril!$D$14</f>
        <v>16.7</v>
      </c>
      <c r="L44" s="11">
        <f>[40]Abril!$D$15</f>
        <v>18.2</v>
      </c>
      <c r="M44" s="11">
        <f>[40]Abril!$D$16</f>
        <v>17.899999999999999</v>
      </c>
      <c r="N44" s="11">
        <f>[40]Abril!$D$17</f>
        <v>18.8</v>
      </c>
      <c r="O44" s="11">
        <f>[40]Abril!$D$18</f>
        <v>18</v>
      </c>
      <c r="P44" s="11">
        <f>[40]Abril!$D$19</f>
        <v>13.9</v>
      </c>
      <c r="Q44" s="11">
        <f>[40]Abril!$D$20</f>
        <v>10.6</v>
      </c>
      <c r="R44" s="11">
        <f>[40]Abril!$D$21</f>
        <v>11.5</v>
      </c>
      <c r="S44" s="11">
        <f>[40]Abril!$D$22</f>
        <v>16.3</v>
      </c>
      <c r="T44" s="11">
        <f>[40]Abril!$D$23</f>
        <v>18.8</v>
      </c>
      <c r="U44" s="11">
        <f>[40]Abril!$D$24</f>
        <v>20.8</v>
      </c>
      <c r="V44" s="11">
        <f>[40]Abril!$D$25</f>
        <v>18.7</v>
      </c>
      <c r="W44" s="11">
        <f>[40]Abril!$D$26</f>
        <v>17.100000000000001</v>
      </c>
      <c r="X44" s="11">
        <f>[40]Abril!$D$27</f>
        <v>16.5</v>
      </c>
      <c r="Y44" s="11">
        <f>[40]Abril!$D$28</f>
        <v>16.600000000000001</v>
      </c>
      <c r="Z44" s="11">
        <f>[40]Abril!$D$29</f>
        <v>20.5</v>
      </c>
      <c r="AA44" s="11">
        <f>[40]Abril!$D$30</f>
        <v>20</v>
      </c>
      <c r="AB44" s="11">
        <f>[40]Abril!$D$31</f>
        <v>14.8</v>
      </c>
      <c r="AC44" s="11">
        <f>[40]Abril!$D$32</f>
        <v>16.5</v>
      </c>
      <c r="AD44" s="11">
        <f>[40]Abril!$D$33</f>
        <v>16.600000000000001</v>
      </c>
      <c r="AE44" s="11">
        <f>[40]Abril!$D$34</f>
        <v>16.3</v>
      </c>
      <c r="AF44" s="15">
        <f t="shared" si="1"/>
        <v>10.6</v>
      </c>
      <c r="AG44" s="94">
        <f t="shared" si="2"/>
        <v>17.513333333333335</v>
      </c>
      <c r="AI44" t="s">
        <v>47</v>
      </c>
      <c r="AK44" t="s">
        <v>47</v>
      </c>
    </row>
    <row r="45" spans="1:38" x14ac:dyDescent="0.2">
      <c r="A45" s="58" t="s">
        <v>162</v>
      </c>
      <c r="B45" s="11">
        <f>[41]Abril!$D$5</f>
        <v>21</v>
      </c>
      <c r="C45" s="11">
        <f>[41]Abril!$D$6</f>
        <v>21.8</v>
      </c>
      <c r="D45" s="11">
        <f>[41]Abril!$D$7</f>
        <v>22.9</v>
      </c>
      <c r="E45" s="11">
        <f>[41]Abril!$D$8</f>
        <v>17.399999999999999</v>
      </c>
      <c r="F45" s="11">
        <f>[41]Abril!$D$9</f>
        <v>20.8</v>
      </c>
      <c r="G45" s="11">
        <f>[41]Abril!$D$10</f>
        <v>22.9</v>
      </c>
      <c r="H45" s="11">
        <f>[41]Abril!$D$11</f>
        <v>20.9</v>
      </c>
      <c r="I45" s="11">
        <f>[41]Abril!$D$12</f>
        <v>20.2</v>
      </c>
      <c r="J45" s="11" t="str">
        <f>[41]Abril!$D$13</f>
        <v>*</v>
      </c>
      <c r="K45" s="11" t="str">
        <f>[41]Abril!$D$14</f>
        <v>*</v>
      </c>
      <c r="L45" s="11" t="str">
        <f>[41]Abril!$D$15</f>
        <v>*</v>
      </c>
      <c r="M45" s="11" t="str">
        <f>[41]Abril!$D$16</f>
        <v>*</v>
      </c>
      <c r="N45" s="11" t="str">
        <f>[41]Abril!$D$17</f>
        <v>*</v>
      </c>
      <c r="O45" s="11" t="str">
        <f>[41]Abril!$D$18</f>
        <v>*</v>
      </c>
      <c r="P45" s="11" t="str">
        <f>[41]Abril!$D$19</f>
        <v>*</v>
      </c>
      <c r="Q45" s="11" t="str">
        <f>[41]Abril!$D$20</f>
        <v>*</v>
      </c>
      <c r="R45" s="11" t="str">
        <f>[41]Abril!$D$21</f>
        <v>*</v>
      </c>
      <c r="S45" s="11" t="str">
        <f>[41]Abril!$D$22</f>
        <v>*</v>
      </c>
      <c r="T45" s="11" t="str">
        <f>[41]Abril!$D$23</f>
        <v>*</v>
      </c>
      <c r="U45" s="11" t="str">
        <f>[41]Abril!$D$24</f>
        <v>*</v>
      </c>
      <c r="V45" s="11" t="str">
        <f>[41]Abril!$D$25</f>
        <v>*</v>
      </c>
      <c r="W45" s="11" t="str">
        <f>[41]Abril!$D$26</f>
        <v>*</v>
      </c>
      <c r="X45" s="11" t="str">
        <f>[41]Abril!$D$27</f>
        <v>*</v>
      </c>
      <c r="Y45" s="11" t="str">
        <f>[41]Abril!$D$28</f>
        <v>*</v>
      </c>
      <c r="Z45" s="11" t="str">
        <f>[41]Abril!$D$29</f>
        <v>*</v>
      </c>
      <c r="AA45" s="11" t="str">
        <f>[41]Abril!$D$30</f>
        <v>*</v>
      </c>
      <c r="AB45" s="11" t="str">
        <f>[41]Abril!$D$31</f>
        <v>*</v>
      </c>
      <c r="AC45" s="11" t="str">
        <f>[41]Abril!$D$32</f>
        <v>*</v>
      </c>
      <c r="AD45" s="11" t="str">
        <f>[41]Abril!$D$33</f>
        <v>*</v>
      </c>
      <c r="AE45" s="11" t="str">
        <f>[41]Abril!$D$34</f>
        <v>*</v>
      </c>
      <c r="AF45" s="15">
        <f t="shared" si="1"/>
        <v>17.399999999999999</v>
      </c>
      <c r="AG45" s="94">
        <f t="shared" si="2"/>
        <v>20.987499999999997</v>
      </c>
      <c r="AK45" t="s">
        <v>47</v>
      </c>
      <c r="AL45" t="s">
        <v>47</v>
      </c>
    </row>
    <row r="46" spans="1:38" x14ac:dyDescent="0.2">
      <c r="A46" s="58" t="s">
        <v>19</v>
      </c>
      <c r="B46" s="11">
        <f>[42]Abril!$D$5</f>
        <v>21.5</v>
      </c>
      <c r="C46" s="11">
        <f>[42]Abril!$D$6</f>
        <v>21.9</v>
      </c>
      <c r="D46" s="11">
        <f>[42]Abril!$D$7</f>
        <v>14.8</v>
      </c>
      <c r="E46" s="11">
        <f>[42]Abril!$D$8</f>
        <v>13</v>
      </c>
      <c r="F46" s="11">
        <f>[42]Abril!$D$9</f>
        <v>17</v>
      </c>
      <c r="G46" s="11">
        <f>[42]Abril!$D$10</f>
        <v>19.600000000000001</v>
      </c>
      <c r="H46" s="11">
        <f>[42]Abril!$D$11</f>
        <v>18.2</v>
      </c>
      <c r="I46" s="11">
        <f>[42]Abril!$D$12</f>
        <v>12.9</v>
      </c>
      <c r="J46" s="11">
        <f>[42]Abril!$D$13</f>
        <v>11.6</v>
      </c>
      <c r="K46" s="11">
        <f>[42]Abril!$D$14</f>
        <v>12.1</v>
      </c>
      <c r="L46" s="11">
        <f>[42]Abril!$D$15</f>
        <v>12.5</v>
      </c>
      <c r="M46" s="11">
        <f>[42]Abril!$D$16</f>
        <v>13.5</v>
      </c>
      <c r="N46" s="11">
        <f>[42]Abril!$D$17</f>
        <v>18.2</v>
      </c>
      <c r="O46" s="11">
        <f>[42]Abril!$D$18</f>
        <v>15.1</v>
      </c>
      <c r="P46" s="11">
        <f>[42]Abril!$D$19</f>
        <v>8.8000000000000007</v>
      </c>
      <c r="Q46" s="11">
        <f>[42]Abril!$D$20</f>
        <v>11.4</v>
      </c>
      <c r="R46" s="11">
        <f>[42]Abril!$D$21</f>
        <v>11.4</v>
      </c>
      <c r="S46" s="11">
        <f>[42]Abril!$D$22</f>
        <v>14.7</v>
      </c>
      <c r="T46" s="11">
        <f>[42]Abril!$D$23</f>
        <v>15.2</v>
      </c>
      <c r="U46" s="11">
        <f>[42]Abril!$D$24</f>
        <v>15.7</v>
      </c>
      <c r="V46" s="11">
        <f>[42]Abril!$D$25</f>
        <v>15.6</v>
      </c>
      <c r="W46" s="11">
        <f>[42]Abril!$D$26</f>
        <v>15.8</v>
      </c>
      <c r="X46" s="11">
        <f>[42]Abril!$D$27</f>
        <v>15</v>
      </c>
      <c r="Y46" s="11">
        <f>[42]Abril!$D$28</f>
        <v>15.8</v>
      </c>
      <c r="Z46" s="11">
        <f>[42]Abril!$D$29</f>
        <v>18.7</v>
      </c>
      <c r="AA46" s="11">
        <f>[42]Abril!$D$30</f>
        <v>21.3</v>
      </c>
      <c r="AB46" s="11">
        <f>[42]Abril!$D$31</f>
        <v>19.2</v>
      </c>
      <c r="AC46" s="11">
        <f>[42]Abril!$D$32</f>
        <v>17.5</v>
      </c>
      <c r="AD46" s="11">
        <f>[42]Abril!$D$33</f>
        <v>17.899999999999999</v>
      </c>
      <c r="AE46" s="11">
        <f>[42]Abril!$D$34</f>
        <v>18.399999999999999</v>
      </c>
      <c r="AF46" s="15">
        <f t="shared" si="1"/>
        <v>8.8000000000000007</v>
      </c>
      <c r="AG46" s="94">
        <f t="shared" si="2"/>
        <v>15.809999999999999</v>
      </c>
      <c r="AH46" s="12" t="s">
        <v>47</v>
      </c>
      <c r="AI46" t="s">
        <v>47</v>
      </c>
    </row>
    <row r="47" spans="1:38" x14ac:dyDescent="0.2">
      <c r="A47" s="58" t="s">
        <v>31</v>
      </c>
      <c r="B47" s="11">
        <f>[43]Abril!$D$5</f>
        <v>20.3</v>
      </c>
      <c r="C47" s="11">
        <f>[43]Abril!$D$6</f>
        <v>21</v>
      </c>
      <c r="D47" s="11">
        <f>[43]Abril!$D$7</f>
        <v>21.2</v>
      </c>
      <c r="E47" s="11">
        <f>[43]Abril!$D$8</f>
        <v>13.6</v>
      </c>
      <c r="F47" s="11">
        <f>[43]Abril!$D$9</f>
        <v>19.3</v>
      </c>
      <c r="G47" s="11">
        <f>[43]Abril!$D$10</f>
        <v>22.2</v>
      </c>
      <c r="H47" s="11">
        <f>[43]Abril!$D$11</f>
        <v>18.2</v>
      </c>
      <c r="I47" s="11">
        <f>[43]Abril!$D$12</f>
        <v>14.8</v>
      </c>
      <c r="J47" s="11">
        <f>[43]Abril!$D$13</f>
        <v>13.3</v>
      </c>
      <c r="K47" s="11">
        <f>[43]Abril!$D$14</f>
        <v>13.6</v>
      </c>
      <c r="L47" s="11">
        <f>[43]Abril!$D$15</f>
        <v>13.4</v>
      </c>
      <c r="M47" s="11">
        <f>[43]Abril!$D$16</f>
        <v>17.7</v>
      </c>
      <c r="N47" s="11">
        <f>[43]Abril!$D$17</f>
        <v>21</v>
      </c>
      <c r="O47" s="11">
        <f>[43]Abril!$D$18</f>
        <v>18.8</v>
      </c>
      <c r="P47" s="11">
        <f>[43]Abril!$D$19</f>
        <v>9.8000000000000007</v>
      </c>
      <c r="Q47" s="11">
        <f>[43]Abril!$D$20</f>
        <v>8.8000000000000007</v>
      </c>
      <c r="R47" s="11">
        <f>[43]Abril!$D$21</f>
        <v>10.3</v>
      </c>
      <c r="S47" s="11">
        <f>[43]Abril!$D$22</f>
        <v>11.7</v>
      </c>
      <c r="T47" s="11">
        <f>[43]Abril!$D$23</f>
        <v>15</v>
      </c>
      <c r="U47" s="11">
        <f>[43]Abril!$D$24</f>
        <v>18.100000000000001</v>
      </c>
      <c r="V47" s="11">
        <f>[43]Abril!$D$25</f>
        <v>17.399999999999999</v>
      </c>
      <c r="W47" s="11">
        <f>[43]Abril!$D$26</f>
        <v>17.399999999999999</v>
      </c>
      <c r="X47" s="11">
        <f>[43]Abril!$D$27</f>
        <v>17.100000000000001</v>
      </c>
      <c r="Y47" s="11">
        <f>[43]Abril!$D$28</f>
        <v>18.899999999999999</v>
      </c>
      <c r="Z47" s="11">
        <f>[43]Abril!$D$29</f>
        <v>22.7</v>
      </c>
      <c r="AA47" s="11">
        <f>[43]Abril!$D$30</f>
        <v>20.5</v>
      </c>
      <c r="AB47" s="11">
        <f>[43]Abril!$D$31</f>
        <v>16.8</v>
      </c>
      <c r="AC47" s="11">
        <f>[43]Abril!$D$32</f>
        <v>18.7</v>
      </c>
      <c r="AD47" s="11">
        <f>[43]Abril!$D$33</f>
        <v>18.899999999999999</v>
      </c>
      <c r="AE47" s="11">
        <f>[43]Abril!$D$34</f>
        <v>18.399999999999999</v>
      </c>
      <c r="AF47" s="15">
        <f t="shared" si="1"/>
        <v>8.8000000000000007</v>
      </c>
      <c r="AG47" s="94">
        <f t="shared" si="2"/>
        <v>16.963333333333331</v>
      </c>
    </row>
    <row r="48" spans="1:38" x14ac:dyDescent="0.2">
      <c r="A48" s="58" t="s">
        <v>44</v>
      </c>
      <c r="B48" s="11">
        <f>[44]Abril!$D$5</f>
        <v>21.9</v>
      </c>
      <c r="C48" s="11">
        <f>[44]Abril!$D$6</f>
        <v>22.3</v>
      </c>
      <c r="D48" s="11">
        <f>[44]Abril!$D$7</f>
        <v>22.1</v>
      </c>
      <c r="E48" s="11">
        <f>[44]Abril!$D$8</f>
        <v>21.2</v>
      </c>
      <c r="F48" s="11">
        <f>[44]Abril!$D$9</f>
        <v>21.4</v>
      </c>
      <c r="G48" s="11">
        <f>[44]Abril!$D$10</f>
        <v>22.5</v>
      </c>
      <c r="H48" s="11">
        <f>[44]Abril!$D$11</f>
        <v>20.399999999999999</v>
      </c>
      <c r="I48" s="11">
        <f>[44]Abril!$D$12</f>
        <v>21.5</v>
      </c>
      <c r="J48" s="11">
        <f>[44]Abril!$D$13</f>
        <v>21</v>
      </c>
      <c r="K48" s="11">
        <f>[44]Abril!$D$14</f>
        <v>19.7</v>
      </c>
      <c r="L48" s="11">
        <f>[44]Abril!$D$15</f>
        <v>19.8</v>
      </c>
      <c r="M48" s="11">
        <f>[44]Abril!$D$16</f>
        <v>19.899999999999999</v>
      </c>
      <c r="N48" s="11">
        <f>[44]Abril!$D$17</f>
        <v>20.7</v>
      </c>
      <c r="O48" s="11">
        <f>[44]Abril!$D$18</f>
        <v>19.100000000000001</v>
      </c>
      <c r="P48" s="11">
        <f>[44]Abril!$D$19</f>
        <v>19.399999999999999</v>
      </c>
      <c r="Q48" s="11">
        <f>[44]Abril!$D$20</f>
        <v>16</v>
      </c>
      <c r="R48" s="11">
        <f>[44]Abril!$D$21</f>
        <v>16.100000000000001</v>
      </c>
      <c r="S48" s="11">
        <f>[44]Abril!$D$22</f>
        <v>18.3</v>
      </c>
      <c r="T48" s="11">
        <f>[44]Abril!$D$23</f>
        <v>20.5</v>
      </c>
      <c r="U48" s="11">
        <f>[44]Abril!$D$24</f>
        <v>20.8</v>
      </c>
      <c r="V48" s="11">
        <f>[44]Abril!$D$25</f>
        <v>19.600000000000001</v>
      </c>
      <c r="W48" s="11">
        <f>[44]Abril!$D$26</f>
        <v>18.399999999999999</v>
      </c>
      <c r="X48" s="11">
        <f>[44]Abril!$D$27</f>
        <v>18.7</v>
      </c>
      <c r="Y48" s="11">
        <f>[44]Abril!$D$28</f>
        <v>21.2</v>
      </c>
      <c r="Z48" s="11">
        <f>[44]Abril!$D$29</f>
        <v>21.3</v>
      </c>
      <c r="AA48" s="11">
        <f>[44]Abril!$D$30</f>
        <v>22.8</v>
      </c>
      <c r="AB48" s="11">
        <f>[44]Abril!$D$31</f>
        <v>18</v>
      </c>
      <c r="AC48" s="11">
        <f>[44]Abril!$D$32</f>
        <v>19.899999999999999</v>
      </c>
      <c r="AD48" s="11">
        <f>[44]Abril!$D$33</f>
        <v>19.899999999999999</v>
      </c>
      <c r="AE48" s="11">
        <f>[44]Abril!$D$34</f>
        <v>19.8</v>
      </c>
      <c r="AF48" s="15">
        <f t="shared" si="1"/>
        <v>16</v>
      </c>
      <c r="AG48" s="94">
        <f t="shared" si="2"/>
        <v>20.139999999999997</v>
      </c>
      <c r="AH48" s="12" t="s">
        <v>47</v>
      </c>
      <c r="AI48" t="s">
        <v>47</v>
      </c>
      <c r="AK48" t="s">
        <v>47</v>
      </c>
    </row>
    <row r="49" spans="1:38" x14ac:dyDescent="0.2">
      <c r="A49" s="58" t="s">
        <v>20</v>
      </c>
      <c r="B49" s="11" t="str">
        <f>[45]Abril!$D$5</f>
        <v>*</v>
      </c>
      <c r="C49" s="11" t="str">
        <f>[45]Abril!$D$6</f>
        <v>*</v>
      </c>
      <c r="D49" s="11" t="str">
        <f>[45]Abril!$D$7</f>
        <v>*</v>
      </c>
      <c r="E49" s="11" t="str">
        <f>[45]Abril!$D$8</f>
        <v>*</v>
      </c>
      <c r="F49" s="11" t="str">
        <f>[45]Abril!$D$9</f>
        <v>*</v>
      </c>
      <c r="G49" s="11" t="str">
        <f>[45]Abril!$D$10</f>
        <v>*</v>
      </c>
      <c r="H49" s="11" t="str">
        <f>[45]Abril!$D$11</f>
        <v>*</v>
      </c>
      <c r="I49" s="11" t="str">
        <f>[45]Abril!$D$12</f>
        <v>*</v>
      </c>
      <c r="J49" s="11" t="str">
        <f>[45]Abril!$D$13</f>
        <v>*</v>
      </c>
      <c r="K49" s="11" t="str">
        <f>[45]Abril!$D$14</f>
        <v>*</v>
      </c>
      <c r="L49" s="11" t="str">
        <f>[45]Abril!$D$15</f>
        <v>*</v>
      </c>
      <c r="M49" s="11" t="str">
        <f>[45]Abril!$D$16</f>
        <v>*</v>
      </c>
      <c r="N49" s="11" t="str">
        <f>[45]Abril!$D$17</f>
        <v>*</v>
      </c>
      <c r="O49" s="11" t="str">
        <f>[45]Abril!$D$18</f>
        <v>*</v>
      </c>
      <c r="P49" s="11" t="str">
        <f>[45]Abril!$D$19</f>
        <v>*</v>
      </c>
      <c r="Q49" s="11" t="str">
        <f>[45]Abril!$D$20</f>
        <v>*</v>
      </c>
      <c r="R49" s="11" t="str">
        <f>[45]Abril!$D$21</f>
        <v>*</v>
      </c>
      <c r="S49" s="11" t="str">
        <f>[45]Abril!$D$22</f>
        <v>*</v>
      </c>
      <c r="T49" s="11" t="str">
        <f>[45]Abril!$D$23</f>
        <v>*</v>
      </c>
      <c r="U49" s="11" t="str">
        <f>[45]Abril!$D$24</f>
        <v>*</v>
      </c>
      <c r="V49" s="11" t="str">
        <f>[45]Abril!$D$25</f>
        <v>*</v>
      </c>
      <c r="W49" s="11" t="str">
        <f>[45]Abril!$D$26</f>
        <v>*</v>
      </c>
      <c r="X49" s="11" t="str">
        <f>[45]Abril!$D$27</f>
        <v>*</v>
      </c>
      <c r="Y49" s="11" t="str">
        <f>[45]Abril!$D$28</f>
        <v>*</v>
      </c>
      <c r="Z49" s="11" t="str">
        <f>[45]Abril!$D$29</f>
        <v>*</v>
      </c>
      <c r="AA49" s="11" t="str">
        <f>[45]Abril!$D$30</f>
        <v>*</v>
      </c>
      <c r="AB49" s="11" t="str">
        <f>[45]Abril!$D$31</f>
        <v>*</v>
      </c>
      <c r="AC49" s="11" t="str">
        <f>[45]Abril!$D$32</f>
        <v>*</v>
      </c>
      <c r="AD49" s="11" t="str">
        <f>[45]Abril!$D$33</f>
        <v>*</v>
      </c>
      <c r="AE49" s="11" t="str">
        <f>[45]Abril!$D$34</f>
        <v>*</v>
      </c>
      <c r="AF49" s="15" t="s">
        <v>226</v>
      </c>
      <c r="AG49" s="94" t="s">
        <v>226</v>
      </c>
    </row>
    <row r="50" spans="1:38" s="5" customFormat="1" ht="17.100000000000001" customHeight="1" x14ac:dyDescent="0.2">
      <c r="A50" s="59" t="s">
        <v>228</v>
      </c>
      <c r="B50" s="13">
        <f t="shared" ref="B50:AF50" si="3">MIN(B5:B49)</f>
        <v>17.2</v>
      </c>
      <c r="C50" s="13">
        <f t="shared" si="3"/>
        <v>18.5</v>
      </c>
      <c r="D50" s="13">
        <f t="shared" si="3"/>
        <v>14.8</v>
      </c>
      <c r="E50" s="13">
        <f t="shared" si="3"/>
        <v>8.6</v>
      </c>
      <c r="F50" s="13">
        <f t="shared" si="3"/>
        <v>10.9</v>
      </c>
      <c r="G50" s="13">
        <f t="shared" si="3"/>
        <v>19</v>
      </c>
      <c r="H50" s="13">
        <f t="shared" si="3"/>
        <v>17.8</v>
      </c>
      <c r="I50" s="13">
        <f t="shared" si="3"/>
        <v>11.6</v>
      </c>
      <c r="J50" s="13">
        <f t="shared" si="3"/>
        <v>9.4</v>
      </c>
      <c r="K50" s="13">
        <f t="shared" si="3"/>
        <v>10.1</v>
      </c>
      <c r="L50" s="13">
        <f t="shared" si="3"/>
        <v>9.1</v>
      </c>
      <c r="M50" s="13">
        <f t="shared" si="3"/>
        <v>8.8000000000000007</v>
      </c>
      <c r="N50" s="13">
        <f t="shared" si="3"/>
        <v>15.9</v>
      </c>
      <c r="O50" s="13">
        <f t="shared" si="3"/>
        <v>14.9</v>
      </c>
      <c r="P50" s="13">
        <f t="shared" si="3"/>
        <v>7.9</v>
      </c>
      <c r="Q50" s="13">
        <f t="shared" si="3"/>
        <v>6.6</v>
      </c>
      <c r="R50" s="13">
        <f t="shared" si="3"/>
        <v>6.9</v>
      </c>
      <c r="S50" s="13">
        <f t="shared" si="3"/>
        <v>9.8000000000000007</v>
      </c>
      <c r="T50" s="13">
        <f t="shared" si="3"/>
        <v>11.7</v>
      </c>
      <c r="U50" s="13">
        <f t="shared" si="3"/>
        <v>12.1</v>
      </c>
      <c r="V50" s="13">
        <f t="shared" si="3"/>
        <v>12.4</v>
      </c>
      <c r="W50" s="13">
        <f t="shared" si="3"/>
        <v>10.8</v>
      </c>
      <c r="X50" s="13">
        <f t="shared" si="3"/>
        <v>11.3</v>
      </c>
      <c r="Y50" s="13">
        <f t="shared" si="3"/>
        <v>11.4</v>
      </c>
      <c r="Z50" s="13">
        <f t="shared" si="3"/>
        <v>16.5</v>
      </c>
      <c r="AA50" s="13">
        <f t="shared" si="3"/>
        <v>17.3</v>
      </c>
      <c r="AB50" s="13">
        <f t="shared" si="3"/>
        <v>14.1</v>
      </c>
      <c r="AC50" s="13">
        <f t="shared" si="3"/>
        <v>15</v>
      </c>
      <c r="AD50" s="13">
        <f t="shared" si="3"/>
        <v>15.3</v>
      </c>
      <c r="AE50" s="13">
        <f t="shared" si="3"/>
        <v>14</v>
      </c>
      <c r="AF50" s="15">
        <f t="shared" si="3"/>
        <v>6.6</v>
      </c>
      <c r="AG50" s="94">
        <f>AVERAGE(AG5:AG49)</f>
        <v>17.3400624568668</v>
      </c>
      <c r="AK50" s="5" t="s">
        <v>47</v>
      </c>
    </row>
    <row r="51" spans="1:38" x14ac:dyDescent="0.2">
      <c r="A51" s="47"/>
      <c r="B51" s="48"/>
      <c r="C51" s="48"/>
      <c r="D51" s="48" t="s">
        <v>101</v>
      </c>
      <c r="E51" s="48"/>
      <c r="F51" s="48"/>
      <c r="G51" s="48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0"/>
      <c r="AD51" s="55"/>
      <c r="AE51" s="55"/>
      <c r="AF51" s="52"/>
      <c r="AG51" s="54"/>
    </row>
    <row r="52" spans="1:38" x14ac:dyDescent="0.2">
      <c r="A52" s="47"/>
      <c r="B52" s="49" t="s">
        <v>102</v>
      </c>
      <c r="C52" s="49"/>
      <c r="D52" s="49"/>
      <c r="E52" s="49"/>
      <c r="F52" s="49"/>
      <c r="G52" s="49"/>
      <c r="H52" s="49"/>
      <c r="I52" s="49"/>
      <c r="J52" s="90"/>
      <c r="K52" s="90"/>
      <c r="L52" s="90"/>
      <c r="M52" s="90" t="s">
        <v>45</v>
      </c>
      <c r="N52" s="90"/>
      <c r="O52" s="90"/>
      <c r="P52" s="90"/>
      <c r="Q52" s="90"/>
      <c r="R52" s="90"/>
      <c r="S52" s="90"/>
      <c r="T52" s="152" t="s">
        <v>97</v>
      </c>
      <c r="U52" s="152"/>
      <c r="V52" s="152"/>
      <c r="W52" s="152"/>
      <c r="X52" s="152"/>
      <c r="Y52" s="90"/>
      <c r="Z52" s="90"/>
      <c r="AA52" s="90"/>
      <c r="AB52" s="90"/>
      <c r="AC52" s="90"/>
      <c r="AD52" s="90"/>
      <c r="AE52" s="116"/>
      <c r="AF52" s="52"/>
      <c r="AG52" s="51"/>
      <c r="AK52" t="s">
        <v>47</v>
      </c>
      <c r="AL52" t="s">
        <v>47</v>
      </c>
    </row>
    <row r="53" spans="1:38" x14ac:dyDescent="0.2">
      <c r="A53" s="50"/>
      <c r="B53" s="90"/>
      <c r="C53" s="90"/>
      <c r="D53" s="90"/>
      <c r="E53" s="90"/>
      <c r="F53" s="90"/>
      <c r="G53" s="90"/>
      <c r="H53" s="90"/>
      <c r="I53" s="90"/>
      <c r="J53" s="91"/>
      <c r="K53" s="91"/>
      <c r="L53" s="91"/>
      <c r="M53" s="91" t="s">
        <v>46</v>
      </c>
      <c r="N53" s="91"/>
      <c r="O53" s="91"/>
      <c r="P53" s="91"/>
      <c r="Q53" s="90"/>
      <c r="R53" s="90"/>
      <c r="S53" s="90"/>
      <c r="T53" s="153" t="s">
        <v>98</v>
      </c>
      <c r="U53" s="153"/>
      <c r="V53" s="153"/>
      <c r="W53" s="153"/>
      <c r="X53" s="153"/>
      <c r="Y53" s="90"/>
      <c r="Z53" s="90"/>
      <c r="AA53" s="90"/>
      <c r="AB53" s="90"/>
      <c r="AC53" s="90"/>
      <c r="AD53" s="55"/>
      <c r="AE53" s="55"/>
      <c r="AF53" s="52"/>
      <c r="AG53" s="51"/>
    </row>
    <row r="54" spans="1:38" x14ac:dyDescent="0.2">
      <c r="A54" s="47"/>
      <c r="B54" s="48"/>
      <c r="C54" s="48"/>
      <c r="D54" s="48"/>
      <c r="E54" s="48"/>
      <c r="F54" s="48"/>
      <c r="G54" s="48"/>
      <c r="H54" s="48"/>
      <c r="I54" s="48"/>
      <c r="J54" s="48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55"/>
      <c r="AE54" s="55"/>
      <c r="AF54" s="52"/>
      <c r="AG54" s="95"/>
    </row>
    <row r="55" spans="1:38" x14ac:dyDescent="0.2">
      <c r="A55" s="50"/>
      <c r="B55" s="90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0"/>
      <c r="AD55" s="90"/>
      <c r="AE55" s="116"/>
      <c r="AF55" s="52"/>
      <c r="AG55" s="54"/>
      <c r="AJ55" s="12" t="s">
        <v>47</v>
      </c>
      <c r="AK55" t="s">
        <v>47</v>
      </c>
    </row>
    <row r="56" spans="1:38" x14ac:dyDescent="0.2">
      <c r="A56" s="50"/>
      <c r="B56" s="90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0"/>
      <c r="AE56" s="116"/>
      <c r="AF56" s="52"/>
      <c r="AG56" s="54"/>
      <c r="AK56" t="s">
        <v>47</v>
      </c>
    </row>
    <row r="57" spans="1:38" ht="13.5" thickBot="1" x14ac:dyDescent="0.25">
      <c r="A57" s="62"/>
      <c r="B57" s="63"/>
      <c r="C57" s="63"/>
      <c r="D57" s="63"/>
      <c r="E57" s="63"/>
      <c r="F57" s="63"/>
      <c r="G57" s="63" t="s">
        <v>47</v>
      </c>
      <c r="H57" s="63"/>
      <c r="I57" s="63"/>
      <c r="J57" s="63"/>
      <c r="K57" s="63"/>
      <c r="L57" s="63" t="s">
        <v>47</v>
      </c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4"/>
      <c r="AG57" s="96"/>
      <c r="AK57" t="s">
        <v>47</v>
      </c>
    </row>
    <row r="58" spans="1:38" x14ac:dyDescent="0.2">
      <c r="AI58" t="s">
        <v>47</v>
      </c>
    </row>
    <row r="60" spans="1:38" x14ac:dyDescent="0.2">
      <c r="AD60" s="2" t="s">
        <v>47</v>
      </c>
    </row>
    <row r="62" spans="1:38" x14ac:dyDescent="0.2">
      <c r="AH62" s="12" t="s">
        <v>47</v>
      </c>
      <c r="AI62" t="s">
        <v>47</v>
      </c>
    </row>
    <row r="65" spans="9:34" x14ac:dyDescent="0.2">
      <c r="I65" s="2" t="s">
        <v>47</v>
      </c>
      <c r="Y65" s="2" t="s">
        <v>47</v>
      </c>
      <c r="AB65" s="2" t="s">
        <v>47</v>
      </c>
      <c r="AH65" t="s">
        <v>47</v>
      </c>
    </row>
    <row r="72" spans="9:34" x14ac:dyDescent="0.2">
      <c r="AH72" s="12" t="s">
        <v>47</v>
      </c>
    </row>
  </sheetData>
  <sheetProtection password="C6EC" sheet="1" objects="1" scenarios="1"/>
  <mergeCells count="35">
    <mergeCell ref="T53:X53"/>
    <mergeCell ref="B3:B4"/>
    <mergeCell ref="C3:C4"/>
    <mergeCell ref="D3:D4"/>
    <mergeCell ref="N3:N4"/>
    <mergeCell ref="E3:E4"/>
    <mergeCell ref="F3:F4"/>
    <mergeCell ref="M3:M4"/>
    <mergeCell ref="K3:K4"/>
    <mergeCell ref="L3:L4"/>
    <mergeCell ref="G3:G4"/>
    <mergeCell ref="H3:H4"/>
    <mergeCell ref="J3:J4"/>
    <mergeCell ref="T52:X52"/>
    <mergeCell ref="A1:AG1"/>
    <mergeCell ref="AA3:AA4"/>
    <mergeCell ref="AB3:AB4"/>
    <mergeCell ref="AC3:AC4"/>
    <mergeCell ref="AD3:AD4"/>
    <mergeCell ref="W3:W4"/>
    <mergeCell ref="X3:X4"/>
    <mergeCell ref="Y3:Y4"/>
    <mergeCell ref="R3:R4"/>
    <mergeCell ref="O3:O4"/>
    <mergeCell ref="P3:P4"/>
    <mergeCell ref="Q3:Q4"/>
    <mergeCell ref="B2:AG2"/>
    <mergeCell ref="A2:A4"/>
    <mergeCell ref="S3:S4"/>
    <mergeCell ref="AE3:AE4"/>
    <mergeCell ref="Z3:Z4"/>
    <mergeCell ref="U3:U4"/>
    <mergeCell ref="I3:I4"/>
    <mergeCell ref="T3:T4"/>
    <mergeCell ref="V3:V4"/>
  </mergeCells>
  <phoneticPr fontId="1" type="noConversion"/>
  <pageMargins left="0.39370078740157483" right="0.39370078740157483" top="1.1811023622047245" bottom="0.98425196850393704" header="0.51181102362204722" footer="0.51181102362204722"/>
  <pageSetup paperSize="9" scale="70" orientation="landscape" horizontalDpi="300" verticalDpi="300" r:id="rId1"/>
  <headerFooter alignWithMargins="0">
    <oddHeader>&amp;L&amp;"Arial Narrow,Normal"&amp;12Centro de Monitoramento de Tempo, do Clima e dos Recursos Hídricos de Mato Grosso do Sul (Cemtec-MS)
Agência de Desenvolvimento Agrário e Extensão Rural (Agraer)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2"/>
  <sheetViews>
    <sheetView zoomScale="90" zoomScaleNormal="90" workbookViewId="0">
      <selection activeCell="AJ48" sqref="AJ48"/>
    </sheetView>
  </sheetViews>
  <sheetFormatPr defaultRowHeight="12.75" x14ac:dyDescent="0.2"/>
  <cols>
    <col min="1" max="1" width="19.140625" style="2" bestFit="1" customWidth="1"/>
    <col min="2" max="2" width="6.85546875" style="2" bestFit="1" customWidth="1"/>
    <col min="3" max="25" width="5.42578125" style="2" bestFit="1" customWidth="1"/>
    <col min="26" max="26" width="6" style="2" customWidth="1"/>
    <col min="27" max="30" width="5.42578125" style="2" bestFit="1" customWidth="1"/>
    <col min="31" max="31" width="6.85546875" style="2" bestFit="1" customWidth="1"/>
    <col min="32" max="32" width="6.5703125" style="7" bestFit="1" customWidth="1"/>
  </cols>
  <sheetData>
    <row r="1" spans="1:36" ht="20.100000000000001" customHeight="1" x14ac:dyDescent="0.2">
      <c r="A1" s="145" t="s">
        <v>25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7"/>
    </row>
    <row r="2" spans="1:36" s="4" customFormat="1" ht="20.100000000000001" customHeight="1" x14ac:dyDescent="0.2">
      <c r="A2" s="148" t="s">
        <v>21</v>
      </c>
      <c r="B2" s="143" t="s">
        <v>231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</row>
    <row r="3" spans="1:36" s="5" customFormat="1" ht="20.100000000000001" customHeight="1" x14ac:dyDescent="0.2">
      <c r="A3" s="148"/>
      <c r="B3" s="149">
        <v>1</v>
      </c>
      <c r="C3" s="149">
        <f>SUM(B3+1)</f>
        <v>2</v>
      </c>
      <c r="D3" s="149">
        <f t="shared" ref="D3:AD3" si="0">SUM(C3+1)</f>
        <v>3</v>
      </c>
      <c r="E3" s="149">
        <f t="shared" si="0"/>
        <v>4</v>
      </c>
      <c r="F3" s="149">
        <f t="shared" si="0"/>
        <v>5</v>
      </c>
      <c r="G3" s="149">
        <f t="shared" si="0"/>
        <v>6</v>
      </c>
      <c r="H3" s="149">
        <f t="shared" si="0"/>
        <v>7</v>
      </c>
      <c r="I3" s="149">
        <f t="shared" si="0"/>
        <v>8</v>
      </c>
      <c r="J3" s="149">
        <f t="shared" si="0"/>
        <v>9</v>
      </c>
      <c r="K3" s="149">
        <f t="shared" si="0"/>
        <v>10</v>
      </c>
      <c r="L3" s="149">
        <f t="shared" si="0"/>
        <v>11</v>
      </c>
      <c r="M3" s="149">
        <f t="shared" si="0"/>
        <v>12</v>
      </c>
      <c r="N3" s="149">
        <f t="shared" si="0"/>
        <v>13</v>
      </c>
      <c r="O3" s="149">
        <f t="shared" si="0"/>
        <v>14</v>
      </c>
      <c r="P3" s="149">
        <f t="shared" si="0"/>
        <v>15</v>
      </c>
      <c r="Q3" s="149">
        <f t="shared" si="0"/>
        <v>16</v>
      </c>
      <c r="R3" s="149">
        <f t="shared" si="0"/>
        <v>17</v>
      </c>
      <c r="S3" s="149">
        <f t="shared" si="0"/>
        <v>18</v>
      </c>
      <c r="T3" s="149">
        <f t="shared" si="0"/>
        <v>19</v>
      </c>
      <c r="U3" s="149">
        <f t="shared" si="0"/>
        <v>20</v>
      </c>
      <c r="V3" s="149">
        <f t="shared" si="0"/>
        <v>21</v>
      </c>
      <c r="W3" s="149">
        <f t="shared" si="0"/>
        <v>22</v>
      </c>
      <c r="X3" s="149">
        <f t="shared" si="0"/>
        <v>23</v>
      </c>
      <c r="Y3" s="149">
        <f t="shared" si="0"/>
        <v>24</v>
      </c>
      <c r="Z3" s="149">
        <f t="shared" si="0"/>
        <v>25</v>
      </c>
      <c r="AA3" s="149">
        <f t="shared" si="0"/>
        <v>26</v>
      </c>
      <c r="AB3" s="149">
        <f t="shared" si="0"/>
        <v>27</v>
      </c>
      <c r="AC3" s="149">
        <f t="shared" si="0"/>
        <v>28</v>
      </c>
      <c r="AD3" s="149">
        <f t="shared" si="0"/>
        <v>29</v>
      </c>
      <c r="AE3" s="149">
        <v>30</v>
      </c>
      <c r="AF3" s="166" t="s">
        <v>36</v>
      </c>
    </row>
    <row r="4" spans="1:36" s="5" customFormat="1" ht="20.100000000000001" customHeight="1" x14ac:dyDescent="0.2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67"/>
    </row>
    <row r="5" spans="1:36" s="5" customFormat="1" x14ac:dyDescent="0.2">
      <c r="A5" s="58" t="s">
        <v>40</v>
      </c>
      <c r="B5" s="127">
        <f>[1]Abril!$E$5</f>
        <v>74.25</v>
      </c>
      <c r="C5" s="127">
        <f>[1]Abril!$E$6</f>
        <v>75.083333333333329</v>
      </c>
      <c r="D5" s="127">
        <f>[1]Abril!$E$7</f>
        <v>76.25</v>
      </c>
      <c r="E5" s="127">
        <f>[1]Abril!$E$8</f>
        <v>58.041666666666664</v>
      </c>
      <c r="F5" s="127">
        <f>[1]Abril!$E$9</f>
        <v>70.291666666666671</v>
      </c>
      <c r="G5" s="127">
        <f>[1]Abril!$E$10</f>
        <v>69.916666666666671</v>
      </c>
      <c r="H5" s="127">
        <f>[1]Abril!$E$11</f>
        <v>85.166666666666671</v>
      </c>
      <c r="I5" s="127">
        <f>[1]Abril!$E$12</f>
        <v>77.541666666666671</v>
      </c>
      <c r="J5" s="127">
        <f>[1]Abril!$E$13</f>
        <v>71.625</v>
      </c>
      <c r="K5" s="127">
        <f>[1]Abril!$E$14</f>
        <v>73.75</v>
      </c>
      <c r="L5" s="127">
        <f>[1]Abril!$E$15</f>
        <v>70.333333333333329</v>
      </c>
      <c r="M5" s="127">
        <f>[1]Abril!$E$16</f>
        <v>67.291666666666671</v>
      </c>
      <c r="N5" s="127">
        <f>[1]Abril!$E$17</f>
        <v>71.333333333333329</v>
      </c>
      <c r="O5" s="127">
        <f>[1]Abril!$E$18</f>
        <v>82.666666666666671</v>
      </c>
      <c r="P5" s="127">
        <f>[1]Abril!$E$19</f>
        <v>64.375</v>
      </c>
      <c r="Q5" s="127">
        <f>[1]Abril!$E$20</f>
        <v>70.125</v>
      </c>
      <c r="R5" s="127">
        <f>[1]Abril!$E$21</f>
        <v>75.416666666666671</v>
      </c>
      <c r="S5" s="127">
        <f>[1]Abril!$E$22</f>
        <v>79.125</v>
      </c>
      <c r="T5" s="127">
        <f>[1]Abril!$E$23</f>
        <v>80.041666666666671</v>
      </c>
      <c r="U5" s="127">
        <f>[1]Abril!$E$24</f>
        <v>78.458333333333329</v>
      </c>
      <c r="V5" s="127">
        <f>[1]Abril!$E$25</f>
        <v>74.916666666666671</v>
      </c>
      <c r="W5" s="127">
        <f>[1]Abril!$E$26</f>
        <v>73.5</v>
      </c>
      <c r="X5" s="127">
        <f>[1]Abril!$E$27</f>
        <v>69.375</v>
      </c>
      <c r="Y5" s="127">
        <f>[1]Abril!$E$28</f>
        <v>73.625</v>
      </c>
      <c r="Z5" s="127">
        <f>[1]Abril!$E$29</f>
        <v>72.708333333333329</v>
      </c>
      <c r="AA5" s="127">
        <f>[1]Abril!$E$30</f>
        <v>67.416666666666671</v>
      </c>
      <c r="AB5" s="127">
        <f>[1]Abril!$E$31</f>
        <v>70.583333333333329</v>
      </c>
      <c r="AC5" s="127">
        <f>[1]Abril!$E$32</f>
        <v>65.625</v>
      </c>
      <c r="AD5" s="127">
        <f>[1]Abril!$E$33</f>
        <v>68.458333333333329</v>
      </c>
      <c r="AE5" s="127">
        <f>[1]Abril!$E$34</f>
        <v>67.75</v>
      </c>
      <c r="AF5" s="93">
        <f>AVERAGE(B5:AE5)</f>
        <v>72.501388888888897</v>
      </c>
    </row>
    <row r="6" spans="1:36" x14ac:dyDescent="0.2">
      <c r="A6" s="58" t="s">
        <v>0</v>
      </c>
      <c r="B6" s="11">
        <f>[2]Abril!$E$5</f>
        <v>63</v>
      </c>
      <c r="C6" s="11">
        <f>[2]Abril!$E$6</f>
        <v>60.625</v>
      </c>
      <c r="D6" s="11">
        <f>[2]Abril!$E$7</f>
        <v>57</v>
      </c>
      <c r="E6" s="11">
        <f>[2]Abril!$E$8</f>
        <v>53.708333333333336</v>
      </c>
      <c r="F6" s="11">
        <f>[2]Abril!$E$9</f>
        <v>56.458333333333336</v>
      </c>
      <c r="G6" s="11">
        <f>[2]Abril!$E$10</f>
        <v>70.541666666666671</v>
      </c>
      <c r="H6" s="11">
        <f>[2]Abril!$E$11</f>
        <v>82.5</v>
      </c>
      <c r="I6" s="11">
        <f>[2]Abril!$E$12</f>
        <v>64.958333333333329</v>
      </c>
      <c r="J6" s="11">
        <f>[2]Abril!$E$13</f>
        <v>56.375</v>
      </c>
      <c r="K6" s="11">
        <f>[2]Abril!$E$14</f>
        <v>54.708333333333336</v>
      </c>
      <c r="L6" s="11">
        <f>[2]Abril!$E$15</f>
        <v>52.041666666666664</v>
      </c>
      <c r="M6" s="11">
        <f>[2]Abril!$E$16</f>
        <v>60.25</v>
      </c>
      <c r="N6" s="11">
        <f>[2]Abril!$E$17</f>
        <v>72.833333333333329</v>
      </c>
      <c r="O6" s="11">
        <f>[2]Abril!$E$18</f>
        <v>81.208333333333329</v>
      </c>
      <c r="P6" s="11">
        <f>[2]Abril!$E$19</f>
        <v>61.833333333333336</v>
      </c>
      <c r="Q6" s="11">
        <f>[2]Abril!$E$20</f>
        <v>64.666666666666671</v>
      </c>
      <c r="R6" s="11">
        <f>[2]Abril!$E$21</f>
        <v>61</v>
      </c>
      <c r="S6" s="11">
        <f>[2]Abril!$E$22</f>
        <v>68.5</v>
      </c>
      <c r="T6" s="11">
        <f>[2]Abril!$E$23</f>
        <v>73.125</v>
      </c>
      <c r="U6" s="11">
        <f>[2]Abril!$E$24</f>
        <v>72.041666666666671</v>
      </c>
      <c r="V6" s="11">
        <f>[2]Abril!$E$25</f>
        <v>69.208333333333329</v>
      </c>
      <c r="W6" s="11">
        <f>[2]Abril!$E$26</f>
        <v>66.958333333333329</v>
      </c>
      <c r="X6" s="11">
        <f>[2]Abril!$E$27</f>
        <v>67.916666666666671</v>
      </c>
      <c r="Y6" s="11">
        <f>[2]Abril!$E$28</f>
        <v>65.916666666666671</v>
      </c>
      <c r="Z6" s="11">
        <f>[2]Abril!$E$29</f>
        <v>70.333333333333329</v>
      </c>
      <c r="AA6" s="11">
        <f>[2]Abril!$E$30</f>
        <v>70.25</v>
      </c>
      <c r="AB6" s="11">
        <f>[2]Abril!$E$31</f>
        <v>62.333333333333336</v>
      </c>
      <c r="AC6" s="11">
        <f>[2]Abril!$E$32</f>
        <v>67.541666666666671</v>
      </c>
      <c r="AD6" s="11">
        <f>[2]Abril!$E$33</f>
        <v>66.833333333333329</v>
      </c>
      <c r="AE6" s="11">
        <f>[2]Abril!$E$34</f>
        <v>66.5</v>
      </c>
      <c r="AF6" s="93">
        <f>AVERAGE(B6:AE6)</f>
        <v>65.37222222222222</v>
      </c>
    </row>
    <row r="7" spans="1:36" x14ac:dyDescent="0.2">
      <c r="A7" s="58" t="s">
        <v>104</v>
      </c>
      <c r="B7" s="11">
        <f>[3]Abril!$E$5</f>
        <v>61.125</v>
      </c>
      <c r="C7" s="11">
        <f>[3]Abril!$E$6</f>
        <v>55.625</v>
      </c>
      <c r="D7" s="11">
        <f>[3]Abril!$E$7</f>
        <v>60.416666666666664</v>
      </c>
      <c r="E7" s="11">
        <f>[3]Abril!$E$8</f>
        <v>49.541666666666664</v>
      </c>
      <c r="F7" s="11">
        <f>[3]Abril!$E$9</f>
        <v>51.958333333333336</v>
      </c>
      <c r="G7" s="11">
        <f>[3]Abril!$E$10</f>
        <v>61.708333333333336</v>
      </c>
      <c r="H7" s="11">
        <f>[3]Abril!$E$11</f>
        <v>80.666666666666671</v>
      </c>
      <c r="I7" s="11">
        <f>[3]Abril!$E$12</f>
        <v>66.083333333333329</v>
      </c>
      <c r="J7" s="11">
        <f>[3]Abril!$E$13</f>
        <v>56.75</v>
      </c>
      <c r="K7" s="11">
        <f>[3]Abril!$E$14</f>
        <v>49.916666666666664</v>
      </c>
      <c r="L7" s="11">
        <f>[3]Abril!$E$15</f>
        <v>49</v>
      </c>
      <c r="M7" s="11">
        <f>[3]Abril!$E$16</f>
        <v>54.625</v>
      </c>
      <c r="N7" s="11">
        <f>[3]Abril!$E$17</f>
        <v>61.375</v>
      </c>
      <c r="O7" s="11">
        <f>[3]Abril!$E$18</f>
        <v>81.708333333333329</v>
      </c>
      <c r="P7" s="11">
        <f>[3]Abril!$E$19</f>
        <v>59.625</v>
      </c>
      <c r="Q7" s="11">
        <f>[3]Abril!$E$20</f>
        <v>58.166666666666664</v>
      </c>
      <c r="R7" s="11">
        <f>[3]Abril!$E$21</f>
        <v>53.791666666666664</v>
      </c>
      <c r="S7" s="11">
        <f>[3]Abril!$E$22</f>
        <v>60.541666666666664</v>
      </c>
      <c r="T7" s="11">
        <f>[3]Abril!$E$23</f>
        <v>68</v>
      </c>
      <c r="U7" s="11">
        <f>[3]Abril!$E$24</f>
        <v>68.25</v>
      </c>
      <c r="V7" s="11">
        <f>[3]Abril!$E$25</f>
        <v>67.458333333333329</v>
      </c>
      <c r="W7" s="11">
        <f>[3]Abril!$E$26</f>
        <v>61.125</v>
      </c>
      <c r="X7" s="11">
        <f>[3]Abril!$E$27</f>
        <v>58.625</v>
      </c>
      <c r="Y7" s="11">
        <f>[3]Abril!$E$28</f>
        <v>56.458333333333336</v>
      </c>
      <c r="Z7" s="11">
        <f>[3]Abril!$E$29</f>
        <v>64.375</v>
      </c>
      <c r="AA7" s="11">
        <f>[3]Abril!$E$30</f>
        <v>58.583333333333336</v>
      </c>
      <c r="AB7" s="11">
        <f>[3]Abril!$E$31</f>
        <v>55.416666666666664</v>
      </c>
      <c r="AC7" s="11">
        <f>[3]Abril!$E$32</f>
        <v>62.333333333333336</v>
      </c>
      <c r="AD7" s="11">
        <f>[3]Abril!$E$33</f>
        <v>56.083333333333336</v>
      </c>
      <c r="AE7" s="11">
        <f>[3]Abril!$E$34</f>
        <v>57.25</v>
      </c>
      <c r="AF7" s="97">
        <f>AVERAGE(B7:AE7)</f>
        <v>60.219444444444434</v>
      </c>
    </row>
    <row r="8" spans="1:36" x14ac:dyDescent="0.2">
      <c r="A8" s="58" t="s">
        <v>1</v>
      </c>
      <c r="B8" s="11" t="str">
        <f>[4]Abril!$E$5</f>
        <v>*</v>
      </c>
      <c r="C8" s="11" t="str">
        <f>[4]Abril!$E$6</f>
        <v>*</v>
      </c>
      <c r="D8" s="11" t="str">
        <f>[4]Abril!$E$7</f>
        <v>*</v>
      </c>
      <c r="E8" s="11">
        <f>[4]Abril!$E$8</f>
        <v>40.083333333333336</v>
      </c>
      <c r="F8" s="11">
        <f>[4]Abril!$E$9</f>
        <v>64.869565217391298</v>
      </c>
      <c r="G8" s="11">
        <f>[4]Abril!$E$10</f>
        <v>73.583333333333329</v>
      </c>
      <c r="H8" s="11">
        <f>[4]Abril!$E$11</f>
        <v>81.958333333333329</v>
      </c>
      <c r="I8" s="11">
        <f>[4]Abril!$E$12</f>
        <v>67.541666666666671</v>
      </c>
      <c r="J8" s="11">
        <f>[4]Abril!$E$13</f>
        <v>74.17647058823529</v>
      </c>
      <c r="K8" s="11" t="str">
        <f>[4]Abril!$E$14</f>
        <v>*</v>
      </c>
      <c r="L8" s="11" t="str">
        <f>[4]Abril!$E$15</f>
        <v>*</v>
      </c>
      <c r="M8" s="11" t="str">
        <f>[4]Abril!$E$16</f>
        <v>*</v>
      </c>
      <c r="N8" s="11" t="str">
        <f>[4]Abril!$E$17</f>
        <v>*</v>
      </c>
      <c r="O8" s="11" t="str">
        <f>[4]Abril!$E$18</f>
        <v>*</v>
      </c>
      <c r="P8" s="11" t="str">
        <f>[4]Abril!$E$19</f>
        <v>*</v>
      </c>
      <c r="Q8" s="11" t="str">
        <f>[4]Abril!$E$20</f>
        <v>*</v>
      </c>
      <c r="R8" s="11" t="str">
        <f>[4]Abril!$E$21</f>
        <v>*</v>
      </c>
      <c r="S8" s="11" t="str">
        <f>[4]Abril!$E$22</f>
        <v>*</v>
      </c>
      <c r="T8" s="11" t="str">
        <f>[4]Abril!$E$23</f>
        <v>*</v>
      </c>
      <c r="U8" s="11" t="str">
        <f>[4]Abril!$E$24</f>
        <v>*</v>
      </c>
      <c r="V8" s="11" t="str">
        <f>[4]Abril!$E$25</f>
        <v>*</v>
      </c>
      <c r="W8" s="11" t="str">
        <f>[4]Abril!$E$26</f>
        <v>*</v>
      </c>
      <c r="X8" s="11" t="str">
        <f>[4]Abril!$E$27</f>
        <v>*</v>
      </c>
      <c r="Y8" s="11" t="str">
        <f>[4]Abril!$E$28</f>
        <v>*</v>
      </c>
      <c r="Z8" s="11" t="str">
        <f>[4]Abril!$E$29</f>
        <v>*</v>
      </c>
      <c r="AA8" s="11" t="str">
        <f>[4]Abril!$E$30</f>
        <v>*</v>
      </c>
      <c r="AB8" s="11" t="str">
        <f>[4]Abril!$E$31</f>
        <v>*</v>
      </c>
      <c r="AC8" s="11" t="str">
        <f>[4]Abril!$E$32</f>
        <v>*</v>
      </c>
      <c r="AD8" s="11">
        <f>[4]Abril!$E$33</f>
        <v>45.166666666666664</v>
      </c>
      <c r="AE8" s="11">
        <f>[4]Abril!$E$34</f>
        <v>62</v>
      </c>
      <c r="AF8" s="93">
        <f>AVERAGE(B8:AE8)</f>
        <v>63.672421142369991</v>
      </c>
    </row>
    <row r="9" spans="1:36" x14ac:dyDescent="0.2">
      <c r="A9" s="58" t="s">
        <v>167</v>
      </c>
      <c r="B9" s="11">
        <f>[5]Abril!$E$5</f>
        <v>60.666666666666664</v>
      </c>
      <c r="C9" s="11">
        <f>[5]Abril!$E$6</f>
        <v>57.5</v>
      </c>
      <c r="D9" s="11">
        <f>[5]Abril!$E$7</f>
        <v>65.041666666666671</v>
      </c>
      <c r="E9" s="11">
        <f>[5]Abril!$E$8</f>
        <v>52.875</v>
      </c>
      <c r="F9" s="11">
        <f>[5]Abril!$E$9</f>
        <v>51.208333333333336</v>
      </c>
      <c r="G9" s="11">
        <f>[5]Abril!$E$10</f>
        <v>67.708333333333329</v>
      </c>
      <c r="H9" s="11">
        <f>[5]Abril!$E$11</f>
        <v>85.416666666666671</v>
      </c>
      <c r="I9" s="11">
        <f>[5]Abril!$E$12</f>
        <v>69.666666666666671</v>
      </c>
      <c r="J9" s="11">
        <f>[5]Abril!$E$13</f>
        <v>57.791666666666664</v>
      </c>
      <c r="K9" s="11">
        <f>[5]Abril!$E$14</f>
        <v>56.583333333333336</v>
      </c>
      <c r="L9" s="11">
        <f>[5]Abril!$E$15</f>
        <v>54.208333333333336</v>
      </c>
      <c r="M9" s="11">
        <f>[5]Abril!$E$16</f>
        <v>53.166666666666664</v>
      </c>
      <c r="N9" s="11">
        <f>[5]Abril!$E$17</f>
        <v>73.125</v>
      </c>
      <c r="O9" s="11">
        <f>[5]Abril!$E$18</f>
        <v>83.208333333333329</v>
      </c>
      <c r="P9" s="11">
        <f>[5]Abril!$E$19</f>
        <v>55.541666666666664</v>
      </c>
      <c r="Q9" s="11">
        <f>[5]Abril!$E$20</f>
        <v>56.625</v>
      </c>
      <c r="R9" s="11">
        <f>[5]Abril!$E$21</f>
        <v>59.666666666666664</v>
      </c>
      <c r="S9" s="11">
        <f>[5]Abril!$E$22</f>
        <v>65.041666666666671</v>
      </c>
      <c r="T9" s="11">
        <f>[5]Abril!$E$23</f>
        <v>69.625</v>
      </c>
      <c r="U9" s="11">
        <f>[5]Abril!$E$24</f>
        <v>70</v>
      </c>
      <c r="V9" s="11">
        <f>[5]Abril!$E$25</f>
        <v>63.791666666666664</v>
      </c>
      <c r="W9" s="11">
        <f>[5]Abril!$E$26</f>
        <v>63.958333333333336</v>
      </c>
      <c r="X9" s="11">
        <f>[5]Abril!$E$27</f>
        <v>61.625</v>
      </c>
      <c r="Y9" s="11">
        <f>[5]Abril!$E$28</f>
        <v>61.958333333333336</v>
      </c>
      <c r="Z9" s="11">
        <f>[5]Abril!$E$29</f>
        <v>71.666666666666671</v>
      </c>
      <c r="AA9" s="11">
        <f>[5]Abril!$E$30</f>
        <v>72.458333333333329</v>
      </c>
      <c r="AB9" s="11">
        <f>[5]Abril!$E$31</f>
        <v>59.583333333333336</v>
      </c>
      <c r="AC9" s="11">
        <f>[5]Abril!$E$32</f>
        <v>68.458333333333329</v>
      </c>
      <c r="AD9" s="11">
        <f>[5]Abril!$E$33</f>
        <v>67.708333333333329</v>
      </c>
      <c r="AE9" s="11">
        <f>[5]Abril!$E$34</f>
        <v>58.916666666666664</v>
      </c>
      <c r="AF9" s="93">
        <f>AVERAGE(B9:AE9)</f>
        <v>63.826388888888886</v>
      </c>
    </row>
    <row r="10" spans="1:36" x14ac:dyDescent="0.2">
      <c r="A10" s="58" t="s">
        <v>111</v>
      </c>
      <c r="B10" s="11" t="str">
        <f>[6]Abril!$E$5</f>
        <v>*</v>
      </c>
      <c r="C10" s="11" t="str">
        <f>[6]Abril!$E$6</f>
        <v>*</v>
      </c>
      <c r="D10" s="11" t="str">
        <f>[6]Abril!$E$7</f>
        <v>*</v>
      </c>
      <c r="E10" s="11" t="str">
        <f>[6]Abril!$E$8</f>
        <v>*</v>
      </c>
      <c r="F10" s="11" t="str">
        <f>[6]Abril!$E$9</f>
        <v>*</v>
      </c>
      <c r="G10" s="11" t="str">
        <f>[6]Abril!$E$10</f>
        <v>*</v>
      </c>
      <c r="H10" s="11" t="str">
        <f>[6]Abril!$E$11</f>
        <v>*</v>
      </c>
      <c r="I10" s="11" t="str">
        <f>[6]Abril!$E$12</f>
        <v>*</v>
      </c>
      <c r="J10" s="11" t="str">
        <f>[6]Abril!$E$13</f>
        <v>*</v>
      </c>
      <c r="K10" s="11" t="str">
        <f>[6]Abril!$E$14</f>
        <v>*</v>
      </c>
      <c r="L10" s="11" t="str">
        <f>[6]Abril!$E$15</f>
        <v>*</v>
      </c>
      <c r="M10" s="11" t="str">
        <f>[6]Abril!$E$16</f>
        <v>*</v>
      </c>
      <c r="N10" s="11" t="str">
        <f>[6]Abril!$E$17</f>
        <v>*</v>
      </c>
      <c r="O10" s="11" t="str">
        <f>[6]Abril!$E$18</f>
        <v>*</v>
      </c>
      <c r="P10" s="11" t="str">
        <f>[6]Abril!$E$19</f>
        <v>*</v>
      </c>
      <c r="Q10" s="11" t="str">
        <f>[6]Abril!$E$20</f>
        <v>*</v>
      </c>
      <c r="R10" s="11" t="str">
        <f>[6]Abril!$E$21</f>
        <v>*</v>
      </c>
      <c r="S10" s="11" t="str">
        <f>[6]Abril!$E$22</f>
        <v>*</v>
      </c>
      <c r="T10" s="11" t="str">
        <f>[6]Abril!$E$23</f>
        <v>*</v>
      </c>
      <c r="U10" s="11" t="str">
        <f>[6]Abril!$E$24</f>
        <v>*</v>
      </c>
      <c r="V10" s="11" t="str">
        <f>[6]Abril!$E$25</f>
        <v>*</v>
      </c>
      <c r="W10" s="11" t="str">
        <f>[6]Abril!$E$26</f>
        <v>*</v>
      </c>
      <c r="X10" s="11" t="str">
        <f>[6]Abril!$E$27</f>
        <v>*</v>
      </c>
      <c r="Y10" s="11" t="str">
        <f>[6]Abril!$E$28</f>
        <v>*</v>
      </c>
      <c r="Z10" s="11" t="str">
        <f>[6]Abril!$E$29</f>
        <v>*</v>
      </c>
      <c r="AA10" s="11" t="str">
        <f>[6]Abril!$E$30</f>
        <v>*</v>
      </c>
      <c r="AB10" s="11" t="str">
        <f>[6]Abril!$E$31</f>
        <v>*</v>
      </c>
      <c r="AC10" s="11" t="str">
        <f>[6]Abril!$E$32</f>
        <v>*</v>
      </c>
      <c r="AD10" s="11" t="str">
        <f>[6]Abril!$E$33</f>
        <v>*</v>
      </c>
      <c r="AE10" s="11" t="str">
        <f>[6]Abril!$E$34</f>
        <v>*</v>
      </c>
      <c r="AF10" s="93" t="s">
        <v>226</v>
      </c>
    </row>
    <row r="11" spans="1:36" x14ac:dyDescent="0.2">
      <c r="A11" s="58" t="s">
        <v>64</v>
      </c>
      <c r="B11" s="11">
        <f>[7]Abril!$E$5</f>
        <v>61.833333333333336</v>
      </c>
      <c r="C11" s="11">
        <f>[7]Abril!$E$6</f>
        <v>57.333333333333336</v>
      </c>
      <c r="D11" s="11">
        <f>[7]Abril!$E$7</f>
        <v>63.782608695652172</v>
      </c>
      <c r="E11" s="11">
        <f>[7]Abril!$E$8</f>
        <v>42.625</v>
      </c>
      <c r="F11" s="11">
        <f>[7]Abril!$E$9</f>
        <v>49.666666666666664</v>
      </c>
      <c r="G11" s="11">
        <f>[7]Abril!$E$10</f>
        <v>54.608695652173914</v>
      </c>
      <c r="H11" s="11">
        <f>[7]Abril!$E$11</f>
        <v>67.727272727272734</v>
      </c>
      <c r="I11" s="11">
        <f>[7]Abril!$E$12</f>
        <v>75.782608695652172</v>
      </c>
      <c r="J11" s="11">
        <f>[7]Abril!$E$13</f>
        <v>67.583333333333329</v>
      </c>
      <c r="K11" s="11">
        <f>[7]Abril!$E$14</f>
        <v>59.333333333333336</v>
      </c>
      <c r="L11" s="11">
        <f>[7]Abril!$E$15</f>
        <v>52.125</v>
      </c>
      <c r="M11" s="11">
        <f>[7]Abril!$E$16</f>
        <v>60.75</v>
      </c>
      <c r="N11" s="11">
        <f>[7]Abril!$E$17</f>
        <v>62.291666666666664</v>
      </c>
      <c r="O11" s="11">
        <f>[7]Abril!$E$18</f>
        <v>73.75</v>
      </c>
      <c r="P11" s="11">
        <f>[7]Abril!$E$19</f>
        <v>61.416666666666664</v>
      </c>
      <c r="Q11" s="11">
        <f>[7]Abril!$E$20</f>
        <v>56.541666666666664</v>
      </c>
      <c r="R11" s="11">
        <f>[7]Abril!$E$21</f>
        <v>54.25</v>
      </c>
      <c r="S11" s="11">
        <f>[7]Abril!$E$22</f>
        <v>61.791666666666664</v>
      </c>
      <c r="T11" s="11">
        <f>[7]Abril!$E$23</f>
        <v>68.291666666666671</v>
      </c>
      <c r="U11" s="11">
        <f>[7]Abril!$E$24</f>
        <v>68.833333333333329</v>
      </c>
      <c r="V11" s="11">
        <f>[7]Abril!$E$25</f>
        <v>66.521739130434781</v>
      </c>
      <c r="W11" s="11">
        <f>[7]Abril!$E$26</f>
        <v>55.083333333333336</v>
      </c>
      <c r="X11" s="11">
        <f>[7]Abril!$E$27</f>
        <v>56.916666666666664</v>
      </c>
      <c r="Y11" s="11">
        <f>[7]Abril!$E$28</f>
        <v>59.125</v>
      </c>
      <c r="Z11" s="11">
        <f>[7]Abril!$E$29</f>
        <v>64.583333333333329</v>
      </c>
      <c r="AA11" s="11">
        <f>[7]Abril!$E$30</f>
        <v>57.958333333333336</v>
      </c>
      <c r="AB11" s="11">
        <f>[7]Abril!$E$31</f>
        <v>56.041666666666664</v>
      </c>
      <c r="AC11" s="11">
        <f>[7]Abril!$E$32</f>
        <v>60.25</v>
      </c>
      <c r="AD11" s="11">
        <f>[7]Abril!$E$33</f>
        <v>56.375</v>
      </c>
      <c r="AE11" s="11">
        <f>[7]Abril!$E$34</f>
        <v>56.458333333333336</v>
      </c>
      <c r="AF11" s="93">
        <f>AVERAGE(B11:AE11)</f>
        <v>60.321041941150632</v>
      </c>
    </row>
    <row r="12" spans="1:36" x14ac:dyDescent="0.2">
      <c r="A12" s="58" t="s">
        <v>41</v>
      </c>
      <c r="B12" s="11">
        <f>[8]Abril!$E$5</f>
        <v>61.291666666666664</v>
      </c>
      <c r="C12" s="11">
        <f>[8]Abril!$E$6</f>
        <v>63.958333333333336</v>
      </c>
      <c r="D12" s="11">
        <f>[8]Abril!$E$7</f>
        <v>56.416666666666664</v>
      </c>
      <c r="E12" s="11">
        <f>[8]Abril!$E$8</f>
        <v>58.208333333333336</v>
      </c>
      <c r="F12" s="11">
        <f>[8]Abril!$E$9</f>
        <v>61.347826086956523</v>
      </c>
      <c r="G12" s="11">
        <f>[8]Abril!$E$10</f>
        <v>64.958333333333329</v>
      </c>
      <c r="H12" s="11">
        <f>[8]Abril!$E$11</f>
        <v>78</v>
      </c>
      <c r="I12" s="11">
        <f>[8]Abril!$E$12</f>
        <v>71.375</v>
      </c>
      <c r="J12" s="11">
        <f>[8]Abril!$E$13</f>
        <v>63.375</v>
      </c>
      <c r="K12" s="11">
        <f>[8]Abril!$E$14</f>
        <v>63.125</v>
      </c>
      <c r="L12" s="11">
        <f>[8]Abril!$E$15</f>
        <v>66.25</v>
      </c>
      <c r="M12" s="11">
        <f>[8]Abril!$E$16</f>
        <v>68.333333333333329</v>
      </c>
      <c r="N12" s="11">
        <f>[8]Abril!$E$17</f>
        <v>69.708333333333329</v>
      </c>
      <c r="O12" s="11">
        <f>[8]Abril!$E$18</f>
        <v>72.89473684210526</v>
      </c>
      <c r="P12" s="11">
        <f>[8]Abril!$E$19</f>
        <v>66.416666666666671</v>
      </c>
      <c r="Q12" s="11">
        <f>[8]Abril!$E$20</f>
        <v>67.833333333333329</v>
      </c>
      <c r="R12" s="11">
        <f>[8]Abril!$E$21</f>
        <v>66.041666666666671</v>
      </c>
      <c r="S12" s="11">
        <f>[8]Abril!$E$22</f>
        <v>64.958333333333329</v>
      </c>
      <c r="T12" s="11">
        <f>[8]Abril!$E$23</f>
        <v>70.25</v>
      </c>
      <c r="U12" s="11">
        <f>[8]Abril!$E$24</f>
        <v>71.291666666666671</v>
      </c>
      <c r="V12" s="11">
        <f>[8]Abril!$E$25</f>
        <v>68.458333333333329</v>
      </c>
      <c r="W12" s="11">
        <f>[8]Abril!$E$26</f>
        <v>69.086956521739125</v>
      </c>
      <c r="X12" s="11">
        <f>[8]Abril!$E$27</f>
        <v>67.291666666666671</v>
      </c>
      <c r="Y12" s="11">
        <f>[8]Abril!$E$28</f>
        <v>61.875</v>
      </c>
      <c r="Z12" s="11">
        <f>[8]Abril!$E$29</f>
        <v>61.5</v>
      </c>
      <c r="AA12" s="11">
        <f>[8]Abril!$E$30</f>
        <v>67.958333333333329</v>
      </c>
      <c r="AB12" s="11">
        <f>[8]Abril!$E$31</f>
        <v>60.583333333333336</v>
      </c>
      <c r="AC12" s="11">
        <f>[8]Abril!$E$32</f>
        <v>60.666666666666664</v>
      </c>
      <c r="AD12" s="11">
        <f>[8]Abril!$E$33</f>
        <v>64.75</v>
      </c>
      <c r="AE12" s="11">
        <f>[8]Abril!$E$34</f>
        <v>65</v>
      </c>
      <c r="AF12" s="93">
        <f>AVERAGE(B12:AE12)</f>
        <v>65.77348398169336</v>
      </c>
    </row>
    <row r="13" spans="1:36" x14ac:dyDescent="0.2">
      <c r="A13" s="58" t="s">
        <v>114</v>
      </c>
      <c r="B13" s="11" t="str">
        <f>[9]Abril!$E$5</f>
        <v>*</v>
      </c>
      <c r="C13" s="11" t="str">
        <f>[9]Abril!$E$6</f>
        <v>*</v>
      </c>
      <c r="D13" s="11" t="str">
        <f>[9]Abril!$E$7</f>
        <v>*</v>
      </c>
      <c r="E13" s="11" t="str">
        <f>[9]Abril!$E$8</f>
        <v>*</v>
      </c>
      <c r="F13" s="11" t="str">
        <f>[9]Abril!$E$9</f>
        <v>*</v>
      </c>
      <c r="G13" s="11" t="str">
        <f>[9]Abril!$E$10</f>
        <v>*</v>
      </c>
      <c r="H13" s="11" t="str">
        <f>[9]Abril!$E$11</f>
        <v>*</v>
      </c>
      <c r="I13" s="11" t="str">
        <f>[9]Abril!$E$12</f>
        <v>*</v>
      </c>
      <c r="J13" s="11" t="str">
        <f>[9]Abril!$E$13</f>
        <v>*</v>
      </c>
      <c r="K13" s="11" t="str">
        <f>[9]Abril!$E$14</f>
        <v>*</v>
      </c>
      <c r="L13" s="11" t="str">
        <f>[9]Abril!$E$15</f>
        <v>*</v>
      </c>
      <c r="M13" s="11" t="str">
        <f>[9]Abril!$E$16</f>
        <v>*</v>
      </c>
      <c r="N13" s="11" t="str">
        <f>[9]Abril!$E$17</f>
        <v>*</v>
      </c>
      <c r="O13" s="11" t="str">
        <f>[9]Abril!$E$18</f>
        <v>*</v>
      </c>
      <c r="P13" s="11" t="str">
        <f>[9]Abril!$E$19</f>
        <v>*</v>
      </c>
      <c r="Q13" s="11" t="str">
        <f>[9]Abril!$E$20</f>
        <v>*</v>
      </c>
      <c r="R13" s="11" t="str">
        <f>[9]Abril!$E$21</f>
        <v>*</v>
      </c>
      <c r="S13" s="11" t="str">
        <f>[9]Abril!$E$22</f>
        <v>*</v>
      </c>
      <c r="T13" s="11" t="str">
        <f>[9]Abril!$E$23</f>
        <v>*</v>
      </c>
      <c r="U13" s="11" t="str">
        <f>[9]Abril!$E$24</f>
        <v>*</v>
      </c>
      <c r="V13" s="11" t="str">
        <f>[9]Abril!$E$25</f>
        <v>*</v>
      </c>
      <c r="W13" s="11" t="str">
        <f>[9]Abril!$E$26</f>
        <v>*</v>
      </c>
      <c r="X13" s="11" t="str">
        <f>[9]Abril!$E$27</f>
        <v>*</v>
      </c>
      <c r="Y13" s="11" t="str">
        <f>[9]Abril!$E$28</f>
        <v>*</v>
      </c>
      <c r="Z13" s="11" t="str">
        <f>[9]Abril!$E$29</f>
        <v>*</v>
      </c>
      <c r="AA13" s="11" t="str">
        <f>[9]Abril!$E$30</f>
        <v>*</v>
      </c>
      <c r="AB13" s="11" t="str">
        <f>[9]Abril!$E$31</f>
        <v>*</v>
      </c>
      <c r="AC13" s="11" t="str">
        <f>[9]Abril!$E$32</f>
        <v>*</v>
      </c>
      <c r="AD13" s="11" t="str">
        <f>[9]Abril!$E$33</f>
        <v>*</v>
      </c>
      <c r="AE13" s="11" t="str">
        <f>[9]Abril!$E$34</f>
        <v>*</v>
      </c>
      <c r="AF13" s="93" t="s">
        <v>226</v>
      </c>
    </row>
    <row r="14" spans="1:36" x14ac:dyDescent="0.2">
      <c r="A14" s="58" t="s">
        <v>118</v>
      </c>
      <c r="B14" s="11" t="str">
        <f>[10]Abril!$E$5</f>
        <v>*</v>
      </c>
      <c r="C14" s="11" t="str">
        <f>[10]Abril!$E$6</f>
        <v>*</v>
      </c>
      <c r="D14" s="11" t="str">
        <f>[10]Abril!$E$7</f>
        <v>*</v>
      </c>
      <c r="E14" s="11" t="str">
        <f>[10]Abril!$E$8</f>
        <v>*</v>
      </c>
      <c r="F14" s="11" t="str">
        <f>[10]Abril!$E$9</f>
        <v>*</v>
      </c>
      <c r="G14" s="11" t="str">
        <f>[10]Abril!$E$10</f>
        <v>*</v>
      </c>
      <c r="H14" s="11" t="str">
        <f>[10]Abril!$E$11</f>
        <v>*</v>
      </c>
      <c r="I14" s="11" t="str">
        <f>[10]Abril!$E$12</f>
        <v>*</v>
      </c>
      <c r="J14" s="11" t="str">
        <f>[10]Abril!$E$13</f>
        <v>*</v>
      </c>
      <c r="K14" s="11" t="str">
        <f>[10]Abril!$E$14</f>
        <v>*</v>
      </c>
      <c r="L14" s="11" t="str">
        <f>[10]Abril!$E$15</f>
        <v>*</v>
      </c>
      <c r="M14" s="11" t="str">
        <f>[10]Abril!$E$16</f>
        <v>*</v>
      </c>
      <c r="N14" s="11" t="str">
        <f>[10]Abril!$E$17</f>
        <v>*</v>
      </c>
      <c r="O14" s="11" t="str">
        <f>[10]Abril!$E$18</f>
        <v>*</v>
      </c>
      <c r="P14" s="11" t="str">
        <f>[10]Abril!$E$19</f>
        <v>*</v>
      </c>
      <c r="Q14" s="11" t="str">
        <f>[10]Abril!$E$20</f>
        <v>*</v>
      </c>
      <c r="R14" s="11" t="str">
        <f>[10]Abril!$E$21</f>
        <v>*</v>
      </c>
      <c r="S14" s="11" t="str">
        <f>[10]Abril!$E$22</f>
        <v>*</v>
      </c>
      <c r="T14" s="11" t="str">
        <f>[10]Abril!$E$23</f>
        <v>*</v>
      </c>
      <c r="U14" s="11" t="str">
        <f>[10]Abril!$E$24</f>
        <v>*</v>
      </c>
      <c r="V14" s="11" t="str">
        <f>[10]Abril!$E$25</f>
        <v>*</v>
      </c>
      <c r="W14" s="11" t="str">
        <f>[10]Abril!$E$26</f>
        <v>*</v>
      </c>
      <c r="X14" s="11" t="str">
        <f>[10]Abril!$E$27</f>
        <v>*</v>
      </c>
      <c r="Y14" s="11" t="str">
        <f>[10]Abril!$E$28</f>
        <v>*</v>
      </c>
      <c r="Z14" s="11" t="str">
        <f>[10]Abril!$E$29</f>
        <v>*</v>
      </c>
      <c r="AA14" s="11" t="str">
        <f>[10]Abril!$E$30</f>
        <v>*</v>
      </c>
      <c r="AB14" s="11" t="str">
        <f>[10]Abril!$E$31</f>
        <v>*</v>
      </c>
      <c r="AC14" s="11" t="str">
        <f>[10]Abril!$E$32</f>
        <v>*</v>
      </c>
      <c r="AD14" s="11" t="str">
        <f>[10]Abril!$E$33</f>
        <v>*</v>
      </c>
      <c r="AE14" s="11" t="str">
        <f>[10]Abril!$E$34</f>
        <v>*</v>
      </c>
      <c r="AF14" s="93" t="s">
        <v>226</v>
      </c>
      <c r="AJ14" t="s">
        <v>47</v>
      </c>
    </row>
    <row r="15" spans="1:36" x14ac:dyDescent="0.2">
      <c r="A15" s="58" t="s">
        <v>121</v>
      </c>
      <c r="B15" s="11">
        <f>[11]Abril!$E$5</f>
        <v>65.545454545454547</v>
      </c>
      <c r="C15" s="11">
        <f>[11]Abril!$E$6</f>
        <v>67.583333333333329</v>
      </c>
      <c r="D15" s="11">
        <f>[11]Abril!$E$7</f>
        <v>81.307692307692307</v>
      </c>
      <c r="E15" s="11">
        <f>[11]Abril!$E$8</f>
        <v>73.307692307692307</v>
      </c>
      <c r="F15" s="11">
        <f>[11]Abril!$E$9</f>
        <v>63.333333333333336</v>
      </c>
      <c r="G15" s="11">
        <f>[11]Abril!$E$10</f>
        <v>76.214285714285708</v>
      </c>
      <c r="H15" s="11">
        <f>[11]Abril!$E$11</f>
        <v>89.055555555555557</v>
      </c>
      <c r="I15" s="11">
        <f>[11]Abril!$E$12</f>
        <v>79</v>
      </c>
      <c r="J15" s="11">
        <f>[11]Abril!$E$13</f>
        <v>70.409090909090907</v>
      </c>
      <c r="K15" s="11">
        <f>[11]Abril!$E$14</f>
        <v>66.130434782608702</v>
      </c>
      <c r="L15" s="11">
        <f>[11]Abril!$E$15</f>
        <v>63.333333333333336</v>
      </c>
      <c r="M15" s="11">
        <f>[11]Abril!$E$16</f>
        <v>61.916666666666664</v>
      </c>
      <c r="N15" s="11">
        <f>[11]Abril!$E$17</f>
        <v>67.708333333333329</v>
      </c>
      <c r="O15" s="11">
        <f>[11]Abril!$E$18</f>
        <v>85.521739130434781</v>
      </c>
      <c r="P15" s="11">
        <f>[11]Abril!$E$19</f>
        <v>72.666666666666671</v>
      </c>
      <c r="Q15" s="11">
        <f>[11]Abril!$E$20</f>
        <v>72.791666666666671</v>
      </c>
      <c r="R15" s="11">
        <f>[11]Abril!$E$21</f>
        <v>68.25</v>
      </c>
      <c r="S15" s="11">
        <f>[11]Abril!$E$22</f>
        <v>70.791666666666671</v>
      </c>
      <c r="T15" s="11">
        <f>[11]Abril!$E$23</f>
        <v>69.5</v>
      </c>
      <c r="U15" s="11">
        <f>[11]Abril!$E$24</f>
        <v>72.916666666666671</v>
      </c>
      <c r="V15" s="11">
        <f>[11]Abril!$E$25</f>
        <v>71.625</v>
      </c>
      <c r="W15" s="11">
        <f>[11]Abril!$E$26</f>
        <v>66.458333333333329</v>
      </c>
      <c r="X15" s="11">
        <f>[11]Abril!$E$27</f>
        <v>59.583333333333336</v>
      </c>
      <c r="Y15" s="11">
        <f>[11]Abril!$E$28</f>
        <v>58.375</v>
      </c>
      <c r="Z15" s="11">
        <f>[11]Abril!$E$29</f>
        <v>66.625</v>
      </c>
      <c r="AA15" s="11">
        <f>[11]Abril!$E$30</f>
        <v>65.291666666666671</v>
      </c>
      <c r="AB15" s="11">
        <f>[11]Abril!$E$31</f>
        <v>57.125</v>
      </c>
      <c r="AC15" s="11">
        <f>[11]Abril!$E$32</f>
        <v>63.75</v>
      </c>
      <c r="AD15" s="11">
        <f>[11]Abril!$E$33</f>
        <v>61.25</v>
      </c>
      <c r="AE15" s="11">
        <f>[11]Abril!$E$34</f>
        <v>65.833333333333329</v>
      </c>
      <c r="AF15" s="93">
        <f>AVERAGE(B15:AE15)</f>
        <v>69.106675952871612</v>
      </c>
      <c r="AJ15" t="s">
        <v>47</v>
      </c>
    </row>
    <row r="16" spans="1:36" x14ac:dyDescent="0.2">
      <c r="A16" s="58" t="s">
        <v>168</v>
      </c>
      <c r="B16" s="11" t="str">
        <f>[12]Abril!$E$5</f>
        <v>*</v>
      </c>
      <c r="C16" s="11" t="str">
        <f>[12]Abril!$E$6</f>
        <v>*</v>
      </c>
      <c r="D16" s="11" t="str">
        <f>[12]Abril!$E$7</f>
        <v>*</v>
      </c>
      <c r="E16" s="11" t="str">
        <f>[12]Abril!$E$8</f>
        <v>*</v>
      </c>
      <c r="F16" s="11" t="str">
        <f>[12]Abril!$E$9</f>
        <v>*</v>
      </c>
      <c r="G16" s="11" t="str">
        <f>[12]Abril!$E$10</f>
        <v>*</v>
      </c>
      <c r="H16" s="11" t="str">
        <f>[12]Abril!$E$11</f>
        <v>*</v>
      </c>
      <c r="I16" s="11" t="str">
        <f>[12]Abril!$E$12</f>
        <v>*</v>
      </c>
      <c r="J16" s="11" t="str">
        <f>[12]Abril!$E$13</f>
        <v>*</v>
      </c>
      <c r="K16" s="11" t="str">
        <f>[12]Abril!$E$14</f>
        <v>*</v>
      </c>
      <c r="L16" s="11" t="str">
        <f>[12]Abril!$E$15</f>
        <v>*</v>
      </c>
      <c r="M16" s="11" t="str">
        <f>[12]Abril!$E$16</f>
        <v>*</v>
      </c>
      <c r="N16" s="11" t="str">
        <f>[12]Abril!$E$17</f>
        <v>*</v>
      </c>
      <c r="O16" s="11" t="str">
        <f>[12]Abril!$E$18</f>
        <v>*</v>
      </c>
      <c r="P16" s="11" t="str">
        <f>[12]Abril!$E$19</f>
        <v>*</v>
      </c>
      <c r="Q16" s="11" t="str">
        <f>[12]Abril!$E$20</f>
        <v>*</v>
      </c>
      <c r="R16" s="11" t="str">
        <f>[12]Abril!$E$21</f>
        <v>*</v>
      </c>
      <c r="S16" s="11" t="str">
        <f>[12]Abril!$E$22</f>
        <v>*</v>
      </c>
      <c r="T16" s="11" t="str">
        <f>[12]Abril!$E$23</f>
        <v>*</v>
      </c>
      <c r="U16" s="11" t="str">
        <f>[12]Abril!$E$24</f>
        <v>*</v>
      </c>
      <c r="V16" s="11" t="str">
        <f>[12]Abril!$E$25</f>
        <v>*</v>
      </c>
      <c r="W16" s="11" t="str">
        <f>[12]Abril!$E$26</f>
        <v>*</v>
      </c>
      <c r="X16" s="11" t="str">
        <f>[12]Abril!$E$27</f>
        <v>*</v>
      </c>
      <c r="Y16" s="11" t="str">
        <f>[12]Abril!$E$28</f>
        <v>*</v>
      </c>
      <c r="Z16" s="11" t="str">
        <f>[12]Abril!$E$29</f>
        <v>*</v>
      </c>
      <c r="AA16" s="11" t="str">
        <f>[12]Abril!$E$30</f>
        <v>*</v>
      </c>
      <c r="AB16" s="11" t="str">
        <f>[12]Abril!$E$31</f>
        <v>*</v>
      </c>
      <c r="AC16" s="11" t="str">
        <f>[12]Abril!$E$32</f>
        <v>*</v>
      </c>
      <c r="AD16" s="11" t="str">
        <f>[12]Abril!$E$33</f>
        <v>*</v>
      </c>
      <c r="AE16" s="11" t="str">
        <f>[12]Abril!$E$34</f>
        <v>*</v>
      </c>
      <c r="AF16" s="93" t="s">
        <v>226</v>
      </c>
    </row>
    <row r="17" spans="1:36" x14ac:dyDescent="0.2">
      <c r="A17" s="58" t="s">
        <v>2</v>
      </c>
      <c r="B17" s="11">
        <f>[13]Abril!$E$5</f>
        <v>59.583333333333336</v>
      </c>
      <c r="C17" s="11">
        <f>[13]Abril!$E$6</f>
        <v>60.916666666666664</v>
      </c>
      <c r="D17" s="11">
        <f>[13]Abril!$E$7</f>
        <v>74.916666666666671</v>
      </c>
      <c r="E17" s="11">
        <f>[13]Abril!$E$8</f>
        <v>49.333333333333336</v>
      </c>
      <c r="F17" s="11">
        <f>[13]Abril!$E$9</f>
        <v>64.125</v>
      </c>
      <c r="G17" s="11">
        <f>[13]Abril!$E$10</f>
        <v>63.583333333333336</v>
      </c>
      <c r="H17" s="11">
        <f>[13]Abril!$E$11</f>
        <v>80.416666666666671</v>
      </c>
      <c r="I17" s="11">
        <f>[13]Abril!$E$12</f>
        <v>68.083333333333329</v>
      </c>
      <c r="J17" s="11">
        <f>[13]Abril!$E$13</f>
        <v>65.916666666666671</v>
      </c>
      <c r="K17" s="11">
        <f>[13]Abril!$E$14</f>
        <v>59.208333333333336</v>
      </c>
      <c r="L17" s="11">
        <f>[13]Abril!$E$15</f>
        <v>50</v>
      </c>
      <c r="M17" s="11">
        <f>[13]Abril!$E$16</f>
        <v>56.625</v>
      </c>
      <c r="N17" s="11">
        <f>[13]Abril!$E$17</f>
        <v>61.833333333333336</v>
      </c>
      <c r="O17" s="11">
        <f>[13]Abril!$E$18</f>
        <v>78.285714285714292</v>
      </c>
      <c r="P17" s="11">
        <f>[13]Abril!$E$19</f>
        <v>61.958333333333336</v>
      </c>
      <c r="Q17" s="11">
        <f>[13]Abril!$E$20</f>
        <v>50.916666666666664</v>
      </c>
      <c r="R17" s="11">
        <f>[13]Abril!$E$21</f>
        <v>45.541666666666664</v>
      </c>
      <c r="S17" s="11">
        <f>[13]Abril!$E$22</f>
        <v>49</v>
      </c>
      <c r="T17" s="11">
        <f>[13]Abril!$E$23</f>
        <v>58.25</v>
      </c>
      <c r="U17" s="11">
        <f>[13]Abril!$E$24</f>
        <v>62</v>
      </c>
      <c r="V17" s="11">
        <f>[13]Abril!$E$25</f>
        <v>60.791666666666664</v>
      </c>
      <c r="W17" s="11">
        <f>[13]Abril!$E$26</f>
        <v>55.541666666666664</v>
      </c>
      <c r="X17" s="11">
        <f>[13]Abril!$E$27</f>
        <v>53.291666666666664</v>
      </c>
      <c r="Y17" s="11">
        <f>[13]Abril!$E$28</f>
        <v>52.041666666666664</v>
      </c>
      <c r="Z17" s="11">
        <f>[13]Abril!$E$29</f>
        <v>66.208333333333329</v>
      </c>
      <c r="AA17" s="11">
        <f>[13]Abril!$E$30</f>
        <v>61</v>
      </c>
      <c r="AB17" s="11">
        <f>[13]Abril!$E$31</f>
        <v>51.416666666666664</v>
      </c>
      <c r="AC17" s="11">
        <f>[13]Abril!$E$32</f>
        <v>54.416666666666664</v>
      </c>
      <c r="AD17" s="11">
        <f>[13]Abril!$E$33</f>
        <v>54.125</v>
      </c>
      <c r="AE17" s="11">
        <f>[13]Abril!$E$34</f>
        <v>52.916666666666664</v>
      </c>
      <c r="AF17" s="93">
        <f t="shared" ref="AF17:AF48" si="1">AVERAGE(B17:AE17)</f>
        <v>59.408134920634936</v>
      </c>
      <c r="AH17" s="12" t="s">
        <v>47</v>
      </c>
    </row>
    <row r="18" spans="1:36" x14ac:dyDescent="0.2">
      <c r="A18" s="58" t="s">
        <v>3</v>
      </c>
      <c r="B18" s="11">
        <f>[14]Abril!$E$5</f>
        <v>70.291666666666671</v>
      </c>
      <c r="C18" s="11">
        <f>[14]Abril!$E$6</f>
        <v>71.833333333333329</v>
      </c>
      <c r="D18" s="11">
        <f>[14]Abril!$E$7</f>
        <v>72.083333333333329</v>
      </c>
      <c r="E18" s="11">
        <f>[14]Abril!$E$8</f>
        <v>63.291666666666664</v>
      </c>
      <c r="F18" s="11">
        <f>[14]Abril!$E$9</f>
        <v>67.25</v>
      </c>
      <c r="G18" s="11">
        <f>[14]Abril!$E$10</f>
        <v>70.75</v>
      </c>
      <c r="H18" s="11">
        <f>[14]Abril!$E$11</f>
        <v>76.5</v>
      </c>
      <c r="I18" s="11">
        <f>[14]Abril!$E$12</f>
        <v>69</v>
      </c>
      <c r="J18" s="11">
        <f>[14]Abril!$E$13</f>
        <v>66.625</v>
      </c>
      <c r="K18" s="11">
        <f>[14]Abril!$E$14</f>
        <v>69.125</v>
      </c>
      <c r="L18" s="11">
        <f>[14]Abril!$E$15</f>
        <v>66.5</v>
      </c>
      <c r="M18" s="11">
        <f>[14]Abril!$E$16</f>
        <v>60.875</v>
      </c>
      <c r="N18" s="11">
        <f>[14]Abril!$E$17</f>
        <v>69.291666666666671</v>
      </c>
      <c r="O18" s="11">
        <f>[14]Abril!$E$18</f>
        <v>82.708333333333329</v>
      </c>
      <c r="P18" s="11">
        <f>[14]Abril!$E$19</f>
        <v>82.666666666666671</v>
      </c>
      <c r="Q18" s="11">
        <f>[14]Abril!$E$20</f>
        <v>69.041666666666671</v>
      </c>
      <c r="R18" s="11">
        <f>[14]Abril!$E$21</f>
        <v>67</v>
      </c>
      <c r="S18" s="11">
        <f>[14]Abril!$E$22</f>
        <v>73.25</v>
      </c>
      <c r="T18" s="11">
        <f>[14]Abril!$E$23</f>
        <v>74.833333333333329</v>
      </c>
      <c r="U18" s="11">
        <f>[14]Abril!$E$24</f>
        <v>72.791666666666671</v>
      </c>
      <c r="V18" s="11">
        <f>[14]Abril!$E$25</f>
        <v>70.958333333333329</v>
      </c>
      <c r="W18" s="11">
        <f>[14]Abril!$E$26</f>
        <v>65.583333333333329</v>
      </c>
      <c r="X18" s="11">
        <f>[14]Abril!$E$27</f>
        <v>62.666666666666664</v>
      </c>
      <c r="Y18" s="11">
        <f>[14]Abril!$E$28</f>
        <v>66.583333333333329</v>
      </c>
      <c r="Z18" s="11">
        <f>[14]Abril!$E$29</f>
        <v>71.25</v>
      </c>
      <c r="AA18" s="11">
        <f>[14]Abril!$E$30</f>
        <v>64</v>
      </c>
      <c r="AB18" s="11">
        <f>[14]Abril!$E$31</f>
        <v>64.958333333333329</v>
      </c>
      <c r="AC18" s="11">
        <f>[14]Abril!$E$32</f>
        <v>63.416666666666664</v>
      </c>
      <c r="AD18" s="11">
        <f>[14]Abril!$E$33</f>
        <v>63.125</v>
      </c>
      <c r="AE18" s="11">
        <f>[14]Abril!$E$34</f>
        <v>65.25</v>
      </c>
      <c r="AF18" s="93">
        <f t="shared" si="1"/>
        <v>69.11666666666666</v>
      </c>
      <c r="AG18" s="12" t="s">
        <v>47</v>
      </c>
      <c r="AH18" s="12" t="s">
        <v>47</v>
      </c>
    </row>
    <row r="19" spans="1:36" x14ac:dyDescent="0.2">
      <c r="A19" s="58" t="s">
        <v>4</v>
      </c>
      <c r="B19" s="11" t="str">
        <f>[15]Abril!$E$5</f>
        <v>*</v>
      </c>
      <c r="C19" s="11" t="str">
        <f>[15]Abril!$E$6</f>
        <v>*</v>
      </c>
      <c r="D19" s="11" t="str">
        <f>[15]Abril!$E$7</f>
        <v>*</v>
      </c>
      <c r="E19" s="11" t="str">
        <f>[15]Abril!$E$8</f>
        <v>*</v>
      </c>
      <c r="F19" s="11" t="str">
        <f>[15]Abril!$E$9</f>
        <v>*</v>
      </c>
      <c r="G19" s="11" t="str">
        <f>[15]Abril!$E$10</f>
        <v>*</v>
      </c>
      <c r="H19" s="11" t="str">
        <f>[15]Abril!$E$11</f>
        <v>*</v>
      </c>
      <c r="I19" s="11" t="str">
        <f>[15]Abril!$E$12</f>
        <v>*</v>
      </c>
      <c r="J19" s="11" t="str">
        <f>[15]Abril!$E$13</f>
        <v>*</v>
      </c>
      <c r="K19" s="11" t="str">
        <f>[15]Abril!$E$14</f>
        <v>*</v>
      </c>
      <c r="L19" s="11" t="str">
        <f>[15]Abril!$E$15</f>
        <v>*</v>
      </c>
      <c r="M19" s="11" t="str">
        <f>[15]Abril!$E$16</f>
        <v>*</v>
      </c>
      <c r="N19" s="11" t="str">
        <f>[15]Abril!$E$17</f>
        <v>*</v>
      </c>
      <c r="O19" s="11" t="str">
        <f>[15]Abril!$E$18</f>
        <v>*</v>
      </c>
      <c r="P19" s="11" t="str">
        <f>[15]Abril!$E$19</f>
        <v>*</v>
      </c>
      <c r="Q19" s="11" t="str">
        <f>[15]Abril!$E$20</f>
        <v>*</v>
      </c>
      <c r="R19" s="11" t="str">
        <f>[15]Abril!$E$21</f>
        <v>*</v>
      </c>
      <c r="S19" s="11" t="str">
        <f>[15]Abril!$E$22</f>
        <v>*</v>
      </c>
      <c r="T19" s="11" t="str">
        <f>[15]Abril!$E$23</f>
        <v>*</v>
      </c>
      <c r="U19" s="11" t="str">
        <f>[15]Abril!$E$24</f>
        <v>*</v>
      </c>
      <c r="V19" s="11" t="str">
        <f>[15]Abril!$E$25</f>
        <v>*</v>
      </c>
      <c r="W19" s="11" t="str">
        <f>[15]Abril!$E$26</f>
        <v>*</v>
      </c>
      <c r="X19" s="11" t="str">
        <f>[15]Abril!$E$27</f>
        <v>*</v>
      </c>
      <c r="Y19" s="11" t="str">
        <f>[15]Abril!$E$28</f>
        <v>*</v>
      </c>
      <c r="Z19" s="11" t="str">
        <f>[15]Abril!$E$29</f>
        <v>*</v>
      </c>
      <c r="AA19" s="11" t="str">
        <f>[15]Abril!$E$30</f>
        <v>*</v>
      </c>
      <c r="AB19" s="11" t="str">
        <f>[15]Abril!$E$31</f>
        <v>*</v>
      </c>
      <c r="AC19" s="11" t="str">
        <f>[15]Abril!$E$32</f>
        <v>*</v>
      </c>
      <c r="AD19" s="11" t="str">
        <f>[15]Abril!$E$33</f>
        <v>*</v>
      </c>
      <c r="AE19" s="11" t="str">
        <f>[15]Abril!$E$34</f>
        <v>*</v>
      </c>
      <c r="AF19" s="93" t="s">
        <v>226</v>
      </c>
      <c r="AH19" t="s">
        <v>47</v>
      </c>
    </row>
    <row r="20" spans="1:36" x14ac:dyDescent="0.2">
      <c r="A20" s="58" t="s">
        <v>5</v>
      </c>
      <c r="B20" s="11">
        <f>[16]Abril!$E$5</f>
        <v>65.833333333333329</v>
      </c>
      <c r="C20" s="11">
        <f>[16]Abril!$E$6</f>
        <v>58.75</v>
      </c>
      <c r="D20" s="11">
        <f>[16]Abril!$E$7</f>
        <v>71.791666666666671</v>
      </c>
      <c r="E20" s="11">
        <f>[16]Abril!$E$8</f>
        <v>57.958333333333336</v>
      </c>
      <c r="F20" s="11">
        <f>[16]Abril!$E$9</f>
        <v>58.75</v>
      </c>
      <c r="G20" s="11">
        <f>[16]Abril!$E$10</f>
        <v>66</v>
      </c>
      <c r="H20" s="11">
        <f>[16]Abril!$E$11</f>
        <v>84.458333333333329</v>
      </c>
      <c r="I20" s="11">
        <f>[16]Abril!$E$12</f>
        <v>64.041666666666671</v>
      </c>
      <c r="J20" s="11">
        <f>[16]Abril!$E$13</f>
        <v>54.791666666666664</v>
      </c>
      <c r="K20" s="11">
        <f>[16]Abril!$E$14</f>
        <v>47.916666666666664</v>
      </c>
      <c r="L20" s="11">
        <f>[16]Abril!$E$15</f>
        <v>62.833333333333336</v>
      </c>
      <c r="M20" s="11">
        <f>[16]Abril!$E$16</f>
        <v>57.916666666666664</v>
      </c>
      <c r="N20" s="11">
        <f>[16]Abril!$E$17</f>
        <v>63.958333333333336</v>
      </c>
      <c r="O20" s="11">
        <f>[16]Abril!$E$18</f>
        <v>71.25</v>
      </c>
      <c r="P20" s="11">
        <f>[16]Abril!$E$19</f>
        <v>45</v>
      </c>
      <c r="Q20" s="11">
        <f>[16]Abril!$E$20</f>
        <v>49.208333333333336</v>
      </c>
      <c r="R20" s="11">
        <f>[16]Abril!$E$21</f>
        <v>44.708333333333336</v>
      </c>
      <c r="S20" s="11">
        <f>[16]Abril!$E$22</f>
        <v>49.666666666666664</v>
      </c>
      <c r="T20" s="11">
        <f>[16]Abril!$E$23</f>
        <v>57.375</v>
      </c>
      <c r="U20" s="11">
        <f>[16]Abril!$E$24</f>
        <v>57.458333333333336</v>
      </c>
      <c r="V20" s="11">
        <f>[16]Abril!$E$25</f>
        <v>52.916666666666664</v>
      </c>
      <c r="W20" s="11">
        <f>[16]Abril!$E$26</f>
        <v>52.708333333333336</v>
      </c>
      <c r="X20" s="11">
        <f>[16]Abril!$E$27</f>
        <v>45.666666666666664</v>
      </c>
      <c r="Y20" s="11">
        <f>[16]Abril!$E$28</f>
        <v>51.708333333333336</v>
      </c>
      <c r="Z20" s="11">
        <f>[16]Abril!$E$29</f>
        <v>56.458333333333336</v>
      </c>
      <c r="AA20" s="11">
        <f>[16]Abril!$E$30</f>
        <v>60.666666666666664</v>
      </c>
      <c r="AB20" s="11">
        <f>[16]Abril!$E$31</f>
        <v>57.375</v>
      </c>
      <c r="AC20" s="11">
        <f>[16]Abril!$E$32</f>
        <v>48.458333333333336</v>
      </c>
      <c r="AD20" s="11">
        <f>[16]Abril!$E$33</f>
        <v>52.041666666666664</v>
      </c>
      <c r="AE20" s="11">
        <f>[16]Abril!$E$34</f>
        <v>62</v>
      </c>
      <c r="AF20" s="93">
        <f t="shared" si="1"/>
        <v>57.655555555555559</v>
      </c>
      <c r="AG20" s="12" t="s">
        <v>47</v>
      </c>
    </row>
    <row r="21" spans="1:36" x14ac:dyDescent="0.2">
      <c r="A21" s="58" t="s">
        <v>43</v>
      </c>
      <c r="B21" s="11">
        <f>[17]Abril!$E$5</f>
        <v>71.708333333333329</v>
      </c>
      <c r="C21" s="11">
        <f>[17]Abril!$E$6</f>
        <v>74.25</v>
      </c>
      <c r="D21" s="11">
        <f>[17]Abril!$E$7</f>
        <v>80.333333333333329</v>
      </c>
      <c r="E21" s="11">
        <f>[17]Abril!$E$8</f>
        <v>77.333333333333329</v>
      </c>
      <c r="F21" s="11">
        <f>[17]Abril!$E$9</f>
        <v>72.791666666666671</v>
      </c>
      <c r="G21" s="11">
        <f>[17]Abril!$E$10</f>
        <v>70.875</v>
      </c>
      <c r="H21" s="11">
        <f>[17]Abril!$E$11</f>
        <v>80.833333333333329</v>
      </c>
      <c r="I21" s="11">
        <f>[17]Abril!$E$12</f>
        <v>73.333333333333329</v>
      </c>
      <c r="J21" s="11">
        <f>[17]Abril!$E$13</f>
        <v>72.333333333333329</v>
      </c>
      <c r="K21" s="11">
        <f>[17]Abril!$E$14</f>
        <v>69.666666666666671</v>
      </c>
      <c r="L21" s="11">
        <f>[17]Abril!$E$15</f>
        <v>67.333333333333329</v>
      </c>
      <c r="M21" s="11">
        <f>[17]Abril!$E$16</f>
        <v>63.416666666666664</v>
      </c>
      <c r="N21" s="11">
        <f>[17]Abril!$E$17</f>
        <v>70.625</v>
      </c>
      <c r="O21" s="11">
        <f>[17]Abril!$E$18</f>
        <v>81.25</v>
      </c>
      <c r="P21" s="11">
        <f>[17]Abril!$E$19</f>
        <v>82.041666666666671</v>
      </c>
      <c r="Q21" s="11">
        <f>[17]Abril!$E$20</f>
        <v>72.291666666666671</v>
      </c>
      <c r="R21" s="11">
        <f>[17]Abril!$E$21</f>
        <v>66.416666666666671</v>
      </c>
      <c r="S21" s="11">
        <f>[17]Abril!$E$22</f>
        <v>70.208333333333329</v>
      </c>
      <c r="T21" s="11">
        <f>[17]Abril!$E$23</f>
        <v>82.541666666666671</v>
      </c>
      <c r="U21" s="11">
        <f>[17]Abril!$E$24</f>
        <v>74</v>
      </c>
      <c r="V21" s="11">
        <f>[17]Abril!$E$25</f>
        <v>68.291666666666671</v>
      </c>
      <c r="W21" s="11">
        <f>[17]Abril!$E$26</f>
        <v>62.25</v>
      </c>
      <c r="X21" s="11">
        <f>[17]Abril!$E$27</f>
        <v>60.458333333333336</v>
      </c>
      <c r="Y21" s="11">
        <f>[17]Abril!$E$28</f>
        <v>66.583333333333329</v>
      </c>
      <c r="Z21" s="11">
        <f>[17]Abril!$E$29</f>
        <v>79.625</v>
      </c>
      <c r="AA21" s="11">
        <f>[17]Abril!$E$30</f>
        <v>68.708333333333329</v>
      </c>
      <c r="AB21" s="11">
        <f>[17]Abril!$E$31</f>
        <v>60.583333333333336</v>
      </c>
      <c r="AC21" s="11">
        <f>[17]Abril!$E$32</f>
        <v>61.958333333333336</v>
      </c>
      <c r="AD21" s="11">
        <f>[17]Abril!$E$33</f>
        <v>62.666666666666664</v>
      </c>
      <c r="AE21" s="11">
        <f>[17]Abril!$E$34</f>
        <v>61.125</v>
      </c>
      <c r="AF21" s="93">
        <f t="shared" si="1"/>
        <v>70.861111111111114</v>
      </c>
      <c r="AH21" t="s">
        <v>47</v>
      </c>
      <c r="AI21" t="s">
        <v>47</v>
      </c>
    </row>
    <row r="22" spans="1:36" x14ac:dyDescent="0.2">
      <c r="A22" s="58" t="s">
        <v>6</v>
      </c>
      <c r="B22" s="11">
        <f>[18]Abril!$E$5</f>
        <v>74.791666666666671</v>
      </c>
      <c r="C22" s="11">
        <f>[18]Abril!$E$6</f>
        <v>73.208333333333329</v>
      </c>
      <c r="D22" s="11">
        <f>[18]Abril!$E$7</f>
        <v>81.25</v>
      </c>
      <c r="E22" s="11">
        <f>[18]Abril!$E$8</f>
        <v>71.791666666666671</v>
      </c>
      <c r="F22" s="11">
        <f>[18]Abril!$E$9</f>
        <v>75.25</v>
      </c>
      <c r="G22" s="11">
        <f>[18]Abril!$E$10</f>
        <v>71.958333333333329</v>
      </c>
      <c r="H22" s="11">
        <f>[18]Abril!$E$11</f>
        <v>75.375</v>
      </c>
      <c r="I22" s="11">
        <f>[18]Abril!$E$12</f>
        <v>73.875</v>
      </c>
      <c r="J22" s="11">
        <f>[18]Abril!$E$13</f>
        <v>70.583333333333329</v>
      </c>
      <c r="K22" s="11">
        <f>[18]Abril!$E$14</f>
        <v>69.458333333333329</v>
      </c>
      <c r="L22" s="11">
        <f>[18]Abril!$E$15</f>
        <v>70.75</v>
      </c>
      <c r="M22" s="11">
        <f>[18]Abril!$E$16</f>
        <v>71.833333333333329</v>
      </c>
      <c r="N22" s="11">
        <f>[18]Abril!$E$17</f>
        <v>75.458333333333329</v>
      </c>
      <c r="O22" s="11">
        <f>[18]Abril!$E$18</f>
        <v>80.5</v>
      </c>
      <c r="P22" s="11">
        <f>[18]Abril!$E$19</f>
        <v>70.291666666666671</v>
      </c>
      <c r="Q22" s="11">
        <f>[18]Abril!$E$20</f>
        <v>66.125</v>
      </c>
      <c r="R22" s="11">
        <f>[18]Abril!$E$21</f>
        <v>69.083333333333329</v>
      </c>
      <c r="S22" s="11">
        <f>[18]Abril!$E$22</f>
        <v>67.166666666666671</v>
      </c>
      <c r="T22" s="11">
        <f>[18]Abril!$E$23</f>
        <v>74.958333333333329</v>
      </c>
      <c r="U22" s="11">
        <f>[18]Abril!$E$24</f>
        <v>75.958333333333329</v>
      </c>
      <c r="V22" s="11">
        <f>[18]Abril!$E$25</f>
        <v>73.208333333333329</v>
      </c>
      <c r="W22" s="11">
        <f>[18]Abril!$E$26</f>
        <v>72.333333333333329</v>
      </c>
      <c r="X22" s="11">
        <f>[18]Abril!$E$27</f>
        <v>71.208333333333329</v>
      </c>
      <c r="Y22" s="11">
        <f>[18]Abril!$E$28</f>
        <v>73.333333333333329</v>
      </c>
      <c r="Z22" s="11">
        <f>[18]Abril!$E$29</f>
        <v>78.458333333333329</v>
      </c>
      <c r="AA22" s="11">
        <f>[18]Abril!$E$30</f>
        <v>76.875</v>
      </c>
      <c r="AB22" s="11">
        <f>[18]Abril!$E$31</f>
        <v>71.958333333333329</v>
      </c>
      <c r="AC22" s="11">
        <f>[18]Abril!$E$32</f>
        <v>73.125</v>
      </c>
      <c r="AD22" s="11">
        <f>[18]Abril!$E$33</f>
        <v>73.25</v>
      </c>
      <c r="AE22" s="11">
        <f>[18]Abril!$E$34</f>
        <v>72.166666666666671</v>
      </c>
      <c r="AF22" s="93">
        <f t="shared" si="1"/>
        <v>73.186111111111089</v>
      </c>
      <c r="AJ22" t="s">
        <v>47</v>
      </c>
    </row>
    <row r="23" spans="1:36" x14ac:dyDescent="0.2">
      <c r="A23" s="58" t="s">
        <v>7</v>
      </c>
      <c r="B23" s="11">
        <f>[19]Abril!$E$5</f>
        <v>49.8125</v>
      </c>
      <c r="C23" s="11">
        <f>[19]Abril!$E$6</f>
        <v>50.153846153846153</v>
      </c>
      <c r="D23" s="11">
        <f>[19]Abril!$E$7</f>
        <v>45.333333333333336</v>
      </c>
      <c r="E23" s="11">
        <f>[19]Abril!$E$8</f>
        <v>42.357142857142854</v>
      </c>
      <c r="F23" s="11">
        <f>[19]Abril!$E$9</f>
        <v>46.81818181818182</v>
      </c>
      <c r="G23" s="11">
        <f>[19]Abril!$E$10</f>
        <v>56.7</v>
      </c>
      <c r="H23" s="11">
        <f>[19]Abril!$E$11</f>
        <v>73</v>
      </c>
      <c r="I23" s="11">
        <f>[19]Abril!$E$12</f>
        <v>63.214285714285715</v>
      </c>
      <c r="J23" s="11">
        <f>[19]Abril!$E$13</f>
        <v>53</v>
      </c>
      <c r="K23" s="11">
        <f>[19]Abril!$E$14</f>
        <v>45.9375</v>
      </c>
      <c r="L23" s="11">
        <f>[19]Abril!$E$15</f>
        <v>41.636363636363633</v>
      </c>
      <c r="M23" s="11">
        <f>[19]Abril!$E$16</f>
        <v>43.090909090909093</v>
      </c>
      <c r="N23" s="11">
        <f>[19]Abril!$E$17</f>
        <v>56.666666666666664</v>
      </c>
      <c r="O23" s="11">
        <f>[19]Abril!$E$18</f>
        <v>74.416666666666671</v>
      </c>
      <c r="P23" s="11">
        <f>[19]Abril!$E$19</f>
        <v>55.214285714285715</v>
      </c>
      <c r="Q23" s="11">
        <f>[19]Abril!$E$20</f>
        <v>54.666666666666664</v>
      </c>
      <c r="R23" s="11">
        <f>[19]Abril!$E$21</f>
        <v>48.411764705882355</v>
      </c>
      <c r="S23" s="11">
        <f>[19]Abril!$E$22</f>
        <v>54.8125</v>
      </c>
      <c r="T23" s="11">
        <f>[19]Abril!$E$23</f>
        <v>56.230769230769234</v>
      </c>
      <c r="U23" s="11">
        <f>[19]Abril!$E$24</f>
        <v>58</v>
      </c>
      <c r="V23" s="11">
        <f>[19]Abril!$E$25</f>
        <v>51.214285714285715</v>
      </c>
      <c r="W23" s="11">
        <f>[19]Abril!$E$26</f>
        <v>50.666666666666664</v>
      </c>
      <c r="X23" s="11">
        <f>[19]Abril!$E$27</f>
        <v>44.615384615384613</v>
      </c>
      <c r="Y23" s="11">
        <f>[19]Abril!$E$28</f>
        <v>47.583333333333336</v>
      </c>
      <c r="Z23" s="11">
        <f>[19]Abril!$E$29</f>
        <v>59.272727272727273</v>
      </c>
      <c r="AA23" s="11">
        <f>[19]Abril!$E$30</f>
        <v>49.92307692307692</v>
      </c>
      <c r="AB23" s="11">
        <f>[19]Abril!$E$31</f>
        <v>47.6875</v>
      </c>
      <c r="AC23" s="11">
        <f>[19]Abril!$E$32</f>
        <v>52.866666666666667</v>
      </c>
      <c r="AD23" s="11">
        <f>[19]Abril!$E$33</f>
        <v>49.142857142857146</v>
      </c>
      <c r="AE23" s="11">
        <f>[19]Abril!$E$34</f>
        <v>45.53846153846154</v>
      </c>
      <c r="AF23" s="93">
        <f t="shared" si="1"/>
        <v>52.266144737615306</v>
      </c>
    </row>
    <row r="24" spans="1:36" x14ac:dyDescent="0.2">
      <c r="A24" s="58" t="s">
        <v>169</v>
      </c>
      <c r="B24" s="11" t="str">
        <f>[20]Abril!$E$5</f>
        <v>*</v>
      </c>
      <c r="C24" s="11" t="str">
        <f>[20]Abril!$E$6</f>
        <v>*</v>
      </c>
      <c r="D24" s="11" t="str">
        <f>[20]Abril!$E$7</f>
        <v>*</v>
      </c>
      <c r="E24" s="11" t="str">
        <f>[20]Abril!$E$8</f>
        <v>*</v>
      </c>
      <c r="F24" s="11" t="str">
        <f>[20]Abril!$E$9</f>
        <v>*</v>
      </c>
      <c r="G24" s="11" t="str">
        <f>[20]Abril!$E$10</f>
        <v>*</v>
      </c>
      <c r="H24" s="11" t="str">
        <f>[20]Abril!$E$11</f>
        <v>*</v>
      </c>
      <c r="I24" s="11" t="str">
        <f>[20]Abril!$E$12</f>
        <v>*</v>
      </c>
      <c r="J24" s="11" t="str">
        <f>[20]Abril!$E$13</f>
        <v>*</v>
      </c>
      <c r="K24" s="11" t="str">
        <f>[20]Abril!$E$14</f>
        <v>*</v>
      </c>
      <c r="L24" s="11" t="str">
        <f>[20]Abril!$E$15</f>
        <v>*</v>
      </c>
      <c r="M24" s="11" t="str">
        <f>[20]Abril!$E$16</f>
        <v>*</v>
      </c>
      <c r="N24" s="11" t="str">
        <f>[20]Abril!$E$17</f>
        <v>*</v>
      </c>
      <c r="O24" s="11" t="str">
        <f>[20]Abril!$E$18</f>
        <v>*</v>
      </c>
      <c r="P24" s="11" t="str">
        <f>[20]Abril!$E$19</f>
        <v>*</v>
      </c>
      <c r="Q24" s="11" t="str">
        <f>[20]Abril!$E$20</f>
        <v>*</v>
      </c>
      <c r="R24" s="11" t="str">
        <f>[20]Abril!$E$21</f>
        <v>*</v>
      </c>
      <c r="S24" s="11" t="str">
        <f>[20]Abril!$E$22</f>
        <v>*</v>
      </c>
      <c r="T24" s="11" t="str">
        <f>[20]Abril!$E$23</f>
        <v>*</v>
      </c>
      <c r="U24" s="11" t="str">
        <f>[20]Abril!$E$24</f>
        <v>*</v>
      </c>
      <c r="V24" s="11" t="str">
        <f>[20]Abril!$E$25</f>
        <v>*</v>
      </c>
      <c r="W24" s="11" t="str">
        <f>[20]Abril!$E$26</f>
        <v>*</v>
      </c>
      <c r="X24" s="11" t="str">
        <f>[20]Abril!$E$27</f>
        <v>*</v>
      </c>
      <c r="Y24" s="11" t="str">
        <f>[20]Abril!$E$28</f>
        <v>*</v>
      </c>
      <c r="Z24" s="11" t="str">
        <f>[20]Abril!$E$29</f>
        <v>*</v>
      </c>
      <c r="AA24" s="11" t="str">
        <f>[20]Abril!$E$30</f>
        <v>*</v>
      </c>
      <c r="AB24" s="11" t="str">
        <f>[20]Abril!$E$31</f>
        <v>*</v>
      </c>
      <c r="AC24" s="11" t="str">
        <f>[20]Abril!$E$32</f>
        <v>*</v>
      </c>
      <c r="AD24" s="11" t="str">
        <f>[20]Abril!$E$33</f>
        <v>*</v>
      </c>
      <c r="AE24" s="11" t="str">
        <f>[20]Abril!$E$34</f>
        <v>*</v>
      </c>
      <c r="AF24" s="93" t="s">
        <v>226</v>
      </c>
      <c r="AH24" t="s">
        <v>47</v>
      </c>
      <c r="AJ24" t="s">
        <v>47</v>
      </c>
    </row>
    <row r="25" spans="1:36" x14ac:dyDescent="0.2">
      <c r="A25" s="58" t="s">
        <v>170</v>
      </c>
      <c r="B25" s="11">
        <f>[21]Abril!$E$5</f>
        <v>68.375</v>
      </c>
      <c r="C25" s="11">
        <f>[21]Abril!$E$6</f>
        <v>65.458333333333329</v>
      </c>
      <c r="D25" s="11">
        <f>[21]Abril!$E$7</f>
        <v>58.166666666666664</v>
      </c>
      <c r="E25" s="11">
        <f>[21]Abril!$E$8</f>
        <v>60.791666666666664</v>
      </c>
      <c r="F25" s="11">
        <f>[21]Abril!$E$9</f>
        <v>59.708333333333336</v>
      </c>
      <c r="G25" s="11">
        <f>[21]Abril!$E$10</f>
        <v>73.291666666666671</v>
      </c>
      <c r="H25" s="11">
        <f>[21]Abril!$E$11</f>
        <v>81.583333333333329</v>
      </c>
      <c r="I25" s="11">
        <f>[21]Abril!$E$12</f>
        <v>70.875</v>
      </c>
      <c r="J25" s="11">
        <f>[21]Abril!$E$13</f>
        <v>63.416666666666664</v>
      </c>
      <c r="K25" s="11">
        <f>[21]Abril!$E$14</f>
        <v>61.416666666666664</v>
      </c>
      <c r="L25" s="11">
        <f>[21]Abril!$E$15</f>
        <v>62.791666666666664</v>
      </c>
      <c r="M25" s="11">
        <f>[21]Abril!$E$16</f>
        <v>67.166666666666671</v>
      </c>
      <c r="N25" s="11">
        <f>[21]Abril!$E$17</f>
        <v>69.416666666666671</v>
      </c>
      <c r="O25" s="11">
        <f>[21]Abril!$E$18</f>
        <v>81.791666666666671</v>
      </c>
      <c r="P25" s="11">
        <f>[21]Abril!$E$19</f>
        <v>66.086956521739125</v>
      </c>
      <c r="Q25" s="11">
        <f>[21]Abril!$E$20</f>
        <v>67.541666666666671</v>
      </c>
      <c r="R25" s="11" t="s">
        <v>226</v>
      </c>
      <c r="S25" s="11">
        <f>[21]Abril!$E$22</f>
        <v>71.25</v>
      </c>
      <c r="T25" s="11">
        <f>[21]Abril!$E$23</f>
        <v>73.25</v>
      </c>
      <c r="U25" s="11">
        <f>[21]Abril!$E$24</f>
        <v>73.333333333333329</v>
      </c>
      <c r="V25" s="11">
        <f>[21]Abril!$E$25</f>
        <v>70.166666666666671</v>
      </c>
      <c r="W25" s="11">
        <f>[21]Abril!$E$26</f>
        <v>72.625</v>
      </c>
      <c r="X25" s="11">
        <f>[21]Abril!$E$27</f>
        <v>65.916666666666671</v>
      </c>
      <c r="Y25" s="11">
        <f>[21]Abril!$E$28</f>
        <v>60.416666666666664</v>
      </c>
      <c r="Z25" s="11">
        <f>[21]Abril!$E$29</f>
        <v>66.25</v>
      </c>
      <c r="AA25" s="11">
        <f>[21]Abril!$E$30</f>
        <v>66.666666666666671</v>
      </c>
      <c r="AB25" s="11">
        <f>[21]Abril!$E$31</f>
        <v>64.125</v>
      </c>
      <c r="AC25" s="11">
        <f>[21]Abril!$E$32</f>
        <v>64.125</v>
      </c>
      <c r="AD25" s="11">
        <f>[21]Abril!$E$33</f>
        <v>63.833333333333336</v>
      </c>
      <c r="AE25" s="11">
        <f>[21]Abril!$E$34</f>
        <v>69</v>
      </c>
      <c r="AF25" s="93">
        <f t="shared" si="1"/>
        <v>67.546101949025484</v>
      </c>
      <c r="AG25" s="12" t="s">
        <v>47</v>
      </c>
      <c r="AJ25" s="12" t="s">
        <v>47</v>
      </c>
    </row>
    <row r="26" spans="1:36" x14ac:dyDescent="0.2">
      <c r="A26" s="58" t="s">
        <v>171</v>
      </c>
      <c r="B26" s="11">
        <f>[22]Abril!$E$5</f>
        <v>63.125</v>
      </c>
      <c r="C26" s="11">
        <f>[22]Abril!$E$6</f>
        <v>61.208333333333336</v>
      </c>
      <c r="D26" s="11">
        <f>[22]Abril!$E$7</f>
        <v>59.875</v>
      </c>
      <c r="E26" s="11">
        <f>[22]Abril!$E$8</f>
        <v>50.25</v>
      </c>
      <c r="F26" s="11">
        <f>[22]Abril!$E$9</f>
        <v>57.5</v>
      </c>
      <c r="G26" s="11">
        <f>[22]Abril!$E$10</f>
        <v>68.583333333333329</v>
      </c>
      <c r="H26" s="11">
        <f>[22]Abril!$E$11</f>
        <v>81.625</v>
      </c>
      <c r="I26" s="11">
        <f>[22]Abril!$E$12</f>
        <v>61.166666666666664</v>
      </c>
      <c r="J26" s="11">
        <f>[22]Abril!$E$13</f>
        <v>53.041666666666664</v>
      </c>
      <c r="K26" s="11">
        <f>[22]Abril!$E$14</f>
        <v>48.625</v>
      </c>
      <c r="L26" s="11">
        <f>[22]Abril!$E$15</f>
        <v>50.583333333333336</v>
      </c>
      <c r="M26" s="11">
        <f>[22]Abril!$E$16</f>
        <v>55</v>
      </c>
      <c r="N26" s="11">
        <f>[22]Abril!$E$17</f>
        <v>65.5</v>
      </c>
      <c r="O26" s="11">
        <f>[22]Abril!$E$18</f>
        <v>80.333333333333329</v>
      </c>
      <c r="P26" s="11">
        <f>[22]Abril!$E$19</f>
        <v>60.541666666666664</v>
      </c>
      <c r="Q26" s="11">
        <f>[22]Abril!$E$20</f>
        <v>56.291666666666664</v>
      </c>
      <c r="R26" s="11">
        <f>[22]Abril!$E$21</f>
        <v>48.875</v>
      </c>
      <c r="S26" s="11">
        <f>[22]Abril!$E$22</f>
        <v>56.333333333333336</v>
      </c>
      <c r="T26" s="11">
        <f>[22]Abril!$E$23</f>
        <v>67.041666666666671</v>
      </c>
      <c r="U26" s="11">
        <f>[22]Abril!$E$24</f>
        <v>67.75</v>
      </c>
      <c r="V26" s="11">
        <f>[22]Abril!$E$25</f>
        <v>68.333333333333329</v>
      </c>
      <c r="W26" s="11">
        <f>[22]Abril!$E$26</f>
        <v>62.583333333333336</v>
      </c>
      <c r="X26" s="11">
        <f>[22]Abril!$E$27</f>
        <v>60.958333333333336</v>
      </c>
      <c r="Y26" s="11">
        <f>[22]Abril!$E$28</f>
        <v>59.708333333333336</v>
      </c>
      <c r="Z26" s="11">
        <f>[22]Abril!$E$29</f>
        <v>66.416666666666671</v>
      </c>
      <c r="AA26" s="11">
        <f>[22]Abril!$E$30</f>
        <v>65.625</v>
      </c>
      <c r="AB26" s="11">
        <f>[22]Abril!$E$31</f>
        <v>59.75</v>
      </c>
      <c r="AC26" s="11">
        <f>[22]Abril!$E$32</f>
        <v>62.916666666666664</v>
      </c>
      <c r="AD26" s="11">
        <f>[22]Abril!$E$33</f>
        <v>62.5</v>
      </c>
      <c r="AE26" s="11">
        <f>[22]Abril!$E$34</f>
        <v>59.541666666666664</v>
      </c>
      <c r="AF26" s="93">
        <f t="shared" si="1"/>
        <v>61.386111111111106</v>
      </c>
      <c r="AI26" t="s">
        <v>47</v>
      </c>
      <c r="AJ26" t="s">
        <v>47</v>
      </c>
    </row>
    <row r="27" spans="1:36" x14ac:dyDescent="0.2">
      <c r="A27" s="58" t="s">
        <v>8</v>
      </c>
      <c r="B27" s="11">
        <f>[23]Abril!$E$5</f>
        <v>67.166666666666671</v>
      </c>
      <c r="C27" s="11">
        <f>[23]Abril!$E$6</f>
        <v>59.083333333333336</v>
      </c>
      <c r="D27" s="11">
        <f>[23]Abril!$E$7</f>
        <v>59.375</v>
      </c>
      <c r="E27" s="11">
        <f>[23]Abril!$E$8</f>
        <v>55.875</v>
      </c>
      <c r="F27" s="11">
        <f>[23]Abril!$E$9</f>
        <v>53.541666666666664</v>
      </c>
      <c r="G27" s="11">
        <f>[23]Abril!$E$10</f>
        <v>69.86363636363636</v>
      </c>
      <c r="H27" s="11">
        <f>[23]Abril!$E$11</f>
        <v>70.307692307692307</v>
      </c>
      <c r="I27" s="11">
        <f>[23]Abril!$E$12</f>
        <v>69.25</v>
      </c>
      <c r="J27" s="11">
        <f>[23]Abril!$E$13</f>
        <v>58.333333333333336</v>
      </c>
      <c r="K27" s="11">
        <f>[23]Abril!$E$14</f>
        <v>57.208333333333336</v>
      </c>
      <c r="L27" s="11">
        <f>[23]Abril!$E$15</f>
        <v>57.958333333333336</v>
      </c>
      <c r="M27" s="11">
        <f>[23]Abril!$E$16</f>
        <v>65.916666666666671</v>
      </c>
      <c r="N27" s="11">
        <f>[23]Abril!$E$17</f>
        <v>69.583333333333329</v>
      </c>
      <c r="O27" s="11">
        <f>[23]Abril!$E$18</f>
        <v>67.181818181818187</v>
      </c>
      <c r="P27" s="11">
        <f>[23]Abril!$E$19</f>
        <v>62.375</v>
      </c>
      <c r="Q27" s="11">
        <f>[23]Abril!$E$20</f>
        <v>62.333333333333336</v>
      </c>
      <c r="R27" s="11">
        <f>[23]Abril!$E$21</f>
        <v>59.458333333333336</v>
      </c>
      <c r="S27" s="11">
        <f>[23]Abril!$E$22</f>
        <v>65.791666666666671</v>
      </c>
      <c r="T27" s="11">
        <f>[23]Abril!$E$23</f>
        <v>72.583333333333329</v>
      </c>
      <c r="U27" s="11">
        <f>[23]Abril!$E$24</f>
        <v>70.5</v>
      </c>
      <c r="V27" s="11">
        <f>[23]Abril!$E$25</f>
        <v>68.695652173913047</v>
      </c>
      <c r="W27" s="11">
        <f>[23]Abril!$E$26</f>
        <v>65.708333333333329</v>
      </c>
      <c r="X27" s="11">
        <f>[23]Abril!$E$27</f>
        <v>63.208333333333336</v>
      </c>
      <c r="Y27" s="11">
        <f>[23]Abril!$E$28</f>
        <v>63.375</v>
      </c>
      <c r="Z27" s="11">
        <f>[23]Abril!$E$29</f>
        <v>67.75</v>
      </c>
      <c r="AA27" s="11">
        <f>[23]Abril!$E$30</f>
        <v>64.083333333333329</v>
      </c>
      <c r="AB27" s="11">
        <f>[23]Abril!$E$31</f>
        <v>61.208333333333336</v>
      </c>
      <c r="AC27" s="11">
        <f>[23]Abril!$E$32</f>
        <v>65.5</v>
      </c>
      <c r="AD27" s="11">
        <f>[23]Abril!$E$33</f>
        <v>62.25</v>
      </c>
      <c r="AE27" s="11">
        <f>[23]Abril!$E$34</f>
        <v>67.304347826086953</v>
      </c>
      <c r="AF27" s="93">
        <f t="shared" si="1"/>
        <v>64.092327117327116</v>
      </c>
    </row>
    <row r="28" spans="1:36" x14ac:dyDescent="0.2">
      <c r="A28" s="58" t="s">
        <v>9</v>
      </c>
      <c r="B28" s="11">
        <f>[24]Abril!$E$5</f>
        <v>56.708333333333336</v>
      </c>
      <c r="C28" s="11">
        <f>[24]Abril!$E$6</f>
        <v>53.083333333333336</v>
      </c>
      <c r="D28" s="11">
        <f>[24]Abril!$E$7</f>
        <v>58.916666666666664</v>
      </c>
      <c r="E28" s="11">
        <f>[24]Abril!$E$8</f>
        <v>46.958333333333336</v>
      </c>
      <c r="F28" s="11">
        <f>[24]Abril!$E$9</f>
        <v>42.958333333333336</v>
      </c>
      <c r="G28" s="11">
        <f>[24]Abril!$E$10</f>
        <v>60.958333333333336</v>
      </c>
      <c r="H28" s="11">
        <f>[24]Abril!$E$11</f>
        <v>81.375</v>
      </c>
      <c r="I28" s="11">
        <f>[24]Abril!$E$12</f>
        <v>66.652173913043484</v>
      </c>
      <c r="J28" s="11">
        <f>[24]Abril!$E$13</f>
        <v>55.5</v>
      </c>
      <c r="K28" s="11">
        <f>[24]Abril!$E$14</f>
        <v>50.75</v>
      </c>
      <c r="L28" s="11">
        <f>[24]Abril!$E$15</f>
        <v>45.875</v>
      </c>
      <c r="M28" s="11">
        <f>[24]Abril!$E$16</f>
        <v>51.238095238095241</v>
      </c>
      <c r="N28" s="11">
        <f>[24]Abril!$E$17</f>
        <v>56.277777777777779</v>
      </c>
      <c r="O28" s="11">
        <f>[24]Abril!$E$18</f>
        <v>69.384615384615387</v>
      </c>
      <c r="P28" s="11">
        <f>[24]Abril!$E$19</f>
        <v>46.692307692307693</v>
      </c>
      <c r="Q28" s="11">
        <f>[24]Abril!$E$20</f>
        <v>47.277777777777779</v>
      </c>
      <c r="R28" s="11">
        <f>[24]Abril!$E$21</f>
        <v>42.307692307692307</v>
      </c>
      <c r="S28" s="11">
        <f>[24]Abril!$E$22</f>
        <v>55.363636363636367</v>
      </c>
      <c r="T28" s="11">
        <f>[24]Abril!$E$23</f>
        <v>58.909090909090907</v>
      </c>
      <c r="U28" s="11">
        <f>[24]Abril!$E$24</f>
        <v>55.636363636363633</v>
      </c>
      <c r="V28" s="11">
        <f>[24]Abril!$E$25</f>
        <v>54.1</v>
      </c>
      <c r="W28" s="11">
        <f>[24]Abril!$E$26</f>
        <v>47.111111111111114</v>
      </c>
      <c r="X28" s="11">
        <f>[24]Abril!$E$27</f>
        <v>49.5</v>
      </c>
      <c r="Y28" s="11">
        <f>[24]Abril!$E$28</f>
        <v>49.5</v>
      </c>
      <c r="Z28" s="11">
        <f>[24]Abril!$E$29</f>
        <v>54.714285714285715</v>
      </c>
      <c r="AA28" s="11">
        <f>[24]Abril!$E$30</f>
        <v>41</v>
      </c>
      <c r="AB28" s="11">
        <f>[24]Abril!$E$31</f>
        <v>46.714285714285715</v>
      </c>
      <c r="AC28" s="11">
        <f>[24]Abril!$E$32</f>
        <v>51.714285714285715</v>
      </c>
      <c r="AD28" s="11">
        <f>[24]Abril!$E$33</f>
        <v>41.625</v>
      </c>
      <c r="AE28" s="11">
        <f>[24]Abril!$E$34</f>
        <v>41.714285714285715</v>
      </c>
      <c r="AF28" s="93">
        <f t="shared" si="1"/>
        <v>52.683870610066272</v>
      </c>
      <c r="AI28" t="s">
        <v>47</v>
      </c>
    </row>
    <row r="29" spans="1:36" x14ac:dyDescent="0.2">
      <c r="A29" s="58" t="s">
        <v>42</v>
      </c>
      <c r="B29" s="11">
        <f>[25]Abril!$E$5</f>
        <v>60.666666666666664</v>
      </c>
      <c r="C29" s="11">
        <f>[25]Abril!$E$6</f>
        <v>59.958333333333336</v>
      </c>
      <c r="D29" s="11">
        <f>[25]Abril!$E$7</f>
        <v>58.666666666666664</v>
      </c>
      <c r="E29" s="11">
        <f>[25]Abril!$E$8</f>
        <v>52.916666666666664</v>
      </c>
      <c r="F29" s="11">
        <f>[25]Abril!$E$9</f>
        <v>60.541666666666664</v>
      </c>
      <c r="G29" s="11">
        <f>[25]Abril!$E$10</f>
        <v>68.541666666666671</v>
      </c>
      <c r="H29" s="11">
        <f>[25]Abril!$E$11</f>
        <v>78.458333333333329</v>
      </c>
      <c r="I29" s="11">
        <f>[25]Abril!$E$12</f>
        <v>66.875</v>
      </c>
      <c r="J29" s="11">
        <f>[25]Abril!$E$13</f>
        <v>56.041666666666664</v>
      </c>
      <c r="K29" s="11">
        <f>[25]Abril!$E$14</f>
        <v>56.583333333333336</v>
      </c>
      <c r="L29" s="11">
        <f>[25]Abril!$E$15</f>
        <v>56.625</v>
      </c>
      <c r="M29" s="11">
        <f>[25]Abril!$E$16</f>
        <v>59.083333333333336</v>
      </c>
      <c r="N29" s="11">
        <f>[25]Abril!$E$17</f>
        <v>64.75</v>
      </c>
      <c r="O29" s="11">
        <f>[25]Abril!$E$18</f>
        <v>70.958333333333329</v>
      </c>
      <c r="P29" s="11">
        <f>[25]Abril!$E$19</f>
        <v>59.791666666666664</v>
      </c>
      <c r="Q29" s="11">
        <f>[25]Abril!$E$20</f>
        <v>59.458333333333336</v>
      </c>
      <c r="R29" s="11">
        <f>[25]Abril!$E$21</f>
        <v>57.541666666666664</v>
      </c>
      <c r="S29" s="11">
        <f>[25]Abril!$E$22</f>
        <v>59.125</v>
      </c>
      <c r="T29" s="11">
        <f>[25]Abril!$E$23</f>
        <v>64.333333333333329</v>
      </c>
      <c r="U29" s="11">
        <f>[25]Abril!$E$24</f>
        <v>66.25</v>
      </c>
      <c r="V29" s="11">
        <f>[25]Abril!$E$25</f>
        <v>64.041666666666671</v>
      </c>
      <c r="W29" s="11">
        <f>[25]Abril!$E$26</f>
        <v>59.333333333333336</v>
      </c>
      <c r="X29" s="11">
        <f>[25]Abril!$E$27</f>
        <v>60.208333333333336</v>
      </c>
      <c r="Y29" s="11">
        <f>[25]Abril!$E$28</f>
        <v>57.375</v>
      </c>
      <c r="Z29" s="11">
        <f>[25]Abril!$E$29</f>
        <v>61.25</v>
      </c>
      <c r="AA29" s="11">
        <f>[25]Abril!$E$30</f>
        <v>64.625</v>
      </c>
      <c r="AB29" s="11">
        <f>[25]Abril!$E$31</f>
        <v>56.041666666666664</v>
      </c>
      <c r="AC29" s="11">
        <f>[25]Abril!$E$32</f>
        <v>50.958333333333336</v>
      </c>
      <c r="AD29" s="11">
        <f>[25]Abril!$E$33</f>
        <v>60.541666666666664</v>
      </c>
      <c r="AE29" s="11">
        <f>[25]Abril!$E$34</f>
        <v>59.625</v>
      </c>
      <c r="AF29" s="93">
        <f t="shared" si="1"/>
        <v>61.038888888888891</v>
      </c>
      <c r="AJ29" t="s">
        <v>47</v>
      </c>
    </row>
    <row r="30" spans="1:36" x14ac:dyDescent="0.2">
      <c r="A30" s="58" t="s">
        <v>10</v>
      </c>
      <c r="B30" s="11">
        <f>[26]Abril!$E$5</f>
        <v>64.5</v>
      </c>
      <c r="C30" s="11">
        <f>[26]Abril!$E$6</f>
        <v>61.458333333333336</v>
      </c>
      <c r="D30" s="11">
        <f>[26]Abril!$E$7</f>
        <v>60</v>
      </c>
      <c r="E30" s="11">
        <f>[26]Abril!$E$8</f>
        <v>52</v>
      </c>
      <c r="F30" s="11">
        <f>[26]Abril!$E$9</f>
        <v>52.541666666666664</v>
      </c>
      <c r="G30" s="11">
        <f>[26]Abril!$E$10</f>
        <v>71.875</v>
      </c>
      <c r="H30" s="11">
        <f>[26]Abril!$E$11</f>
        <v>84.208333333333329</v>
      </c>
      <c r="I30" s="11">
        <f>[26]Abril!$E$12</f>
        <v>72.166666666666671</v>
      </c>
      <c r="J30" s="11">
        <f>[26]Abril!$E$13</f>
        <v>59.833333333333336</v>
      </c>
      <c r="K30" s="11">
        <f>[26]Abril!$E$14</f>
        <v>56.75</v>
      </c>
      <c r="L30" s="11">
        <f>[26]Abril!$E$15</f>
        <v>54.916666666666664</v>
      </c>
      <c r="M30" s="11">
        <f>[26]Abril!$E$16</f>
        <v>60.833333333333336</v>
      </c>
      <c r="N30" s="11">
        <f>[26]Abril!$E$17</f>
        <v>65.25</v>
      </c>
      <c r="O30" s="11">
        <f>[26]Abril!$E$18</f>
        <v>84.25</v>
      </c>
      <c r="P30" s="11">
        <f>[26]Abril!$E$19</f>
        <v>62.25</v>
      </c>
      <c r="Q30" s="11">
        <f>[26]Abril!$E$20</f>
        <v>63.708333333333336</v>
      </c>
      <c r="R30" s="11">
        <f>[26]Abril!$E$21</f>
        <v>59.375</v>
      </c>
      <c r="S30" s="11">
        <f>[26]Abril!$E$22</f>
        <v>64.5</v>
      </c>
      <c r="T30" s="11">
        <f>[26]Abril!$E$23</f>
        <v>70.166666666666671</v>
      </c>
      <c r="U30" s="11">
        <f>[26]Abril!$E$24</f>
        <v>69.125</v>
      </c>
      <c r="V30" s="11">
        <f>[26]Abril!$E$25</f>
        <v>69.416666666666671</v>
      </c>
      <c r="W30" s="11">
        <f>[26]Abril!$E$26</f>
        <v>66.666666666666671</v>
      </c>
      <c r="X30" s="11">
        <f>[26]Abril!$E$27</f>
        <v>63.041666666666664</v>
      </c>
      <c r="Y30" s="11">
        <f>[26]Abril!$E$28</f>
        <v>55.083333333333336</v>
      </c>
      <c r="Z30" s="11">
        <f>[26]Abril!$E$29</f>
        <v>63.125</v>
      </c>
      <c r="AA30" s="11">
        <f>[26]Abril!$E$30</f>
        <v>60.75</v>
      </c>
      <c r="AB30" s="11">
        <f>[26]Abril!$E$31</f>
        <v>55.791666666666664</v>
      </c>
      <c r="AC30" s="11">
        <f>[26]Abril!$E$32</f>
        <v>60.333333333333336</v>
      </c>
      <c r="AD30" s="11">
        <f>[26]Abril!$E$33</f>
        <v>59.5</v>
      </c>
      <c r="AE30" s="11">
        <f>[26]Abril!$E$34</f>
        <v>65.25</v>
      </c>
      <c r="AF30" s="93">
        <f t="shared" si="1"/>
        <v>63.622222222222234</v>
      </c>
      <c r="AI30" t="s">
        <v>47</v>
      </c>
      <c r="AJ30" t="s">
        <v>47</v>
      </c>
    </row>
    <row r="31" spans="1:36" x14ac:dyDescent="0.2">
      <c r="A31" s="58" t="s">
        <v>172</v>
      </c>
      <c r="B31" s="11">
        <f>[27]Abril!$E$5</f>
        <v>54.5625</v>
      </c>
      <c r="C31" s="11">
        <f>[27]Abril!$E$6</f>
        <v>55.125</v>
      </c>
      <c r="D31" s="11">
        <f>[27]Abril!$E$7</f>
        <v>51.5625</v>
      </c>
      <c r="E31" s="11">
        <f>[27]Abril!$E$8</f>
        <v>48.588235294117645</v>
      </c>
      <c r="F31" s="11">
        <f>[27]Abril!$E$9</f>
        <v>55.058823529411768</v>
      </c>
      <c r="G31" s="11">
        <f>[27]Abril!$E$10</f>
        <v>72.9375</v>
      </c>
      <c r="H31" s="11">
        <f>[27]Abril!$E$11</f>
        <v>77.615384615384613</v>
      </c>
      <c r="I31" s="11">
        <f>[27]Abril!$E$12</f>
        <v>63.866666666666667</v>
      </c>
      <c r="J31" s="11">
        <f>[27]Abril!$E$13</f>
        <v>51.941176470588232</v>
      </c>
      <c r="K31" s="11">
        <f>[27]Abril!$E$14</f>
        <v>48.470588235294116</v>
      </c>
      <c r="L31" s="11">
        <f>[27]Abril!$E$15</f>
        <v>45.6875</v>
      </c>
      <c r="M31" s="11">
        <f>[27]Abril!$E$16</f>
        <v>47.470588235294116</v>
      </c>
      <c r="N31" s="11">
        <f>[27]Abril!$E$17</f>
        <v>62.058823529411768</v>
      </c>
      <c r="O31" s="11">
        <f>[27]Abril!$E$18</f>
        <v>76.86666666666666</v>
      </c>
      <c r="P31" s="11">
        <f>[27]Abril!$E$19</f>
        <v>58.75</v>
      </c>
      <c r="Q31" s="11">
        <f>[27]Abril!$E$20</f>
        <v>57.176470588235297</v>
      </c>
      <c r="R31" s="11">
        <f>[27]Abril!$E$21</f>
        <v>50.25</v>
      </c>
      <c r="S31" s="11">
        <f>[27]Abril!$E$22</f>
        <v>57.4375</v>
      </c>
      <c r="T31" s="11">
        <f>[27]Abril!$E$23</f>
        <v>63.0625</v>
      </c>
      <c r="U31" s="11">
        <f>[27]Abril!$E$24</f>
        <v>63.058823529411768</v>
      </c>
      <c r="V31" s="11">
        <f>[27]Abril!$E$25</f>
        <v>61.117647058823529</v>
      </c>
      <c r="W31" s="11">
        <f>[27]Abril!$E$26</f>
        <v>56.235294117647058</v>
      </c>
      <c r="X31" s="11">
        <f>[27]Abril!$E$27</f>
        <v>54.294117647058826</v>
      </c>
      <c r="Y31" s="11">
        <f>[27]Abril!$E$28</f>
        <v>55.058823529411768</v>
      </c>
      <c r="Z31" s="11">
        <f>[27]Abril!$E$29</f>
        <v>67.0625</v>
      </c>
      <c r="AA31" s="11">
        <f>[27]Abril!$E$30</f>
        <v>59.375</v>
      </c>
      <c r="AB31" s="11">
        <f>[27]Abril!$E$31</f>
        <v>53.3125</v>
      </c>
      <c r="AC31" s="11">
        <f>[27]Abril!$E$32</f>
        <v>60</v>
      </c>
      <c r="AD31" s="11">
        <f>[27]Abril!$E$33</f>
        <v>58.235294117647058</v>
      </c>
      <c r="AE31" s="11">
        <f>[27]Abril!$E$34</f>
        <v>55.058823529411768</v>
      </c>
      <c r="AF31" s="93">
        <f t="shared" si="1"/>
        <v>58.043241578682746</v>
      </c>
      <c r="AG31" s="12" t="s">
        <v>47</v>
      </c>
      <c r="AI31" t="s">
        <v>47</v>
      </c>
    </row>
    <row r="32" spans="1:36" x14ac:dyDescent="0.2">
      <c r="A32" s="58" t="s">
        <v>11</v>
      </c>
      <c r="B32" s="11" t="str">
        <f>[28]Abril!$E$5</f>
        <v>*</v>
      </c>
      <c r="C32" s="11" t="str">
        <f>[28]Abril!$E$6</f>
        <v>*</v>
      </c>
      <c r="D32" s="11" t="str">
        <f>[28]Abril!$E$7</f>
        <v>*</v>
      </c>
      <c r="E32" s="11" t="str">
        <f>[28]Abril!$E$8</f>
        <v>*</v>
      </c>
      <c r="F32" s="11" t="str">
        <f>[28]Abril!$E$9</f>
        <v>*</v>
      </c>
      <c r="G32" s="11" t="str">
        <f>[28]Abril!$E$10</f>
        <v>*</v>
      </c>
      <c r="H32" s="11" t="str">
        <f>[28]Abril!$E$11</f>
        <v>*</v>
      </c>
      <c r="I32" s="11" t="str">
        <f>[28]Abril!$E$12</f>
        <v>*</v>
      </c>
      <c r="J32" s="11" t="str">
        <f>[28]Abril!$E$13</f>
        <v>*</v>
      </c>
      <c r="K32" s="11" t="str">
        <f>[28]Abril!$E$14</f>
        <v>*</v>
      </c>
      <c r="L32" s="11" t="str">
        <f>[28]Abril!$E$15</f>
        <v>*</v>
      </c>
      <c r="M32" s="11" t="str">
        <f>[28]Abril!$E$16</f>
        <v>*</v>
      </c>
      <c r="N32" s="11" t="str">
        <f>[28]Abril!$E$17</f>
        <v>*</v>
      </c>
      <c r="O32" s="11" t="str">
        <f>[28]Abril!$E$18</f>
        <v>*</v>
      </c>
      <c r="P32" s="11" t="str">
        <f>[28]Abril!$E$19</f>
        <v>*</v>
      </c>
      <c r="Q32" s="11" t="str">
        <f>[28]Abril!$E$20</f>
        <v>*</v>
      </c>
      <c r="R32" s="11" t="str">
        <f>[28]Abril!$E$21</f>
        <v>*</v>
      </c>
      <c r="S32" s="11" t="str">
        <f>[28]Abril!$E$22</f>
        <v>*</v>
      </c>
      <c r="T32" s="11" t="str">
        <f>[28]Abril!$E$23</f>
        <v>*</v>
      </c>
      <c r="U32" s="11" t="str">
        <f>[28]Abril!$E$24</f>
        <v>*</v>
      </c>
      <c r="V32" s="11" t="str">
        <f>[28]Abril!$E$25</f>
        <v>*</v>
      </c>
      <c r="W32" s="11" t="str">
        <f>[28]Abril!$E$26</f>
        <v>*</v>
      </c>
      <c r="X32" s="11" t="str">
        <f>[28]Abril!$E$27</f>
        <v>*</v>
      </c>
      <c r="Y32" s="11" t="str">
        <f>[28]Abril!$E$28</f>
        <v>*</v>
      </c>
      <c r="Z32" s="11" t="str">
        <f>[28]Abril!$E$29</f>
        <v>*</v>
      </c>
      <c r="AA32" s="11" t="str">
        <f>[28]Abril!$E$30</f>
        <v>*</v>
      </c>
      <c r="AB32" s="11" t="str">
        <f>[28]Abril!$E$31</f>
        <v>*</v>
      </c>
      <c r="AC32" s="11" t="str">
        <f>[28]Abril!$E$32</f>
        <v>*</v>
      </c>
      <c r="AD32" s="11" t="str">
        <f>[28]Abril!$E$33</f>
        <v>*</v>
      </c>
      <c r="AE32" s="11" t="str">
        <f>[28]Abril!$E$34</f>
        <v>*</v>
      </c>
      <c r="AF32" s="93" t="s">
        <v>226</v>
      </c>
      <c r="AJ32" t="s">
        <v>47</v>
      </c>
    </row>
    <row r="33" spans="1:37" s="5" customFormat="1" x14ac:dyDescent="0.2">
      <c r="A33" s="58" t="s">
        <v>12</v>
      </c>
      <c r="B33" s="11">
        <f>[29]Abril!$E$5</f>
        <v>65</v>
      </c>
      <c r="C33" s="11">
        <f>[29]Abril!$E$6</f>
        <v>66.125</v>
      </c>
      <c r="D33" s="11">
        <f>[29]Abril!$E$7</f>
        <v>62.25</v>
      </c>
      <c r="E33" s="11">
        <f>[29]Abril!$E$8</f>
        <v>51.083333333333336</v>
      </c>
      <c r="F33" s="11">
        <f>[29]Abril!$E$9</f>
        <v>67.25</v>
      </c>
      <c r="G33" s="11">
        <f>[29]Abril!$E$10</f>
        <v>76.041666666666671</v>
      </c>
      <c r="H33" s="11">
        <f>[29]Abril!$E$11</f>
        <v>79.791666666666671</v>
      </c>
      <c r="I33" s="11">
        <f>[29]Abril!$E$12</f>
        <v>63.625</v>
      </c>
      <c r="J33" s="11">
        <f>[29]Abril!$E$13</f>
        <v>60.583333333333336</v>
      </c>
      <c r="K33" s="11">
        <f>[29]Abril!$E$14</f>
        <v>55.333333333333336</v>
      </c>
      <c r="L33" s="11">
        <f>[29]Abril!$E$15</f>
        <v>52.875</v>
      </c>
      <c r="M33" s="11">
        <f>[29]Abril!$E$16</f>
        <v>75.25</v>
      </c>
      <c r="N33" s="11" t="str">
        <f>[29]Abril!$E$17</f>
        <v>*</v>
      </c>
      <c r="O33" s="11" t="str">
        <f>[29]Abril!$E$18</f>
        <v>*</v>
      </c>
      <c r="P33" s="11" t="str">
        <f>[29]Abril!$E$19</f>
        <v>*</v>
      </c>
      <c r="Q33" s="11">
        <f>[29]Abril!$E$20</f>
        <v>48</v>
      </c>
      <c r="R33" s="11">
        <f>[29]Abril!$E$21</f>
        <v>62.416666666666664</v>
      </c>
      <c r="S33" s="11">
        <f>[29]Abril!$E$22</f>
        <v>59.666666666666664</v>
      </c>
      <c r="T33" s="11">
        <f>[29]Abril!$E$23</f>
        <v>69.75</v>
      </c>
      <c r="U33" s="11">
        <f>[29]Abril!$E$24</f>
        <v>69.666666666666671</v>
      </c>
      <c r="V33" s="11">
        <f>[29]Abril!$E$25</f>
        <v>68.791666666666671</v>
      </c>
      <c r="W33" s="11">
        <f>[29]Abril!$E$26</f>
        <v>65.416666666666671</v>
      </c>
      <c r="X33" s="11">
        <f>[29]Abril!$E$27</f>
        <v>80.75</v>
      </c>
      <c r="Y33" s="11" t="str">
        <f>[29]Abril!$E$28</f>
        <v>*</v>
      </c>
      <c r="Z33" s="11" t="str">
        <f>[29]Abril!$E$29</f>
        <v>*</v>
      </c>
      <c r="AA33" s="11" t="str">
        <f>[29]Abril!$E$30</f>
        <v>*</v>
      </c>
      <c r="AB33" s="11" t="str">
        <f>[29]Abril!$E$31</f>
        <v>*</v>
      </c>
      <c r="AC33" s="11">
        <f>[29]Abril!$E$32</f>
        <v>49.166666666666664</v>
      </c>
      <c r="AD33" s="11">
        <f>[29]Abril!$E$33</f>
        <v>64.458333333333329</v>
      </c>
      <c r="AE33" s="11">
        <f>[29]Abril!$E$34</f>
        <v>63.25</v>
      </c>
      <c r="AF33" s="93">
        <f t="shared" si="1"/>
        <v>64.197463768115952</v>
      </c>
    </row>
    <row r="34" spans="1:37" x14ac:dyDescent="0.2">
      <c r="A34" s="58" t="s">
        <v>13</v>
      </c>
      <c r="B34" s="11">
        <f>[30]Abril!$E$5</f>
        <v>56.545454545454547</v>
      </c>
      <c r="C34" s="11">
        <f>[30]Abril!$E$6</f>
        <v>64</v>
      </c>
      <c r="D34" s="11">
        <f>[30]Abril!$E$7</f>
        <v>73.900000000000006</v>
      </c>
      <c r="E34" s="11">
        <f>[30]Abril!$E$8</f>
        <v>57.333333333333336</v>
      </c>
      <c r="F34" s="11">
        <f>[30]Abril!$E$9</f>
        <v>58.083333333333336</v>
      </c>
      <c r="G34" s="11">
        <f>[30]Abril!$E$10</f>
        <v>64.8</v>
      </c>
      <c r="H34" s="11">
        <f>[30]Abril!$E$11</f>
        <v>75.307692307692307</v>
      </c>
      <c r="I34" s="11">
        <f>[30]Abril!$E$12</f>
        <v>60.307692307692307</v>
      </c>
      <c r="J34" s="11">
        <f>[30]Abril!$E$13</f>
        <v>56.5625</v>
      </c>
      <c r="K34" s="11">
        <f>[30]Abril!$E$14</f>
        <v>57.571428571428569</v>
      </c>
      <c r="L34" s="11">
        <f>[30]Abril!$E$15</f>
        <v>48.416666666666664</v>
      </c>
      <c r="M34" s="11">
        <f>[30]Abril!$E$16</f>
        <v>54.454545454545453</v>
      </c>
      <c r="N34" s="11">
        <f>[30]Abril!$E$17</f>
        <v>52.636363636363633</v>
      </c>
      <c r="O34" s="11">
        <f>[30]Abril!$E$18</f>
        <v>74.36363636363636</v>
      </c>
      <c r="P34" s="11">
        <f>[30]Abril!$E$19</f>
        <v>47</v>
      </c>
      <c r="Q34" s="11">
        <f>[30]Abril!$E$20</f>
        <v>49.071428571428569</v>
      </c>
      <c r="R34" s="11">
        <f>[30]Abril!$E$21</f>
        <v>47.25</v>
      </c>
      <c r="S34" s="11">
        <f>[30]Abril!$E$22</f>
        <v>48.909090909090907</v>
      </c>
      <c r="T34" s="11">
        <f>[30]Abril!$E$23</f>
        <v>57.727272727272727</v>
      </c>
      <c r="U34" s="11">
        <f>[30]Abril!$E$24</f>
        <v>58</v>
      </c>
      <c r="V34" s="11">
        <f>[30]Abril!$E$25</f>
        <v>50.363636363636367</v>
      </c>
      <c r="W34" s="11">
        <f>[30]Abril!$E$26</f>
        <v>46.363636363636367</v>
      </c>
      <c r="X34" s="11">
        <f>[30]Abril!$E$27</f>
        <v>47.888888888888886</v>
      </c>
      <c r="Y34" s="11">
        <f>[30]Abril!$E$28</f>
        <v>51.333333333333336</v>
      </c>
      <c r="Z34" s="11">
        <f>[30]Abril!$E$29</f>
        <v>53.545454545454547</v>
      </c>
      <c r="AA34" s="11">
        <f>[30]Abril!$E$30</f>
        <v>60</v>
      </c>
      <c r="AB34" s="11">
        <f>[30]Abril!$E$31</f>
        <v>45.363636363636367</v>
      </c>
      <c r="AC34" s="11">
        <f>[30]Abril!$E$32</f>
        <v>46.5</v>
      </c>
      <c r="AD34" s="11">
        <f>[30]Abril!$E$33</f>
        <v>57.25</v>
      </c>
      <c r="AE34" s="11">
        <f>[30]Abril!$E$34</f>
        <v>48.2</v>
      </c>
      <c r="AF34" s="93">
        <f t="shared" si="1"/>
        <v>55.634967486217469</v>
      </c>
      <c r="AI34" t="s">
        <v>47</v>
      </c>
    </row>
    <row r="35" spans="1:37" x14ac:dyDescent="0.2">
      <c r="A35" s="58" t="s">
        <v>173</v>
      </c>
      <c r="B35" s="11">
        <f>[31]Abril!$E$5</f>
        <v>70</v>
      </c>
      <c r="C35" s="11">
        <f>[31]Abril!$E$6</f>
        <v>67.958333333333329</v>
      </c>
      <c r="D35" s="11">
        <f>[31]Abril!$E$7</f>
        <v>70.875</v>
      </c>
      <c r="E35" s="11">
        <f>[31]Abril!$E$8</f>
        <v>66.208333333333329</v>
      </c>
      <c r="F35" s="11">
        <f>[31]Abril!$E$9</f>
        <v>63.208333333333336</v>
      </c>
      <c r="G35" s="11">
        <f>[31]Abril!$E$10</f>
        <v>64.5</v>
      </c>
      <c r="H35" s="11">
        <f>[31]Abril!$E$11</f>
        <v>78.375</v>
      </c>
      <c r="I35" s="11">
        <f>[31]Abril!$E$12</f>
        <v>73.75</v>
      </c>
      <c r="J35" s="11">
        <f>[31]Abril!$E$13</f>
        <v>73.125</v>
      </c>
      <c r="K35" s="11">
        <f>[31]Abril!$E$14</f>
        <v>69.916666666666671</v>
      </c>
      <c r="L35" s="11">
        <f>[31]Abril!$E$15</f>
        <v>67</v>
      </c>
      <c r="M35" s="11">
        <f>[31]Abril!$E$16</f>
        <v>65.25</v>
      </c>
      <c r="N35" s="11">
        <f>[31]Abril!$E$17</f>
        <v>66.833333333333329</v>
      </c>
      <c r="O35" s="11">
        <f>[31]Abril!$E$18</f>
        <v>75.916666666666671</v>
      </c>
      <c r="P35" s="11">
        <f>[31]Abril!$E$19</f>
        <v>70.791666666666671</v>
      </c>
      <c r="Q35" s="11">
        <f>[31]Abril!$E$20</f>
        <v>69.083333333333329</v>
      </c>
      <c r="R35" s="11">
        <f>[31]Abril!$E$21</f>
        <v>67.125</v>
      </c>
      <c r="S35" s="11">
        <f>[31]Abril!$E$22</f>
        <v>69.375</v>
      </c>
      <c r="T35" s="11">
        <f>[31]Abril!$E$23</f>
        <v>66.625</v>
      </c>
      <c r="U35" s="11">
        <f>[31]Abril!$E$24</f>
        <v>69.833333333333329</v>
      </c>
      <c r="V35" s="11">
        <f>[31]Abril!$E$25</f>
        <v>69.208333333333329</v>
      </c>
      <c r="W35" s="11">
        <f>[31]Abril!$E$26</f>
        <v>62.666666666666664</v>
      </c>
      <c r="X35" s="11">
        <f>[31]Abril!$E$27</f>
        <v>59.458333333333336</v>
      </c>
      <c r="Y35" s="11">
        <f>[31]Abril!$E$28</f>
        <v>56.291666666666664</v>
      </c>
      <c r="Z35" s="11">
        <f>[31]Abril!$E$29</f>
        <v>64.208333333333329</v>
      </c>
      <c r="AA35" s="11">
        <f>[31]Abril!$E$30</f>
        <v>66.583333333333329</v>
      </c>
      <c r="AB35" s="11">
        <f>[31]Abril!$E$31</f>
        <v>59</v>
      </c>
      <c r="AC35" s="11">
        <f>[31]Abril!$E$32</f>
        <v>62.791666666666664</v>
      </c>
      <c r="AD35" s="11">
        <f>[31]Abril!$E$33</f>
        <v>59.166666666666664</v>
      </c>
      <c r="AE35" s="11">
        <f>[31]Abril!$E$34</f>
        <v>59.75</v>
      </c>
      <c r="AF35" s="93">
        <f t="shared" si="1"/>
        <v>66.829166666666666</v>
      </c>
      <c r="AJ35" t="s">
        <v>47</v>
      </c>
    </row>
    <row r="36" spans="1:37" x14ac:dyDescent="0.2">
      <c r="A36" s="58" t="s">
        <v>144</v>
      </c>
      <c r="B36" s="11" t="str">
        <f>[32]Abril!$E$5</f>
        <v>*</v>
      </c>
      <c r="C36" s="11" t="str">
        <f>[32]Abril!$E$6</f>
        <v>*</v>
      </c>
      <c r="D36" s="11" t="str">
        <f>[32]Abril!$E$7</f>
        <v>*</v>
      </c>
      <c r="E36" s="11" t="str">
        <f>[32]Abril!$E$8</f>
        <v>*</v>
      </c>
      <c r="F36" s="11" t="str">
        <f>[32]Abril!$E$9</f>
        <v>*</v>
      </c>
      <c r="G36" s="11" t="str">
        <f>[32]Abril!$E$10</f>
        <v>*</v>
      </c>
      <c r="H36" s="11" t="str">
        <f>[32]Abril!$E$11</f>
        <v>*</v>
      </c>
      <c r="I36" s="11" t="str">
        <f>[32]Abril!$E$12</f>
        <v>*</v>
      </c>
      <c r="J36" s="11" t="str">
        <f>[32]Abril!$E$13</f>
        <v>*</v>
      </c>
      <c r="K36" s="11" t="str">
        <f>[32]Abril!$E$14</f>
        <v>*</v>
      </c>
      <c r="L36" s="11" t="str">
        <f>[32]Abril!$E$15</f>
        <v>*</v>
      </c>
      <c r="M36" s="11" t="str">
        <f>[32]Abril!$E$16</f>
        <v>*</v>
      </c>
      <c r="N36" s="11" t="str">
        <f>[32]Abril!$E$17</f>
        <v>*</v>
      </c>
      <c r="O36" s="11" t="str">
        <f>[32]Abril!$E$18</f>
        <v>*</v>
      </c>
      <c r="P36" s="11" t="str">
        <f>[32]Abril!$E$19</f>
        <v>*</v>
      </c>
      <c r="Q36" s="11" t="str">
        <f>[32]Abril!$E$20</f>
        <v>*</v>
      </c>
      <c r="R36" s="11" t="str">
        <f>[32]Abril!$E$21</f>
        <v>*</v>
      </c>
      <c r="S36" s="11" t="str">
        <f>[32]Abril!$E$22</f>
        <v>*</v>
      </c>
      <c r="T36" s="11" t="str">
        <f>[32]Abril!$E$23</f>
        <v>*</v>
      </c>
      <c r="U36" s="11" t="str">
        <f>[32]Abril!$E$24</f>
        <v>*</v>
      </c>
      <c r="V36" s="11" t="str">
        <f>[32]Abril!$E$25</f>
        <v>*</v>
      </c>
      <c r="W36" s="11" t="str">
        <f>[32]Abril!$E$26</f>
        <v>*</v>
      </c>
      <c r="X36" s="11" t="str">
        <f>[32]Abril!$E$27</f>
        <v>*</v>
      </c>
      <c r="Y36" s="11" t="str">
        <f>[32]Abril!$E$28</f>
        <v>*</v>
      </c>
      <c r="Z36" s="11" t="str">
        <f>[32]Abril!$E$29</f>
        <v>*</v>
      </c>
      <c r="AA36" s="11" t="str">
        <f>[32]Abril!$E$30</f>
        <v>*</v>
      </c>
      <c r="AB36" s="11" t="str">
        <f>[32]Abril!$E$31</f>
        <v>*</v>
      </c>
      <c r="AC36" s="11" t="str">
        <f>[32]Abril!$E$32</f>
        <v>*</v>
      </c>
      <c r="AD36" s="11" t="str">
        <f>[32]Abril!$E$33</f>
        <v>*</v>
      </c>
      <c r="AE36" s="11" t="str">
        <f>[32]Abril!$E$34</f>
        <v>*</v>
      </c>
      <c r="AF36" s="93" t="s">
        <v>226</v>
      </c>
      <c r="AJ36" t="s">
        <v>47</v>
      </c>
    </row>
    <row r="37" spans="1:37" x14ac:dyDescent="0.2">
      <c r="A37" s="58" t="s">
        <v>14</v>
      </c>
      <c r="B37" s="11" t="str">
        <f>[33]Abril!$E$5</f>
        <v>*</v>
      </c>
      <c r="C37" s="11" t="str">
        <f>[33]Abril!$E$6</f>
        <v>*</v>
      </c>
      <c r="D37" s="11" t="str">
        <f>[33]Abril!$E$7</f>
        <v>*</v>
      </c>
      <c r="E37" s="11" t="str">
        <f>[33]Abril!$E$8</f>
        <v>*</v>
      </c>
      <c r="F37" s="11" t="str">
        <f>[33]Abril!$E$9</f>
        <v>*</v>
      </c>
      <c r="G37" s="11" t="str">
        <f>[33]Abril!$E$10</f>
        <v>*</v>
      </c>
      <c r="H37" s="11" t="str">
        <f>[33]Abril!$E$11</f>
        <v>*</v>
      </c>
      <c r="I37" s="11" t="str">
        <f>[33]Abril!$E$12</f>
        <v>*</v>
      </c>
      <c r="J37" s="11" t="str">
        <f>[33]Abril!$E$13</f>
        <v>*</v>
      </c>
      <c r="K37" s="11" t="str">
        <f>[33]Abril!$E$14</f>
        <v>*</v>
      </c>
      <c r="L37" s="11" t="str">
        <f>[33]Abril!$E$15</f>
        <v>*</v>
      </c>
      <c r="M37" s="11" t="str">
        <f>[33]Abril!$E$16</f>
        <v>*</v>
      </c>
      <c r="N37" s="11" t="str">
        <f>[33]Abril!$E$17</f>
        <v>*</v>
      </c>
      <c r="O37" s="11" t="str">
        <f>[33]Abril!$E$18</f>
        <v>*</v>
      </c>
      <c r="P37" s="11" t="str">
        <f>[33]Abril!$E$19</f>
        <v>*</v>
      </c>
      <c r="Q37" s="11" t="str">
        <f>[33]Abril!$E$20</f>
        <v>*</v>
      </c>
      <c r="R37" s="11" t="str">
        <f>[33]Abril!$E$21</f>
        <v>*</v>
      </c>
      <c r="S37" s="11" t="str">
        <f>[33]Abril!$E$22</f>
        <v>*</v>
      </c>
      <c r="T37" s="11" t="str">
        <f>[33]Abril!$E$23</f>
        <v>*</v>
      </c>
      <c r="U37" s="11" t="str">
        <f>[33]Abril!$E$24</f>
        <v>*</v>
      </c>
      <c r="V37" s="11" t="str">
        <f>[33]Abril!$E$25</f>
        <v>*</v>
      </c>
      <c r="W37" s="11" t="str">
        <f>[33]Abril!$E$26</f>
        <v>*</v>
      </c>
      <c r="X37" s="11" t="str">
        <f>[33]Abril!$E$27</f>
        <v>*</v>
      </c>
      <c r="Y37" s="11" t="str">
        <f>[33]Abril!$E$28</f>
        <v>*</v>
      </c>
      <c r="Z37" s="11" t="str">
        <f>[33]Abril!$E$29</f>
        <v>*</v>
      </c>
      <c r="AA37" s="11" t="str">
        <f>[33]Abril!$E$30</f>
        <v>*</v>
      </c>
      <c r="AB37" s="11" t="str">
        <f>[33]Abril!$E$31</f>
        <v>*</v>
      </c>
      <c r="AC37" s="11" t="str">
        <f>[33]Abril!$E$32</f>
        <v>*</v>
      </c>
      <c r="AD37" s="11" t="str">
        <f>[33]Abril!$E$33</f>
        <v>*</v>
      </c>
      <c r="AE37" s="11" t="str">
        <f>[33]Abril!$E$34</f>
        <v>*</v>
      </c>
      <c r="AF37" s="93" t="s">
        <v>226</v>
      </c>
      <c r="AH37" t="s">
        <v>47</v>
      </c>
      <c r="AJ37" t="s">
        <v>47</v>
      </c>
    </row>
    <row r="38" spans="1:37" x14ac:dyDescent="0.2">
      <c r="A38" s="58" t="s">
        <v>174</v>
      </c>
      <c r="B38" s="11">
        <f>[34]Abril!$E$5</f>
        <v>85.705882352941174</v>
      </c>
      <c r="C38" s="11">
        <f>[34]Abril!$E$6</f>
        <v>85.533333333333331</v>
      </c>
      <c r="D38" s="11">
        <f>[34]Abril!$E$7</f>
        <v>87.266666666666666</v>
      </c>
      <c r="E38" s="11">
        <f>[34]Abril!$E$8</f>
        <v>85.733333333333334</v>
      </c>
      <c r="F38" s="11">
        <f>[34]Abril!$E$9</f>
        <v>87.2</v>
      </c>
      <c r="G38" s="11">
        <f>[34]Abril!$E$10</f>
        <v>87.642857142857139</v>
      </c>
      <c r="H38" s="11">
        <f>[34]Abril!$E$11</f>
        <v>81.6875</v>
      </c>
      <c r="I38" s="11">
        <f>[34]Abril!$E$12</f>
        <v>81.333333333333329</v>
      </c>
      <c r="J38" s="11">
        <f>[34]Abril!$E$13</f>
        <v>77.764705882352942</v>
      </c>
      <c r="K38" s="11">
        <f>[34]Abril!$E$14</f>
        <v>83.25</v>
      </c>
      <c r="L38" s="11">
        <f>[34]Abril!$E$15</f>
        <v>85.4</v>
      </c>
      <c r="M38" s="11">
        <f>[34]Abril!$E$16</f>
        <v>84.666666666666671</v>
      </c>
      <c r="N38" s="11">
        <f>[34]Abril!$E$17</f>
        <v>84.533333333333331</v>
      </c>
      <c r="O38" s="11">
        <f>[34]Abril!$E$18</f>
        <v>84.217391304347828</v>
      </c>
      <c r="P38" s="11">
        <f>[34]Abril!$E$19</f>
        <v>81.142857142857139</v>
      </c>
      <c r="Q38" s="11">
        <f>[34]Abril!$E$20</f>
        <v>75.7</v>
      </c>
      <c r="R38" s="11">
        <f>[34]Abril!$E$21</f>
        <v>74.666666666666671</v>
      </c>
      <c r="S38" s="11">
        <f>[34]Abril!$E$22</f>
        <v>78.764705882352942</v>
      </c>
      <c r="T38" s="11">
        <f>[34]Abril!$E$23</f>
        <v>82.9375</v>
      </c>
      <c r="U38" s="11">
        <f>[34]Abril!$E$24</f>
        <v>83.647058823529406</v>
      </c>
      <c r="V38" s="11">
        <f>[34]Abril!$E$25</f>
        <v>86.86666666666666</v>
      </c>
      <c r="W38" s="11">
        <f>[34]Abril!$E$26</f>
        <v>85.571428571428569</v>
      </c>
      <c r="X38" s="11">
        <f>[34]Abril!$E$27</f>
        <v>82.6</v>
      </c>
      <c r="Y38" s="11">
        <f>[34]Abril!$E$28</f>
        <v>83.13333333333334</v>
      </c>
      <c r="Z38" s="11">
        <f>[34]Abril!$E$29</f>
        <v>86.933333333333337</v>
      </c>
      <c r="AA38" s="11">
        <f>[34]Abril!$E$30</f>
        <v>87.642857142857139</v>
      </c>
      <c r="AB38" s="11">
        <f>[34]Abril!$E$31</f>
        <v>83</v>
      </c>
      <c r="AC38" s="11">
        <f>[34]Abril!$E$32</f>
        <v>85.733333333333334</v>
      </c>
      <c r="AD38" s="11">
        <f>[34]Abril!$E$33</f>
        <v>84.375</v>
      </c>
      <c r="AE38" s="11">
        <f>[34]Abril!$E$34</f>
        <v>82.6875</v>
      </c>
      <c r="AF38" s="93">
        <f t="shared" si="1"/>
        <v>83.577908141517483</v>
      </c>
      <c r="AH38" t="s">
        <v>47</v>
      </c>
      <c r="AI38" t="s">
        <v>47</v>
      </c>
    </row>
    <row r="39" spans="1:37" x14ac:dyDescent="0.2">
      <c r="A39" s="58" t="s">
        <v>15</v>
      </c>
      <c r="B39" s="11">
        <f>[35]Abril!$E$5</f>
        <v>61.541666666666664</v>
      </c>
      <c r="C39" s="11">
        <f>[35]Abril!$E$6</f>
        <v>58.125</v>
      </c>
      <c r="D39" s="11">
        <f>[35]Abril!$E$7</f>
        <v>68.375</v>
      </c>
      <c r="E39" s="11">
        <f>[35]Abril!$E$8</f>
        <v>49.25</v>
      </c>
      <c r="F39" s="11">
        <f>[35]Abril!$E$9</f>
        <v>57.416666666666664</v>
      </c>
      <c r="G39" s="11">
        <f>[35]Abril!$E$10</f>
        <v>66.166666666666671</v>
      </c>
      <c r="H39" s="11">
        <f>[35]Abril!$E$11</f>
        <v>85.916666666666671</v>
      </c>
      <c r="I39" s="11">
        <f>[35]Abril!$E$12</f>
        <v>64.875</v>
      </c>
      <c r="J39" s="11">
        <f>[35]Abril!$E$13</f>
        <v>52.166666666666664</v>
      </c>
      <c r="K39" s="11">
        <f>[35]Abril!$E$14</f>
        <v>49.166666666666664</v>
      </c>
      <c r="L39" s="11">
        <f>[35]Abril!$E$15</f>
        <v>49.291666666666664</v>
      </c>
      <c r="M39" s="11">
        <f>[35]Abril!$E$16</f>
        <v>48.791666666666664</v>
      </c>
      <c r="N39" s="11">
        <f>[35]Abril!$E$17</f>
        <v>70.916666666666671</v>
      </c>
      <c r="O39" s="11">
        <f>[35]Abril!$E$18</f>
        <v>83.541666666666671</v>
      </c>
      <c r="P39" s="11">
        <f>[35]Abril!$E$19</f>
        <v>56.291666666666664</v>
      </c>
      <c r="Q39" s="11">
        <f>[35]Abril!$E$20</f>
        <v>53.75</v>
      </c>
      <c r="R39" s="11">
        <f>[35]Abril!$E$21</f>
        <v>50.166666666666664</v>
      </c>
      <c r="S39" s="11">
        <f>[35]Abril!$E$22</f>
        <v>54.666666666666664</v>
      </c>
      <c r="T39" s="11">
        <f>[35]Abril!$E$23</f>
        <v>69.958333333333329</v>
      </c>
      <c r="U39" s="11">
        <f>[35]Abril!$E$24</f>
        <v>71.958333333333329</v>
      </c>
      <c r="V39" s="11">
        <f>[35]Abril!$E$25</f>
        <v>64.583333333333329</v>
      </c>
      <c r="W39" s="11">
        <f>[35]Abril!$E$26</f>
        <v>63.458333333333336</v>
      </c>
      <c r="X39" s="11">
        <f>[35]Abril!$E$27</f>
        <v>63.833333333333336</v>
      </c>
      <c r="Y39" s="11">
        <f>[35]Abril!$E$28</f>
        <v>64.916666666666671</v>
      </c>
      <c r="Z39" s="11">
        <f>[35]Abril!$E$29</f>
        <v>71.291666666666671</v>
      </c>
      <c r="AA39" s="11">
        <f>[35]Abril!$E$30</f>
        <v>73.25</v>
      </c>
      <c r="AB39" s="11">
        <f>[35]Abril!$E$31</f>
        <v>63.875</v>
      </c>
      <c r="AC39" s="11">
        <f>[35]Abril!$E$32</f>
        <v>69.375</v>
      </c>
      <c r="AD39" s="11">
        <f>[35]Abril!$E$33</f>
        <v>65.875</v>
      </c>
      <c r="AE39" s="11">
        <f>[35]Abril!$E$34</f>
        <v>58.958333333333336</v>
      </c>
      <c r="AF39" s="93">
        <f t="shared" si="1"/>
        <v>62.724999999999987</v>
      </c>
      <c r="AG39" s="12" t="s">
        <v>47</v>
      </c>
      <c r="AH39" t="s">
        <v>47</v>
      </c>
      <c r="AJ39" t="s">
        <v>47</v>
      </c>
    </row>
    <row r="40" spans="1:37" x14ac:dyDescent="0.2">
      <c r="A40" s="58" t="s">
        <v>16</v>
      </c>
      <c r="B40" s="11">
        <f>[36]Abril!$E$5</f>
        <v>70.833333333333329</v>
      </c>
      <c r="C40" s="11" t="str">
        <f>[36]Abril!$E$6</f>
        <v>*</v>
      </c>
      <c r="D40" s="11" t="str">
        <f>[36]Abril!$E$7</f>
        <v>*</v>
      </c>
      <c r="E40" s="11" t="str">
        <f>[36]Abril!$E$8</f>
        <v>*</v>
      </c>
      <c r="F40" s="11" t="str">
        <f>[36]Abril!$E$9</f>
        <v>*</v>
      </c>
      <c r="G40" s="11" t="str">
        <f>[36]Abril!$E$10</f>
        <v>*</v>
      </c>
      <c r="H40" s="11" t="str">
        <f>[36]Abril!$E$11</f>
        <v>*</v>
      </c>
      <c r="I40" s="11">
        <f>[36]Abril!$E$12</f>
        <v>48.166666666666664</v>
      </c>
      <c r="J40" s="11">
        <f>[36]Abril!$E$13</f>
        <v>55.208333333333336</v>
      </c>
      <c r="K40" s="11">
        <f>[36]Abril!$E$14</f>
        <v>55.75</v>
      </c>
      <c r="L40" s="11">
        <f>[36]Abril!$E$15</f>
        <v>62</v>
      </c>
      <c r="M40" s="11" t="str">
        <f>[36]Abril!$E$16</f>
        <v>*</v>
      </c>
      <c r="N40" s="11" t="str">
        <f>[36]Abril!$E$17</f>
        <v>*</v>
      </c>
      <c r="O40" s="11" t="str">
        <f>[36]Abril!$E$18</f>
        <v>*</v>
      </c>
      <c r="P40" s="11" t="str">
        <f>[36]Abril!$E$19</f>
        <v>*</v>
      </c>
      <c r="Q40" s="11">
        <f>[36]Abril!$E$20</f>
        <v>43.416666666666664</v>
      </c>
      <c r="R40" s="11">
        <f>[36]Abril!$E$21</f>
        <v>61.583333333333336</v>
      </c>
      <c r="S40" s="11">
        <f>[36]Abril!$E$22</f>
        <v>69.285714285714292</v>
      </c>
      <c r="T40" s="11" t="str">
        <f>[36]Abril!$E$23</f>
        <v>*</v>
      </c>
      <c r="U40" s="11" t="str">
        <f>[36]Abril!$E$24</f>
        <v>*</v>
      </c>
      <c r="V40" s="11" t="str">
        <f>[36]Abril!$E$25</f>
        <v>*</v>
      </c>
      <c r="W40" s="11" t="str">
        <f>[36]Abril!$E$26</f>
        <v>*</v>
      </c>
      <c r="X40" s="11" t="str">
        <f>[36]Abril!$E$27</f>
        <v>*</v>
      </c>
      <c r="Y40" s="11" t="str">
        <f>[36]Abril!$E$28</f>
        <v>*</v>
      </c>
      <c r="Z40" s="11" t="str">
        <f>[36]Abril!$E$29</f>
        <v>*</v>
      </c>
      <c r="AA40" s="11" t="str">
        <f>[36]Abril!$E$30</f>
        <v>*</v>
      </c>
      <c r="AB40" s="11" t="str">
        <f>[36]Abril!$E$31</f>
        <v>*</v>
      </c>
      <c r="AC40" s="11" t="str">
        <f>[36]Abril!$E$32</f>
        <v>*</v>
      </c>
      <c r="AD40" s="11" t="str">
        <f>[36]Abril!$E$33</f>
        <v>*</v>
      </c>
      <c r="AE40" s="11">
        <f>[36]Abril!$E$34</f>
        <v>45.916666666666664</v>
      </c>
      <c r="AF40" s="93">
        <f t="shared" si="1"/>
        <v>56.906746031746039</v>
      </c>
      <c r="AI40" t="s">
        <v>47</v>
      </c>
      <c r="AJ40" t="s">
        <v>47</v>
      </c>
    </row>
    <row r="41" spans="1:37" x14ac:dyDescent="0.2">
      <c r="A41" s="58" t="s">
        <v>175</v>
      </c>
      <c r="B41" s="11">
        <f>[37]Abril!$E$5</f>
        <v>67.958333333333329</v>
      </c>
      <c r="C41" s="11">
        <f>[37]Abril!$E$6</f>
        <v>70.125</v>
      </c>
      <c r="D41" s="11">
        <f>[37]Abril!$E$7</f>
        <v>73.958333333333329</v>
      </c>
      <c r="E41" s="11">
        <f>[37]Abril!$E$8</f>
        <v>53.083333333333336</v>
      </c>
      <c r="F41" s="11">
        <f>[37]Abril!$E$9</f>
        <v>67.791666666666671</v>
      </c>
      <c r="G41" s="11">
        <f>[37]Abril!$E$10</f>
        <v>63.208333333333336</v>
      </c>
      <c r="H41" s="11">
        <f>[37]Abril!$E$11</f>
        <v>80.375</v>
      </c>
      <c r="I41" s="11">
        <f>[37]Abril!$E$12</f>
        <v>72.666666666666671</v>
      </c>
      <c r="J41" s="11">
        <f>[37]Abril!$E$13</f>
        <v>69.666666666666671</v>
      </c>
      <c r="K41" s="11">
        <f>[37]Abril!$E$14</f>
        <v>66.5</v>
      </c>
      <c r="L41" s="11">
        <f>[37]Abril!$E$15</f>
        <v>58.25</v>
      </c>
      <c r="M41" s="11">
        <f>[37]Abril!$E$16</f>
        <v>66.916666666666671</v>
      </c>
      <c r="N41" s="11">
        <f>[37]Abril!$E$17</f>
        <v>68.875</v>
      </c>
      <c r="O41" s="11">
        <f>[37]Abril!$E$18</f>
        <v>80.5</v>
      </c>
      <c r="P41" s="11">
        <f>[37]Abril!$E$19</f>
        <v>66.166666666666671</v>
      </c>
      <c r="Q41" s="11">
        <f>[37]Abril!$E$20</f>
        <v>63.958333333333336</v>
      </c>
      <c r="R41" s="11">
        <f>[37]Abril!$E$21</f>
        <v>64.5</v>
      </c>
      <c r="S41" s="11">
        <f>[37]Abril!$E$22</f>
        <v>69.458333333333329</v>
      </c>
      <c r="T41" s="11">
        <f>[37]Abril!$E$23</f>
        <v>74.583333333333329</v>
      </c>
      <c r="U41" s="11">
        <f>[37]Abril!$E$24</f>
        <v>73.541666666666671</v>
      </c>
      <c r="V41" s="11">
        <f>[37]Abril!$E$25</f>
        <v>70.541666666666671</v>
      </c>
      <c r="W41" s="11">
        <f>[37]Abril!$E$26</f>
        <v>67.125</v>
      </c>
      <c r="X41" s="11">
        <f>[37]Abril!$E$27</f>
        <v>61.708333333333336</v>
      </c>
      <c r="Y41" s="11">
        <f>[37]Abril!$E$28</f>
        <v>64.875</v>
      </c>
      <c r="Z41" s="11">
        <f>[37]Abril!$E$29</f>
        <v>67.375</v>
      </c>
      <c r="AA41" s="11">
        <f>[37]Abril!$E$30</f>
        <v>65.875</v>
      </c>
      <c r="AB41" s="11">
        <f>[37]Abril!$E$31</f>
        <v>64</v>
      </c>
      <c r="AC41" s="11">
        <f>[37]Abril!$E$32</f>
        <v>58.041666666666664</v>
      </c>
      <c r="AD41" s="11">
        <f>[37]Abril!$E$33</f>
        <v>63.666666666666664</v>
      </c>
      <c r="AE41" s="11">
        <f>[37]Abril!$E$34</f>
        <v>63.541666666666664</v>
      </c>
      <c r="AF41" s="93">
        <f t="shared" si="1"/>
        <v>67.294444444444437</v>
      </c>
      <c r="AH41" t="s">
        <v>47</v>
      </c>
      <c r="AI41" t="s">
        <v>47</v>
      </c>
    </row>
    <row r="42" spans="1:37" x14ac:dyDescent="0.2">
      <c r="A42" s="58" t="s">
        <v>17</v>
      </c>
      <c r="B42" s="11">
        <f>[38]Abril!$E$5</f>
        <v>73.25</v>
      </c>
      <c r="C42" s="11">
        <f>[38]Abril!$E$6</f>
        <v>75.625</v>
      </c>
      <c r="D42" s="11">
        <f>[38]Abril!$E$7</f>
        <v>64.958333333333329</v>
      </c>
      <c r="E42" s="11">
        <f>[38]Abril!$E$8</f>
        <v>59.5</v>
      </c>
      <c r="F42" s="11">
        <f>[38]Abril!$E$9</f>
        <v>66.416666666666671</v>
      </c>
      <c r="G42" s="11">
        <f>[38]Abril!$E$10</f>
        <v>73.416666666666671</v>
      </c>
      <c r="H42" s="11">
        <f>[38]Abril!$E$11</f>
        <v>83.416666666666671</v>
      </c>
      <c r="I42" s="11">
        <f>[38]Abril!$E$12</f>
        <v>70.125</v>
      </c>
      <c r="J42" s="11">
        <f>[38]Abril!$E$13</f>
        <v>68.083333333333329</v>
      </c>
      <c r="K42" s="11">
        <f>[38]Abril!$E$14</f>
        <v>64.666666666666671</v>
      </c>
      <c r="L42" s="11">
        <f>[38]Abril!$E$15</f>
        <v>68.125</v>
      </c>
      <c r="M42" s="11">
        <f>[38]Abril!$E$16</f>
        <v>74.333333333333329</v>
      </c>
      <c r="N42" s="11">
        <f>[38]Abril!$E$17</f>
        <v>71.041666666666671</v>
      </c>
      <c r="O42" s="11">
        <f>[38]Abril!$E$18</f>
        <v>83.458333333333329</v>
      </c>
      <c r="P42" s="11">
        <f>[38]Abril!$E$19</f>
        <v>65.083333333333329</v>
      </c>
      <c r="Q42" s="11">
        <f>[38]Abril!$E$20</f>
        <v>71.041666666666671</v>
      </c>
      <c r="R42" s="11">
        <f>[38]Abril!$E$21</f>
        <v>73.083333333333329</v>
      </c>
      <c r="S42" s="11">
        <f>[38]Abril!$E$22</f>
        <v>76.833333333333329</v>
      </c>
      <c r="T42" s="11">
        <f>[38]Abril!$E$23</f>
        <v>77.5</v>
      </c>
      <c r="U42" s="11">
        <f>[38]Abril!$E$24</f>
        <v>76.666666666666671</v>
      </c>
      <c r="V42" s="11">
        <f>[38]Abril!$E$25</f>
        <v>76.583333333333329</v>
      </c>
      <c r="W42" s="11">
        <f>[38]Abril!$E$26</f>
        <v>72.333333333333329</v>
      </c>
      <c r="X42" s="11">
        <f>[38]Abril!$E$27</f>
        <v>72.375</v>
      </c>
      <c r="Y42" s="11">
        <f>[38]Abril!$E$28</f>
        <v>60.875</v>
      </c>
      <c r="Z42" s="11">
        <f>[38]Abril!$E$29</f>
        <v>67</v>
      </c>
      <c r="AA42" s="11">
        <f>[38]Abril!$E$30</f>
        <v>68</v>
      </c>
      <c r="AB42" s="11">
        <f>[38]Abril!$E$31</f>
        <v>66.166666666666671</v>
      </c>
      <c r="AC42" s="11">
        <f>[38]Abril!$E$32</f>
        <v>63.708333333333336</v>
      </c>
      <c r="AD42" s="11">
        <f>[38]Abril!$E$33</f>
        <v>64</v>
      </c>
      <c r="AE42" s="11">
        <f>[38]Abril!$E$34</f>
        <v>71.166666666666671</v>
      </c>
      <c r="AF42" s="93">
        <f t="shared" si="1"/>
        <v>70.627777777777766</v>
      </c>
      <c r="AI42" t="s">
        <v>47</v>
      </c>
      <c r="AJ42" t="s">
        <v>47</v>
      </c>
    </row>
    <row r="43" spans="1:37" x14ac:dyDescent="0.2">
      <c r="A43" s="58" t="s">
        <v>157</v>
      </c>
      <c r="B43" s="11">
        <f>[39]Abri!$E$5</f>
        <v>69.166666666666671</v>
      </c>
      <c r="C43" s="11">
        <f>[39]Abri!$E$6</f>
        <v>66.416666666666671</v>
      </c>
      <c r="D43" s="11">
        <f>[39]Abri!$E$7</f>
        <v>74.5</v>
      </c>
      <c r="E43" s="11">
        <f>[39]Abri!$E$8</f>
        <v>54.5</v>
      </c>
      <c r="F43" s="11">
        <f>[39]Abri!$E$9</f>
        <v>64.083333333333329</v>
      </c>
      <c r="G43" s="11">
        <f>[39]Abri!$E$10</f>
        <v>62.25</v>
      </c>
      <c r="H43" s="11">
        <f>[39]Abri!$E$11</f>
        <v>86.25</v>
      </c>
      <c r="I43" s="11">
        <f>[39]Abri!$E$12</f>
        <v>81.541666666666671</v>
      </c>
      <c r="J43" s="11">
        <f>[39]Abri!$E$13</f>
        <v>75.125</v>
      </c>
      <c r="K43" s="11">
        <f>[39]Abri!$E$14</f>
        <v>73.083333333333329</v>
      </c>
      <c r="L43" s="11">
        <f>[39]Abri!$E$15</f>
        <v>71.541666666666671</v>
      </c>
      <c r="M43" s="11">
        <f>[39]Abri!$E$16</f>
        <v>67.041666666666671</v>
      </c>
      <c r="N43" s="11">
        <f>[39]Abri!$E$17</f>
        <v>68.083333333333329</v>
      </c>
      <c r="O43" s="11">
        <f>[39]Abri!$E$18</f>
        <v>84.416666666666671</v>
      </c>
      <c r="P43" s="11">
        <f>[39]Abri!$E$19</f>
        <v>67.083333333333329</v>
      </c>
      <c r="Q43" s="11">
        <f>[39]Abri!$E$20</f>
        <v>72.833333333333329</v>
      </c>
      <c r="R43" s="11">
        <f>[39]Abri!$E$21</f>
        <v>69.416666666666671</v>
      </c>
      <c r="S43" s="11">
        <f>[39]Abri!$E$22</f>
        <v>77.458333333333329</v>
      </c>
      <c r="T43" s="11">
        <f>[39]Abri!$E$23</f>
        <v>79.875</v>
      </c>
      <c r="U43" s="11">
        <f>[39]Abri!$E$24</f>
        <v>77.916666666666671</v>
      </c>
      <c r="V43" s="11">
        <f>[39]Abri!$E$25</f>
        <v>75.875</v>
      </c>
      <c r="W43" s="11">
        <f>[39]Abri!$E$26</f>
        <v>70.291666666666671</v>
      </c>
      <c r="X43" s="11">
        <f>[39]Abri!$E$27</f>
        <v>68.666666666666671</v>
      </c>
      <c r="Y43" s="11">
        <f>[39]Abri!$E$28</f>
        <v>69.541666666666671</v>
      </c>
      <c r="Z43" s="11">
        <f>[39]Abri!$E$29</f>
        <v>70.166666666666671</v>
      </c>
      <c r="AA43" s="11">
        <f>[39]Abri!$E$30</f>
        <v>64.166666666666671</v>
      </c>
      <c r="AB43" s="11">
        <f>[39]Abri!$E$31</f>
        <v>70.666666666666671</v>
      </c>
      <c r="AC43" s="11">
        <f>[39]Abri!$E$32</f>
        <v>66.125</v>
      </c>
      <c r="AD43" s="11">
        <f>[39]Abri!$E$33</f>
        <v>59.75</v>
      </c>
      <c r="AE43" s="11">
        <f>[39]Abri!$E$34</f>
        <v>64.25</v>
      </c>
      <c r="AF43" s="93">
        <f t="shared" si="1"/>
        <v>70.736111111111128</v>
      </c>
      <c r="AJ43" t="s">
        <v>47</v>
      </c>
    </row>
    <row r="44" spans="1:37" x14ac:dyDescent="0.2">
      <c r="A44" s="58" t="s">
        <v>18</v>
      </c>
      <c r="B44" s="11">
        <f>[40]Abril!$E$5</f>
        <v>70.833333333333329</v>
      </c>
      <c r="C44" s="11">
        <f>[40]Abril!$E$6</f>
        <v>75.958333333333329</v>
      </c>
      <c r="D44" s="11">
        <f>[40]Abril!$E$7</f>
        <v>81.375</v>
      </c>
      <c r="E44" s="11">
        <f>[40]Abril!$E$8</f>
        <v>66.375</v>
      </c>
      <c r="F44" s="11">
        <f>[40]Abril!$E$9</f>
        <v>72.375</v>
      </c>
      <c r="G44" s="11">
        <f>[40]Abril!$E$10</f>
        <v>72.5</v>
      </c>
      <c r="H44" s="11">
        <f>[40]Abril!$E$11</f>
        <v>84.583333333333329</v>
      </c>
      <c r="I44" s="11">
        <f>[40]Abril!$E$12</f>
        <v>75.791666666666671</v>
      </c>
      <c r="J44" s="11">
        <f>[40]Abril!$E$13</f>
        <v>73.833333333333329</v>
      </c>
      <c r="K44" s="11">
        <f>[40]Abril!$E$14</f>
        <v>72.083333333333329</v>
      </c>
      <c r="L44" s="11">
        <f>[40]Abril!$E$15</f>
        <v>62.625</v>
      </c>
      <c r="M44" s="11">
        <f>[40]Abril!$E$16</f>
        <v>70.041666666666671</v>
      </c>
      <c r="N44" s="11">
        <f>[40]Abril!$E$17</f>
        <v>71.708333333333329</v>
      </c>
      <c r="O44" s="11">
        <f>[40]Abril!$E$18</f>
        <v>87.333333333333329</v>
      </c>
      <c r="P44" s="11">
        <f>[40]Abril!$E$19</f>
        <v>73.5</v>
      </c>
      <c r="Q44" s="11">
        <f>[40]Abril!$E$20</f>
        <v>62.666666666666664</v>
      </c>
      <c r="R44" s="11">
        <f>[40]Abril!$E$21</f>
        <v>62.25</v>
      </c>
      <c r="S44" s="11">
        <f>[40]Abril!$E$22</f>
        <v>62.583333333333336</v>
      </c>
      <c r="T44" s="11">
        <f>[40]Abril!$E$23</f>
        <v>68.235294117647058</v>
      </c>
      <c r="U44" s="11">
        <f>[40]Abril!$E$24</f>
        <v>61.615384615384613</v>
      </c>
      <c r="V44" s="11">
        <f>[40]Abril!$E$25</f>
        <v>69.833333333333329</v>
      </c>
      <c r="W44" s="11">
        <f>[40]Abril!$E$26</f>
        <v>63.875</v>
      </c>
      <c r="X44" s="11">
        <f>[40]Abril!$E$27</f>
        <v>61.708333333333336</v>
      </c>
      <c r="Y44" s="11">
        <f>[40]Abril!$E$28</f>
        <v>64.916666666666671</v>
      </c>
      <c r="Z44" s="11">
        <f>[40]Abril!$E$29</f>
        <v>75.833333333333329</v>
      </c>
      <c r="AA44" s="11">
        <f>[40]Abril!$E$30</f>
        <v>70.875</v>
      </c>
      <c r="AB44" s="11">
        <f>[40]Abril!$E$31</f>
        <v>63.708333333333336</v>
      </c>
      <c r="AC44" s="11">
        <f>[40]Abril!$E$32</f>
        <v>65.333333333333329</v>
      </c>
      <c r="AD44" s="11">
        <f>[40]Abril!$E$33</f>
        <v>66.416666666666671</v>
      </c>
      <c r="AE44" s="11">
        <f>[40]Abril!$E$34</f>
        <v>65.583333333333329</v>
      </c>
      <c r="AF44" s="93">
        <f t="shared" si="1"/>
        <v>69.878355957767724</v>
      </c>
      <c r="AH44" s="12" t="s">
        <v>47</v>
      </c>
      <c r="AJ44" t="s">
        <v>47</v>
      </c>
    </row>
    <row r="45" spans="1:37" x14ac:dyDescent="0.2">
      <c r="A45" s="58" t="s">
        <v>162</v>
      </c>
      <c r="B45" s="11">
        <f>[41]Abril!$E$5</f>
        <v>73.833333333333329</v>
      </c>
      <c r="C45" s="11">
        <f>[41]Abril!$E$6</f>
        <v>75.208333333333329</v>
      </c>
      <c r="D45" s="11">
        <f>[41]Abril!$E$7</f>
        <v>75.833333333333329</v>
      </c>
      <c r="E45" s="11">
        <f>[41]Abril!$E$8</f>
        <v>61.25</v>
      </c>
      <c r="F45" s="11">
        <f>[41]Abril!$E$9</f>
        <v>71.333333333333329</v>
      </c>
      <c r="G45" s="11">
        <f>[41]Abril!$E$10</f>
        <v>68.625</v>
      </c>
      <c r="H45" s="11">
        <f>[41]Abril!$E$11</f>
        <v>78.416666666666671</v>
      </c>
      <c r="I45" s="11">
        <f>[41]Abril!$E$12</f>
        <v>90.142857142857139</v>
      </c>
      <c r="J45" s="11" t="str">
        <f>[41]Abril!$E$13</f>
        <v>*</v>
      </c>
      <c r="K45" s="11" t="str">
        <f>[41]Abril!$E$14</f>
        <v>*</v>
      </c>
      <c r="L45" s="11" t="str">
        <f>[41]Abril!$E$15</f>
        <v>*</v>
      </c>
      <c r="M45" s="11" t="str">
        <f>[41]Abril!$E$16</f>
        <v>*</v>
      </c>
      <c r="N45" s="11" t="str">
        <f>[41]Abril!$E$17</f>
        <v>*</v>
      </c>
      <c r="O45" s="11" t="str">
        <f>[41]Abril!$E$18</f>
        <v>*</v>
      </c>
      <c r="P45" s="11" t="str">
        <f>[41]Abril!$E$19</f>
        <v>*</v>
      </c>
      <c r="Q45" s="11" t="str">
        <f>[41]Abril!$E$20</f>
        <v>*</v>
      </c>
      <c r="R45" s="11" t="str">
        <f>[41]Abril!$E$21</f>
        <v>*</v>
      </c>
      <c r="S45" s="11" t="str">
        <f>[41]Abril!$E$22</f>
        <v>*</v>
      </c>
      <c r="T45" s="11" t="str">
        <f>[41]Abril!$E$23</f>
        <v>*</v>
      </c>
      <c r="U45" s="11" t="str">
        <f>[41]Abril!$E$24</f>
        <v>*</v>
      </c>
      <c r="V45" s="11" t="str">
        <f>[41]Abril!$E$25</f>
        <v>*</v>
      </c>
      <c r="W45" s="11" t="str">
        <f>[41]Abril!$E$26</f>
        <v>*</v>
      </c>
      <c r="X45" s="11" t="str">
        <f>[41]Abril!$E$27</f>
        <v>*</v>
      </c>
      <c r="Y45" s="11" t="str">
        <f>[41]Abril!$E$28</f>
        <v>*</v>
      </c>
      <c r="Z45" s="11" t="str">
        <f>[41]Abril!$E$29</f>
        <v>*</v>
      </c>
      <c r="AA45" s="11" t="str">
        <f>[41]Abril!$E$30</f>
        <v>*</v>
      </c>
      <c r="AB45" s="11" t="str">
        <f>[41]Abril!$E$31</f>
        <v>*</v>
      </c>
      <c r="AC45" s="11" t="str">
        <f>[41]Abril!$E$32</f>
        <v>*</v>
      </c>
      <c r="AD45" s="11" t="str">
        <f>[41]Abril!$E$33</f>
        <v>*</v>
      </c>
      <c r="AE45" s="11" t="str">
        <f>[41]Abril!$E$34</f>
        <v>*</v>
      </c>
      <c r="AF45" s="93">
        <f t="shared" si="1"/>
        <v>74.330357142857139</v>
      </c>
      <c r="AI45" t="s">
        <v>47</v>
      </c>
      <c r="AJ45" t="s">
        <v>47</v>
      </c>
    </row>
    <row r="46" spans="1:37" x14ac:dyDescent="0.2">
      <c r="A46" s="58" t="s">
        <v>19</v>
      </c>
      <c r="B46" s="11">
        <f>[42]Abril!$E$5</f>
        <v>64.666666666666671</v>
      </c>
      <c r="C46" s="11">
        <f>[42]Abril!$E$6</f>
        <v>62.083333333333336</v>
      </c>
      <c r="D46" s="11">
        <f>[42]Abril!$E$7</f>
        <v>59.875</v>
      </c>
      <c r="E46" s="11">
        <f>[42]Abril!$E$8</f>
        <v>57.833333333333336</v>
      </c>
      <c r="F46" s="11">
        <f>[42]Abril!$E$9</f>
        <v>49.625</v>
      </c>
      <c r="G46" s="11">
        <f>[42]Abril!$E$10</f>
        <v>70.5</v>
      </c>
      <c r="H46" s="11">
        <f>[42]Abril!$E$11</f>
        <v>79.083333333333329</v>
      </c>
      <c r="I46" s="11">
        <f>[42]Abril!$E$12</f>
        <v>65.791666666666671</v>
      </c>
      <c r="J46" s="11">
        <f>[42]Abril!$E$13</f>
        <v>54.458333333333336</v>
      </c>
      <c r="K46" s="11">
        <f>[42]Abril!$E$14</f>
        <v>55.625</v>
      </c>
      <c r="L46" s="11">
        <f>[42]Abril!$E$15</f>
        <v>55.75</v>
      </c>
      <c r="M46" s="11">
        <f>[42]Abril!$E$16</f>
        <v>55.791666666666664</v>
      </c>
      <c r="N46" s="11">
        <f>[42]Abril!$E$17</f>
        <v>69.166666666666671</v>
      </c>
      <c r="O46" s="11">
        <f>[42]Abril!$E$18</f>
        <v>79.208333333333329</v>
      </c>
      <c r="P46" s="11">
        <f>[42]Abril!$E$19</f>
        <v>62.791666666666664</v>
      </c>
      <c r="Q46" s="11">
        <f>[42]Abril!$E$20</f>
        <v>58.833333333333336</v>
      </c>
      <c r="R46" s="11">
        <f>[42]Abril!$E$21</f>
        <v>57.333333333333336</v>
      </c>
      <c r="S46" s="11">
        <f>[42]Abril!$E$22</f>
        <v>61.625</v>
      </c>
      <c r="T46" s="11">
        <f>[42]Abril!$E$23</f>
        <v>64.458333333333329</v>
      </c>
      <c r="U46" s="11">
        <f>[42]Abril!$E$24</f>
        <v>64.541666666666671</v>
      </c>
      <c r="V46" s="11">
        <f>[42]Abril!$E$25</f>
        <v>59.208333333333336</v>
      </c>
      <c r="W46" s="11">
        <f>[42]Abril!$E$26</f>
        <v>57.125</v>
      </c>
      <c r="X46" s="11">
        <f>[42]Abril!$E$27</f>
        <v>58.333333333333336</v>
      </c>
      <c r="Y46" s="11">
        <f>[42]Abril!$E$28</f>
        <v>56.25</v>
      </c>
      <c r="Z46" s="11">
        <f>[42]Abril!$E$29</f>
        <v>64</v>
      </c>
      <c r="AA46" s="11">
        <f>[42]Abril!$E$30</f>
        <v>66.333333333333329</v>
      </c>
      <c r="AB46" s="11">
        <f>[42]Abril!$E$31</f>
        <v>53.083333333333336</v>
      </c>
      <c r="AC46" s="11">
        <f>[42]Abril!$E$32</f>
        <v>61.708333333333336</v>
      </c>
      <c r="AD46" s="11">
        <f>[42]Abril!$E$33</f>
        <v>60.75</v>
      </c>
      <c r="AE46" s="11">
        <f>[42]Abril!$E$34</f>
        <v>57.125</v>
      </c>
      <c r="AF46" s="93">
        <f t="shared" si="1"/>
        <v>61.431944444444433</v>
      </c>
      <c r="AG46" s="12" t="s">
        <v>47</v>
      </c>
      <c r="AI46" t="s">
        <v>47</v>
      </c>
      <c r="AJ46" t="s">
        <v>47</v>
      </c>
      <c r="AK46" t="s">
        <v>47</v>
      </c>
    </row>
    <row r="47" spans="1:37" x14ac:dyDescent="0.2">
      <c r="A47" s="58" t="s">
        <v>31</v>
      </c>
      <c r="B47" s="11">
        <f>[43]Abril!$E$5</f>
        <v>62.208333333333336</v>
      </c>
      <c r="C47" s="11">
        <f>[43]Abril!$E$6</f>
        <v>62.083333333333336</v>
      </c>
      <c r="D47" s="11">
        <f>[43]Abril!$E$7</f>
        <v>66.625</v>
      </c>
      <c r="E47" s="11">
        <f>[43]Abril!$E$8</f>
        <v>53.5</v>
      </c>
      <c r="F47" s="11">
        <f>[43]Abril!$E$9</f>
        <v>61.583333333333336</v>
      </c>
      <c r="G47" s="11">
        <f>[43]Abril!$E$10</f>
        <v>62.291666666666664</v>
      </c>
      <c r="H47" s="11">
        <f>[43]Abril!$E$11</f>
        <v>80.708333333333329</v>
      </c>
      <c r="I47" s="11">
        <f>[43]Abril!$E$12</f>
        <v>67.583333333333329</v>
      </c>
      <c r="J47" s="11">
        <f>[43]Abril!$E$13</f>
        <v>64.458333333333329</v>
      </c>
      <c r="K47" s="11">
        <f>[43]Abril!$E$14</f>
        <v>57.958333333333336</v>
      </c>
      <c r="L47" s="11">
        <f>[43]Abril!$E$15</f>
        <v>60.083333333333336</v>
      </c>
      <c r="M47" s="11">
        <f>[43]Abril!$E$16</f>
        <v>62.083333333333336</v>
      </c>
      <c r="N47" s="11">
        <f>[43]Abril!$E$17</f>
        <v>62.291666666666664</v>
      </c>
      <c r="O47" s="11">
        <f>[43]Abril!$E$18</f>
        <v>79.083333333333329</v>
      </c>
      <c r="P47" s="11">
        <f>[43]Abril!$E$19</f>
        <v>64.583333333333329</v>
      </c>
      <c r="Q47" s="11">
        <f>[43]Abril!$E$20</f>
        <v>63.041666666666664</v>
      </c>
      <c r="R47" s="11">
        <f>[43]Abril!$E$21</f>
        <v>61.291666666666664</v>
      </c>
      <c r="S47" s="11">
        <f>[43]Abril!$E$22</f>
        <v>65.125</v>
      </c>
      <c r="T47" s="11">
        <f>[43]Abril!$E$23</f>
        <v>67.541666666666671</v>
      </c>
      <c r="U47" s="11">
        <f>[43]Abril!$E$24</f>
        <v>65.416666666666671</v>
      </c>
      <c r="V47" s="11">
        <f>[43]Abril!$E$25</f>
        <v>67.291666666666671</v>
      </c>
      <c r="W47" s="11">
        <f>[43]Abril!$E$26</f>
        <v>60.916666666666664</v>
      </c>
      <c r="X47" s="11">
        <f>[43]Abril!$E$27</f>
        <v>55.125</v>
      </c>
      <c r="Y47" s="11">
        <f>[43]Abril!$E$28</f>
        <v>54.791666666666664</v>
      </c>
      <c r="Z47" s="11">
        <f>[43]Abril!$E$29</f>
        <v>64.208333333333329</v>
      </c>
      <c r="AA47" s="11">
        <f>[43]Abril!$E$30</f>
        <v>65.166666666666671</v>
      </c>
      <c r="AB47" s="11">
        <f>[43]Abril!$E$31</f>
        <v>58.375</v>
      </c>
      <c r="AC47" s="11">
        <f>[43]Abril!$E$32</f>
        <v>57.875</v>
      </c>
      <c r="AD47" s="11">
        <f>[43]Abril!$E$33</f>
        <v>58.166666666666664</v>
      </c>
      <c r="AE47" s="11">
        <f>[43]Abril!$E$34</f>
        <v>60.5</v>
      </c>
      <c r="AF47" s="93">
        <f t="shared" si="1"/>
        <v>63.065277777777808</v>
      </c>
      <c r="AJ47" t="s">
        <v>47</v>
      </c>
    </row>
    <row r="48" spans="1:37" x14ac:dyDescent="0.2">
      <c r="A48" s="58" t="s">
        <v>44</v>
      </c>
      <c r="B48" s="11">
        <f>[44]Abril!$E$5</f>
        <v>70.458333333333329</v>
      </c>
      <c r="C48" s="11">
        <f>[44]Abril!$E$6</f>
        <v>67.625</v>
      </c>
      <c r="D48" s="11">
        <f>[44]Abril!$E$7</f>
        <v>76.416666666666671</v>
      </c>
      <c r="E48" s="11">
        <f>[44]Abril!$E$8</f>
        <v>80.5</v>
      </c>
      <c r="F48" s="11">
        <f>[44]Abril!$E$9</f>
        <v>68.833333333333329</v>
      </c>
      <c r="G48" s="11">
        <f>[44]Abril!$E$10</f>
        <v>62.333333333333336</v>
      </c>
      <c r="H48" s="11">
        <f>[44]Abril!$E$11</f>
        <v>75.708333333333329</v>
      </c>
      <c r="I48" s="11">
        <f>[44]Abril!$E$12</f>
        <v>75.625</v>
      </c>
      <c r="J48" s="11">
        <f>[44]Abril!$E$13</f>
        <v>70.958333333333329</v>
      </c>
      <c r="K48" s="11">
        <f>[44]Abril!$E$14</f>
        <v>70.125</v>
      </c>
      <c r="L48" s="11">
        <f>[44]Abril!$E$15</f>
        <v>68.375</v>
      </c>
      <c r="M48" s="11">
        <f>[44]Abril!$E$16</f>
        <v>66.458333333333329</v>
      </c>
      <c r="N48" s="11">
        <f>[44]Abril!$E$17</f>
        <v>64.25</v>
      </c>
      <c r="O48" s="11">
        <f>[44]Abril!$E$18</f>
        <v>79.458333333333329</v>
      </c>
      <c r="P48" s="11">
        <f>[44]Abril!$E$19</f>
        <v>85.208333333333329</v>
      </c>
      <c r="Q48" s="11">
        <f>[44]Abril!$E$20</f>
        <v>73.083333333333329</v>
      </c>
      <c r="R48" s="11">
        <f>[44]Abril!$E$21</f>
        <v>65.208333333333329</v>
      </c>
      <c r="S48" s="11">
        <f>[44]Abril!$E$22</f>
        <v>72.75</v>
      </c>
      <c r="T48" s="11">
        <f>[44]Abril!$E$23</f>
        <v>79.083333333333329</v>
      </c>
      <c r="U48" s="11">
        <f>[44]Abril!$E$24</f>
        <v>75.375</v>
      </c>
      <c r="V48" s="11">
        <f>[44]Abril!$E$25</f>
        <v>70.125</v>
      </c>
      <c r="W48" s="11">
        <f>[44]Abril!$E$26</f>
        <v>64.958333333333329</v>
      </c>
      <c r="X48" s="11">
        <f>[44]Abril!$E$27</f>
        <v>61.041666666666664</v>
      </c>
      <c r="Y48" s="11">
        <f>[44]Abril!$E$28</f>
        <v>70.583333333333329</v>
      </c>
      <c r="Z48" s="11">
        <f>[44]Abril!$E$29</f>
        <v>71.125</v>
      </c>
      <c r="AA48" s="11">
        <f>[44]Abril!$E$30</f>
        <v>67.041666666666671</v>
      </c>
      <c r="AB48" s="11">
        <f>[44]Abril!$E$31</f>
        <v>55.291666666666664</v>
      </c>
      <c r="AC48" s="11">
        <f>[44]Abril!$E$32</f>
        <v>62.541666666666664</v>
      </c>
      <c r="AD48" s="11">
        <f>[44]Abril!$E$33</f>
        <v>59.833333333333336</v>
      </c>
      <c r="AE48" s="11">
        <f>[44]Abril!$E$34</f>
        <v>56.333333333333336</v>
      </c>
      <c r="AF48" s="93">
        <f t="shared" si="1"/>
        <v>69.556944444444454</v>
      </c>
      <c r="AG48" s="12" t="s">
        <v>47</v>
      </c>
      <c r="AI48" t="s">
        <v>47</v>
      </c>
      <c r="AJ48" s="12" t="s">
        <v>47</v>
      </c>
    </row>
    <row r="49" spans="1:36" x14ac:dyDescent="0.2">
      <c r="A49" s="58" t="s">
        <v>20</v>
      </c>
      <c r="B49" s="11" t="str">
        <f>[45]Abril!$E$5</f>
        <v>*</v>
      </c>
      <c r="C49" s="11" t="str">
        <f>[45]Abril!$E$6</f>
        <v>*</v>
      </c>
      <c r="D49" s="11" t="str">
        <f>[45]Abril!$E$7</f>
        <v>*</v>
      </c>
      <c r="E49" s="11" t="str">
        <f>[45]Abril!$E$8</f>
        <v>*</v>
      </c>
      <c r="F49" s="11" t="str">
        <f>[45]Abril!$E$9</f>
        <v>*</v>
      </c>
      <c r="G49" s="11" t="str">
        <f>[45]Abril!$E$10</f>
        <v>*</v>
      </c>
      <c r="H49" s="11" t="str">
        <f>[45]Abril!$E$11</f>
        <v>*</v>
      </c>
      <c r="I49" s="11" t="str">
        <f>[45]Abril!$E$12</f>
        <v>*</v>
      </c>
      <c r="J49" s="11" t="str">
        <f>[45]Abril!$E$13</f>
        <v>*</v>
      </c>
      <c r="K49" s="11" t="str">
        <f>[45]Abril!$E$14</f>
        <v>*</v>
      </c>
      <c r="L49" s="11" t="str">
        <f>[45]Abril!$E$15</f>
        <v>*</v>
      </c>
      <c r="M49" s="11" t="str">
        <f>[45]Abril!$E$16</f>
        <v>*</v>
      </c>
      <c r="N49" s="11" t="str">
        <f>[45]Abril!$E$17</f>
        <v>*</v>
      </c>
      <c r="O49" s="11" t="str">
        <f>[45]Abril!$E$18</f>
        <v>*</v>
      </c>
      <c r="P49" s="11" t="str">
        <f>[45]Abril!$E$19</f>
        <v>*</v>
      </c>
      <c r="Q49" s="11" t="str">
        <f>[45]Abril!$E$20</f>
        <v>*</v>
      </c>
      <c r="R49" s="11" t="str">
        <f>[45]Abril!$E$21</f>
        <v>*</v>
      </c>
      <c r="S49" s="11" t="str">
        <f>[45]Abril!$E$22</f>
        <v>*</v>
      </c>
      <c r="T49" s="11" t="str">
        <f>[45]Abril!$E$23</f>
        <v>*</v>
      </c>
      <c r="U49" s="11" t="str">
        <f>[45]Abril!$E$24</f>
        <v>*</v>
      </c>
      <c r="V49" s="11" t="str">
        <f>[45]Abril!$E$25</f>
        <v>*</v>
      </c>
      <c r="W49" s="11" t="str">
        <f>[45]Abril!$E$26</f>
        <v>*</v>
      </c>
      <c r="X49" s="11" t="str">
        <f>[45]Abril!$E$27</f>
        <v>*</v>
      </c>
      <c r="Y49" s="11" t="str">
        <f>[45]Abril!$E$28</f>
        <v>*</v>
      </c>
      <c r="Z49" s="11" t="str">
        <f>[45]Abril!$E$29</f>
        <v>*</v>
      </c>
      <c r="AA49" s="11" t="str">
        <f>[45]Abril!$E$30</f>
        <v>*</v>
      </c>
      <c r="AB49" s="11" t="str">
        <f>[45]Abril!$E$31</f>
        <v>*</v>
      </c>
      <c r="AC49" s="11" t="str">
        <f>[45]Abril!$E$32</f>
        <v>*</v>
      </c>
      <c r="AD49" s="11" t="str">
        <f>[45]Abril!$E$33</f>
        <v>*</v>
      </c>
      <c r="AE49" s="11" t="str">
        <f>[45]Abril!$E$34</f>
        <v>*</v>
      </c>
      <c r="AF49" s="93" t="s">
        <v>226</v>
      </c>
      <c r="AH49" t="s">
        <v>47</v>
      </c>
      <c r="AI49" t="s">
        <v>47</v>
      </c>
      <c r="AJ49" t="s">
        <v>47</v>
      </c>
    </row>
    <row r="50" spans="1:36" s="5" customFormat="1" ht="17.100000000000001" customHeight="1" x14ac:dyDescent="0.2">
      <c r="A50" s="59" t="s">
        <v>227</v>
      </c>
      <c r="B50" s="13">
        <f t="shared" ref="B50:AE50" si="2">AVERAGE(B5:B49)</f>
        <v>65.789366415015209</v>
      </c>
      <c r="C50" s="13">
        <f t="shared" si="2"/>
        <v>64.820066045066028</v>
      </c>
      <c r="D50" s="13">
        <f t="shared" si="2"/>
        <v>67.536195990000337</v>
      </c>
      <c r="E50" s="13">
        <f t="shared" si="2"/>
        <v>57.470188346831932</v>
      </c>
      <c r="F50" s="13">
        <f t="shared" si="2"/>
        <v>61.504982254468871</v>
      </c>
      <c r="G50" s="13">
        <f t="shared" si="2"/>
        <v>68.218636515871182</v>
      </c>
      <c r="H50" s="13">
        <f t="shared" si="2"/>
        <v>80.172581299419548</v>
      </c>
      <c r="I50" s="13">
        <f t="shared" si="2"/>
        <v>69.876417650672309</v>
      </c>
      <c r="J50" s="13">
        <f t="shared" si="2"/>
        <v>63.27756697598825</v>
      </c>
      <c r="K50" s="13">
        <f t="shared" si="2"/>
        <v>60.475554088565602</v>
      </c>
      <c r="L50" s="13">
        <f t="shared" si="2"/>
        <v>59.10653122130396</v>
      </c>
      <c r="M50" s="13">
        <f t="shared" si="2"/>
        <v>61.808723063088877</v>
      </c>
      <c r="N50" s="13">
        <f t="shared" si="2"/>
        <v>67.076816073447958</v>
      </c>
      <c r="O50" s="13">
        <f t="shared" si="2"/>
        <v>79.084934994387297</v>
      </c>
      <c r="P50" s="13">
        <f t="shared" si="2"/>
        <v>64.360583023801809</v>
      </c>
      <c r="Q50" s="13">
        <f t="shared" si="2"/>
        <v>61.432343745579033</v>
      </c>
      <c r="R50" s="13">
        <f t="shared" si="2"/>
        <v>59.802430948340877</v>
      </c>
      <c r="S50" s="13">
        <f t="shared" si="2"/>
        <v>64.580499417397817</v>
      </c>
      <c r="T50" s="13">
        <f t="shared" si="2"/>
        <v>69.707627926607714</v>
      </c>
      <c r="U50" s="13">
        <f t="shared" si="2"/>
        <v>69.244769706396553</v>
      </c>
      <c r="V50" s="13">
        <f t="shared" si="2"/>
        <v>67.015769597117483</v>
      </c>
      <c r="W50" s="13">
        <f t="shared" si="2"/>
        <v>63.300575833923823</v>
      </c>
      <c r="X50" s="13">
        <f t="shared" si="2"/>
        <v>61.558022640145801</v>
      </c>
      <c r="Y50" s="13">
        <f t="shared" si="2"/>
        <v>61.07071473750792</v>
      </c>
      <c r="Z50" s="13">
        <f t="shared" si="2"/>
        <v>67.26838604943444</v>
      </c>
      <c r="AA50" s="13">
        <f t="shared" si="2"/>
        <v>65.101589270944118</v>
      </c>
      <c r="AB50" s="13">
        <f t="shared" si="2"/>
        <v>59.842567378857701</v>
      </c>
      <c r="AC50" s="13">
        <f t="shared" si="2"/>
        <v>61.478571428571428</v>
      </c>
      <c r="AD50" s="13">
        <f t="shared" si="2"/>
        <v>61.005145997793065</v>
      </c>
      <c r="AE50" s="13">
        <f t="shared" si="2"/>
        <v>60.984169174752331</v>
      </c>
      <c r="AF50" s="92">
        <f>AVERAGE(AF5:AF49)</f>
        <v>64.814057721069645</v>
      </c>
      <c r="AH50" s="5" t="s">
        <v>47</v>
      </c>
    </row>
    <row r="51" spans="1:36" x14ac:dyDescent="0.2">
      <c r="A51" s="47"/>
      <c r="B51" s="48"/>
      <c r="C51" s="48"/>
      <c r="D51" s="48" t="s">
        <v>101</v>
      </c>
      <c r="E51" s="48"/>
      <c r="F51" s="48"/>
      <c r="G51" s="48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0"/>
      <c r="AD51" s="55"/>
      <c r="AE51" s="61" t="s">
        <v>47</v>
      </c>
      <c r="AF51" s="88"/>
    </row>
    <row r="52" spans="1:36" x14ac:dyDescent="0.2">
      <c r="A52" s="47"/>
      <c r="B52" s="49" t="s">
        <v>102</v>
      </c>
      <c r="C52" s="49"/>
      <c r="D52" s="49"/>
      <c r="E52" s="49"/>
      <c r="F52" s="49"/>
      <c r="G52" s="49"/>
      <c r="H52" s="49"/>
      <c r="I52" s="49"/>
      <c r="J52" s="90"/>
      <c r="K52" s="90"/>
      <c r="L52" s="90"/>
      <c r="M52" s="90" t="s">
        <v>45</v>
      </c>
      <c r="N52" s="90"/>
      <c r="O52" s="90"/>
      <c r="P52" s="90"/>
      <c r="Q52" s="90"/>
      <c r="R52" s="90"/>
      <c r="S52" s="90"/>
      <c r="T52" s="152" t="s">
        <v>97</v>
      </c>
      <c r="U52" s="152"/>
      <c r="V52" s="152"/>
      <c r="W52" s="152"/>
      <c r="X52" s="152"/>
      <c r="Y52" s="90"/>
      <c r="Z52" s="90"/>
      <c r="AA52" s="90"/>
      <c r="AB52" s="90"/>
      <c r="AC52" s="90"/>
      <c r="AD52" s="90"/>
      <c r="AE52" s="90"/>
      <c r="AF52" s="88"/>
      <c r="AJ52" t="s">
        <v>47</v>
      </c>
    </row>
    <row r="53" spans="1:36" x14ac:dyDescent="0.2">
      <c r="A53" s="50"/>
      <c r="B53" s="90"/>
      <c r="C53" s="90"/>
      <c r="D53" s="90"/>
      <c r="E53" s="90"/>
      <c r="F53" s="90"/>
      <c r="G53" s="90"/>
      <c r="H53" s="90"/>
      <c r="I53" s="90"/>
      <c r="J53" s="91"/>
      <c r="K53" s="91"/>
      <c r="L53" s="91"/>
      <c r="M53" s="91" t="s">
        <v>46</v>
      </c>
      <c r="N53" s="91"/>
      <c r="O53" s="91"/>
      <c r="P53" s="91"/>
      <c r="Q53" s="90"/>
      <c r="R53" s="90"/>
      <c r="S53" s="90"/>
      <c r="T53" s="153" t="s">
        <v>98</v>
      </c>
      <c r="U53" s="153"/>
      <c r="V53" s="153"/>
      <c r="W53" s="153"/>
      <c r="X53" s="153"/>
      <c r="Y53" s="90"/>
      <c r="Z53" s="90"/>
      <c r="AA53" s="90"/>
      <c r="AB53" s="90"/>
      <c r="AC53" s="90"/>
      <c r="AD53" s="55"/>
      <c r="AE53" s="55"/>
      <c r="AF53" s="88"/>
    </row>
    <row r="54" spans="1:36" x14ac:dyDescent="0.2">
      <c r="A54" s="47"/>
      <c r="B54" s="48"/>
      <c r="C54" s="48"/>
      <c r="D54" s="48"/>
      <c r="E54" s="48"/>
      <c r="F54" s="48"/>
      <c r="G54" s="48"/>
      <c r="H54" s="48"/>
      <c r="I54" s="48"/>
      <c r="J54" s="48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55"/>
      <c r="AE54" s="55"/>
      <c r="AF54" s="88"/>
    </row>
    <row r="55" spans="1:36" x14ac:dyDescent="0.2">
      <c r="A55" s="50"/>
      <c r="B55" s="90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0"/>
      <c r="AD55" s="90"/>
      <c r="AE55" s="55"/>
      <c r="AF55" s="88"/>
    </row>
    <row r="56" spans="1:36" x14ac:dyDescent="0.2">
      <c r="A56" s="50"/>
      <c r="B56" s="90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0"/>
      <c r="AE56" s="56"/>
      <c r="AF56" s="88"/>
    </row>
    <row r="57" spans="1:36" ht="13.5" thickBot="1" x14ac:dyDescent="0.25">
      <c r="A57" s="62"/>
      <c r="B57" s="63"/>
      <c r="C57" s="63"/>
      <c r="D57" s="63"/>
      <c r="E57" s="63"/>
      <c r="F57" s="63"/>
      <c r="G57" s="63" t="s">
        <v>47</v>
      </c>
      <c r="H57" s="63"/>
      <c r="I57" s="63"/>
      <c r="J57" s="63"/>
      <c r="K57" s="63"/>
      <c r="L57" s="63" t="s">
        <v>47</v>
      </c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89"/>
      <c r="AH57" t="s">
        <v>47</v>
      </c>
    </row>
    <row r="59" spans="1:36" x14ac:dyDescent="0.2">
      <c r="AH59" t="s">
        <v>47</v>
      </c>
    </row>
    <row r="60" spans="1:36" x14ac:dyDescent="0.2">
      <c r="K60" s="2" t="s">
        <v>47</v>
      </c>
      <c r="AE60" s="2" t="s">
        <v>47</v>
      </c>
    </row>
    <row r="62" spans="1:36" x14ac:dyDescent="0.2">
      <c r="M62" s="2" t="s">
        <v>47</v>
      </c>
      <c r="T62" s="2" t="s">
        <v>47</v>
      </c>
    </row>
    <row r="63" spans="1:36" x14ac:dyDescent="0.2">
      <c r="AB63" s="2" t="s">
        <v>47</v>
      </c>
      <c r="AC63" s="2" t="s">
        <v>47</v>
      </c>
      <c r="AF63" s="7" t="s">
        <v>47</v>
      </c>
    </row>
    <row r="64" spans="1:36" x14ac:dyDescent="0.2">
      <c r="P64" s="2" t="s">
        <v>47</v>
      </c>
      <c r="R64" s="2" t="s">
        <v>47</v>
      </c>
    </row>
    <row r="66" spans="11:33" x14ac:dyDescent="0.2">
      <c r="AG66" t="s">
        <v>47</v>
      </c>
    </row>
    <row r="69" spans="11:33" x14ac:dyDescent="0.2">
      <c r="T69" s="2" t="s">
        <v>47</v>
      </c>
    </row>
    <row r="72" spans="11:33" x14ac:dyDescent="0.2">
      <c r="K72" s="2" t="s">
        <v>47</v>
      </c>
    </row>
  </sheetData>
  <sheetProtection password="C6EC" sheet="1" objects="1" scenarios="1"/>
  <mergeCells count="36">
    <mergeCell ref="AF3:AF4"/>
    <mergeCell ref="T52:X52"/>
    <mergeCell ref="T53:X53"/>
    <mergeCell ref="Z3:Z4"/>
    <mergeCell ref="AE3:AE4"/>
    <mergeCell ref="AA3:AA4"/>
    <mergeCell ref="AB3:AB4"/>
    <mergeCell ref="AC3:AC4"/>
    <mergeCell ref="AD3:AD4"/>
    <mergeCell ref="Y3:Y4"/>
    <mergeCell ref="X3:X4"/>
    <mergeCell ref="T3:T4"/>
    <mergeCell ref="U3:U4"/>
    <mergeCell ref="V3:V4"/>
    <mergeCell ref="W3:W4"/>
    <mergeCell ref="N3:N4"/>
    <mergeCell ref="O3:O4"/>
    <mergeCell ref="P3:P4"/>
    <mergeCell ref="Q3:Q4"/>
    <mergeCell ref="R3:R4"/>
    <mergeCell ref="B2:AG2"/>
    <mergeCell ref="M3:M4"/>
    <mergeCell ref="A1:AF1"/>
    <mergeCell ref="A2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S3:S4"/>
  </mergeCells>
  <phoneticPr fontId="1" type="noConversion"/>
  <pageMargins left="0.39370078740157483" right="0.39370078740157483" top="1.1811023622047245" bottom="0.98425196850393704" header="0.51181102362204722" footer="0.51181102362204722"/>
  <pageSetup paperSize="9" scale="70" orientation="landscape" horizontalDpi="300" verticalDpi="300" r:id="rId1"/>
  <headerFooter alignWithMargins="0">
    <oddHeader>&amp;L&amp;"Arial Narrow,Normal"&amp;12Centro de Monitoramento de Tempo, do Clima e dos Recursos Hídricos de Mato Grosso do Sul (Cemtec-MS)
Agência de Desenvolvimento Agrário e Extensão Rural (Agraer)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6"/>
  <sheetViews>
    <sheetView zoomScale="90" zoomScaleNormal="90" workbookViewId="0">
      <selection activeCell="AI53" sqref="AI53"/>
    </sheetView>
  </sheetViews>
  <sheetFormatPr defaultRowHeight="12.75" x14ac:dyDescent="0.2"/>
  <cols>
    <col min="1" max="1" width="18.85546875" style="2" customWidth="1"/>
    <col min="2" max="2" width="6.28515625" style="2" customWidth="1"/>
    <col min="3" max="3" width="6" style="2" customWidth="1"/>
    <col min="4" max="4" width="6.42578125" style="2" customWidth="1"/>
    <col min="5" max="5" width="6" style="2" customWidth="1"/>
    <col min="6" max="6" width="6.140625" style="2" customWidth="1"/>
    <col min="7" max="8" width="6" style="2" customWidth="1"/>
    <col min="9" max="9" width="6.140625" style="2" customWidth="1"/>
    <col min="10" max="12" width="6" style="2" customWidth="1"/>
    <col min="13" max="13" width="6.28515625" style="2" customWidth="1"/>
    <col min="14" max="14" width="6.140625" style="2" customWidth="1"/>
    <col min="15" max="15" width="6" style="2" customWidth="1"/>
    <col min="16" max="16" width="6.28515625" style="2" customWidth="1"/>
    <col min="17" max="17" width="6.140625" style="2" customWidth="1"/>
    <col min="18" max="18" width="6.28515625" style="2" customWidth="1"/>
    <col min="19" max="19" width="6.42578125" style="2" customWidth="1"/>
    <col min="20" max="20" width="6.7109375" style="2" customWidth="1"/>
    <col min="21" max="21" width="6.140625" style="2" customWidth="1"/>
    <col min="22" max="22" width="6" style="2" customWidth="1"/>
    <col min="23" max="24" width="6.140625" style="2" customWidth="1"/>
    <col min="25" max="26" width="6.42578125" style="2" customWidth="1"/>
    <col min="27" max="27" width="6" style="2" customWidth="1"/>
    <col min="28" max="28" width="6.140625" style="2" customWidth="1"/>
    <col min="29" max="30" width="6" style="2" customWidth="1"/>
    <col min="31" max="31" width="6.28515625" style="2" customWidth="1"/>
    <col min="32" max="32" width="7.5703125" style="7" bestFit="1" customWidth="1"/>
    <col min="33" max="33" width="7.7109375" style="1" customWidth="1"/>
  </cols>
  <sheetData>
    <row r="1" spans="1:35" ht="20.100000000000001" customHeight="1" x14ac:dyDescent="0.2">
      <c r="A1" s="145" t="s">
        <v>26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7"/>
    </row>
    <row r="2" spans="1:35" s="4" customFormat="1" ht="20.100000000000001" customHeight="1" x14ac:dyDescent="0.2">
      <c r="A2" s="169" t="s">
        <v>21</v>
      </c>
      <c r="B2" s="143" t="s">
        <v>231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</row>
    <row r="3" spans="1:35" s="5" customFormat="1" ht="20.100000000000001" customHeight="1" x14ac:dyDescent="0.2">
      <c r="A3" s="169"/>
      <c r="B3" s="168">
        <v>1</v>
      </c>
      <c r="C3" s="168">
        <f>SUM(B3+1)</f>
        <v>2</v>
      </c>
      <c r="D3" s="168">
        <f t="shared" ref="D3:AD3" si="0">SUM(C3+1)</f>
        <v>3</v>
      </c>
      <c r="E3" s="168">
        <f t="shared" si="0"/>
        <v>4</v>
      </c>
      <c r="F3" s="168">
        <f t="shared" si="0"/>
        <v>5</v>
      </c>
      <c r="G3" s="168">
        <f t="shared" si="0"/>
        <v>6</v>
      </c>
      <c r="H3" s="168">
        <f t="shared" si="0"/>
        <v>7</v>
      </c>
      <c r="I3" s="168">
        <f t="shared" si="0"/>
        <v>8</v>
      </c>
      <c r="J3" s="168">
        <f t="shared" si="0"/>
        <v>9</v>
      </c>
      <c r="K3" s="168">
        <f t="shared" si="0"/>
        <v>10</v>
      </c>
      <c r="L3" s="168">
        <f t="shared" si="0"/>
        <v>11</v>
      </c>
      <c r="M3" s="168">
        <f t="shared" si="0"/>
        <v>12</v>
      </c>
      <c r="N3" s="168">
        <f t="shared" si="0"/>
        <v>13</v>
      </c>
      <c r="O3" s="168">
        <f t="shared" si="0"/>
        <v>14</v>
      </c>
      <c r="P3" s="168">
        <f t="shared" si="0"/>
        <v>15</v>
      </c>
      <c r="Q3" s="168">
        <f t="shared" si="0"/>
        <v>16</v>
      </c>
      <c r="R3" s="168">
        <f t="shared" si="0"/>
        <v>17</v>
      </c>
      <c r="S3" s="168">
        <f t="shared" si="0"/>
        <v>18</v>
      </c>
      <c r="T3" s="168">
        <f t="shared" si="0"/>
        <v>19</v>
      </c>
      <c r="U3" s="168">
        <f t="shared" si="0"/>
        <v>20</v>
      </c>
      <c r="V3" s="168">
        <f t="shared" si="0"/>
        <v>21</v>
      </c>
      <c r="W3" s="168">
        <f t="shared" si="0"/>
        <v>22</v>
      </c>
      <c r="X3" s="168">
        <f t="shared" si="0"/>
        <v>23</v>
      </c>
      <c r="Y3" s="168">
        <f t="shared" si="0"/>
        <v>24</v>
      </c>
      <c r="Z3" s="168">
        <f t="shared" si="0"/>
        <v>25</v>
      </c>
      <c r="AA3" s="168">
        <f t="shared" si="0"/>
        <v>26</v>
      </c>
      <c r="AB3" s="168">
        <f t="shared" si="0"/>
        <v>27</v>
      </c>
      <c r="AC3" s="168">
        <f t="shared" si="0"/>
        <v>28</v>
      </c>
      <c r="AD3" s="168">
        <f t="shared" si="0"/>
        <v>29</v>
      </c>
      <c r="AE3" s="170">
        <v>30</v>
      </c>
      <c r="AF3" s="117" t="s">
        <v>37</v>
      </c>
      <c r="AG3" s="109" t="s">
        <v>36</v>
      </c>
    </row>
    <row r="4" spans="1:35" s="5" customFormat="1" ht="20.100000000000001" customHeight="1" x14ac:dyDescent="0.2">
      <c r="A4" s="169"/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70"/>
      <c r="AF4" s="117" t="s">
        <v>35</v>
      </c>
      <c r="AG4" s="109" t="s">
        <v>35</v>
      </c>
    </row>
    <row r="5" spans="1:35" s="5" customFormat="1" x14ac:dyDescent="0.2">
      <c r="A5" s="58" t="s">
        <v>40</v>
      </c>
      <c r="B5" s="127">
        <f>[1]Abril!$F$5</f>
        <v>99</v>
      </c>
      <c r="C5" s="127">
        <f>[1]Abril!$F$6</f>
        <v>97</v>
      </c>
      <c r="D5" s="127">
        <f>[1]Abril!$F$7</f>
        <v>97</v>
      </c>
      <c r="E5" s="127">
        <f>[1]Abril!$F$8</f>
        <v>92</v>
      </c>
      <c r="F5" s="127">
        <f>[1]Abril!$F$9</f>
        <v>98</v>
      </c>
      <c r="G5" s="127">
        <f>[1]Abril!$F$10</f>
        <v>97</v>
      </c>
      <c r="H5" s="127">
        <f>[1]Abril!$F$11</f>
        <v>100</v>
      </c>
      <c r="I5" s="127">
        <f>[1]Abril!$F$12</f>
        <v>100</v>
      </c>
      <c r="J5" s="127">
        <f>[1]Abril!$F$13</f>
        <v>99</v>
      </c>
      <c r="K5" s="127">
        <f>[1]Abril!$F$14</f>
        <v>100</v>
      </c>
      <c r="L5" s="127">
        <f>[1]Abril!$F$15</f>
        <v>99</v>
      </c>
      <c r="M5" s="127">
        <f>[1]Abril!$F$16</f>
        <v>94</v>
      </c>
      <c r="N5" s="127">
        <f>[1]Abril!$F$17</f>
        <v>99</v>
      </c>
      <c r="O5" s="127">
        <f>[1]Abril!$F$18</f>
        <v>100</v>
      </c>
      <c r="P5" s="127">
        <f>[1]Abril!$F$19</f>
        <v>95</v>
      </c>
      <c r="Q5" s="127">
        <f>[1]Abril!$F$20</f>
        <v>100</v>
      </c>
      <c r="R5" s="127">
        <f>[1]Abril!$F$21</f>
        <v>100</v>
      </c>
      <c r="S5" s="127">
        <f>[1]Abril!$F$22</f>
        <v>100</v>
      </c>
      <c r="T5" s="127">
        <f>[1]Abril!$F$23</f>
        <v>99</v>
      </c>
      <c r="U5" s="127">
        <f>[1]Abril!$F$24</f>
        <v>100</v>
      </c>
      <c r="V5" s="127">
        <f>[1]Abril!$F$25</f>
        <v>100</v>
      </c>
      <c r="W5" s="127">
        <f>[1]Abril!$F$26</f>
        <v>100</v>
      </c>
      <c r="X5" s="127">
        <f>[1]Abril!$F$27</f>
        <v>99</v>
      </c>
      <c r="Y5" s="127">
        <f>[1]Abril!$F$28</f>
        <v>99</v>
      </c>
      <c r="Z5" s="127">
        <f>[1]Abril!$F$29</f>
        <v>93</v>
      </c>
      <c r="AA5" s="127">
        <f>[1]Abril!$F$30</f>
        <v>98</v>
      </c>
      <c r="AB5" s="127">
        <f>[1]Abril!$F$31</f>
        <v>100</v>
      </c>
      <c r="AC5" s="127">
        <f>[1]Abril!$F$32</f>
        <v>92</v>
      </c>
      <c r="AD5" s="127">
        <f>[1]Abril!$F$33</f>
        <v>99</v>
      </c>
      <c r="AE5" s="127">
        <f>[1]Abril!$F$34</f>
        <v>98</v>
      </c>
      <c r="AF5" s="15">
        <f>MAX(B5:AE5)</f>
        <v>100</v>
      </c>
      <c r="AG5" s="94">
        <f>AVERAGE(B5:AE5)</f>
        <v>98.1</v>
      </c>
    </row>
    <row r="6" spans="1:35" x14ac:dyDescent="0.2">
      <c r="A6" s="58" t="s">
        <v>0</v>
      </c>
      <c r="B6" s="11">
        <f>[2]Abril!$F$5</f>
        <v>92</v>
      </c>
      <c r="C6" s="11">
        <f>[2]Abril!$F$6</f>
        <v>91</v>
      </c>
      <c r="D6" s="11">
        <f>[2]Abril!$F$7</f>
        <v>86</v>
      </c>
      <c r="E6" s="11">
        <f>[2]Abril!$F$8</f>
        <v>85</v>
      </c>
      <c r="F6" s="11">
        <f>[2]Abril!$F$9</f>
        <v>84</v>
      </c>
      <c r="G6" s="11">
        <f>[2]Abril!$F$10</f>
        <v>99</v>
      </c>
      <c r="H6" s="11">
        <f>[2]Abril!$F$11</f>
        <v>100</v>
      </c>
      <c r="I6" s="11">
        <f>[2]Abril!$F$12</f>
        <v>91</v>
      </c>
      <c r="J6" s="11">
        <f>[2]Abril!$F$13</f>
        <v>89</v>
      </c>
      <c r="K6" s="11">
        <f>[2]Abril!$F$14</f>
        <v>86</v>
      </c>
      <c r="L6" s="11">
        <f>[2]Abril!$F$15</f>
        <v>88</v>
      </c>
      <c r="M6" s="11">
        <f>[2]Abril!$F$16</f>
        <v>90</v>
      </c>
      <c r="N6" s="11">
        <f>[2]Abril!$F$17</f>
        <v>92</v>
      </c>
      <c r="O6" s="11">
        <f>[2]Abril!$F$18</f>
        <v>100</v>
      </c>
      <c r="P6" s="11">
        <f>[2]Abril!$F$19</f>
        <v>89</v>
      </c>
      <c r="Q6" s="11">
        <f>[2]Abril!$F$20</f>
        <v>90</v>
      </c>
      <c r="R6" s="11">
        <f>[2]Abril!$F$21</f>
        <v>87</v>
      </c>
      <c r="S6" s="11">
        <f>[2]Abril!$F$22</f>
        <v>88</v>
      </c>
      <c r="T6" s="11">
        <f>[2]Abril!$F$23</f>
        <v>100</v>
      </c>
      <c r="U6" s="11">
        <f>[2]Abril!$F$24</f>
        <v>96</v>
      </c>
      <c r="V6" s="11">
        <f>[2]Abril!$F$25</f>
        <v>96</v>
      </c>
      <c r="W6" s="11">
        <f>[2]Abril!$F$26</f>
        <v>93</v>
      </c>
      <c r="X6" s="11">
        <f>[2]Abril!$F$27</f>
        <v>97</v>
      </c>
      <c r="Y6" s="11">
        <f>[2]Abril!$F$28</f>
        <v>98</v>
      </c>
      <c r="Z6" s="11">
        <f>[2]Abril!$F$29</f>
        <v>86</v>
      </c>
      <c r="AA6" s="11">
        <f>[2]Abril!$F$30</f>
        <v>92</v>
      </c>
      <c r="AB6" s="11">
        <f>[2]Abril!$F$31</f>
        <v>89</v>
      </c>
      <c r="AC6" s="11">
        <f>[2]Abril!$F$32</f>
        <v>90</v>
      </c>
      <c r="AD6" s="11">
        <f>[2]Abril!$F$33</f>
        <v>93</v>
      </c>
      <c r="AE6" s="11">
        <f>[2]Abril!$F$34</f>
        <v>94</v>
      </c>
      <c r="AF6" s="15">
        <f>MAX(B6:AE6)</f>
        <v>100</v>
      </c>
      <c r="AG6" s="94">
        <f>AVERAGE(B6:AE6)</f>
        <v>91.7</v>
      </c>
    </row>
    <row r="7" spans="1:35" x14ac:dyDescent="0.2">
      <c r="A7" s="58" t="s">
        <v>104</v>
      </c>
      <c r="B7" s="11">
        <f>[3]Abril!$F$5</f>
        <v>91</v>
      </c>
      <c r="C7" s="11">
        <f>[3]Abril!$F$6</f>
        <v>81</v>
      </c>
      <c r="D7" s="11">
        <f>[3]Abril!$F$7</f>
        <v>88</v>
      </c>
      <c r="E7" s="11">
        <f>[3]Abril!$F$8</f>
        <v>75</v>
      </c>
      <c r="F7" s="11">
        <f>[3]Abril!$F$9</f>
        <v>72</v>
      </c>
      <c r="G7" s="11">
        <f>[3]Abril!$F$10</f>
        <v>91</v>
      </c>
      <c r="H7" s="11">
        <f>[3]Abril!$F$11</f>
        <v>97</v>
      </c>
      <c r="I7" s="11">
        <f>[3]Abril!$F$12</f>
        <v>84</v>
      </c>
      <c r="J7" s="11">
        <f>[3]Abril!$F$13</f>
        <v>85</v>
      </c>
      <c r="K7" s="11">
        <f>[3]Abril!$F$14</f>
        <v>82</v>
      </c>
      <c r="L7" s="11">
        <f>[3]Abril!$F$15</f>
        <v>84</v>
      </c>
      <c r="M7" s="11">
        <f>[3]Abril!$F$16</f>
        <v>72</v>
      </c>
      <c r="N7" s="11">
        <f>[3]Abril!$F$17</f>
        <v>83</v>
      </c>
      <c r="O7" s="11">
        <f>[3]Abril!$F$18</f>
        <v>98</v>
      </c>
      <c r="P7" s="11">
        <f>[3]Abril!$F$19</f>
        <v>87</v>
      </c>
      <c r="Q7" s="11">
        <f>[3]Abril!$F$20</f>
        <v>90</v>
      </c>
      <c r="R7" s="11">
        <f>[3]Abril!$F$21</f>
        <v>86</v>
      </c>
      <c r="S7" s="11">
        <f>[3]Abril!$F$22</f>
        <v>84</v>
      </c>
      <c r="T7" s="11">
        <f>[3]Abril!$F$23</f>
        <v>89</v>
      </c>
      <c r="U7" s="11">
        <f>[3]Abril!$F$24</f>
        <v>88</v>
      </c>
      <c r="V7" s="11">
        <f>[3]Abril!$F$25</f>
        <v>91</v>
      </c>
      <c r="W7" s="11">
        <f>[3]Abril!$F$26</f>
        <v>86</v>
      </c>
      <c r="X7" s="11">
        <f>[3]Abril!$F$27</f>
        <v>84</v>
      </c>
      <c r="Y7" s="11">
        <f>[3]Abril!$F$28</f>
        <v>73</v>
      </c>
      <c r="Z7" s="11">
        <f>[3]Abril!$F$29</f>
        <v>80</v>
      </c>
      <c r="AA7" s="11">
        <f>[3]Abril!$F$30</f>
        <v>81</v>
      </c>
      <c r="AB7" s="11">
        <f>[3]Abril!$F$31</f>
        <v>75</v>
      </c>
      <c r="AC7" s="11">
        <f>[3]Abril!$F$32</f>
        <v>89</v>
      </c>
      <c r="AD7" s="11">
        <f>[3]Abril!$F$33</f>
        <v>78</v>
      </c>
      <c r="AE7" s="11">
        <f>[3]Abril!$F$34</f>
        <v>83</v>
      </c>
      <c r="AF7" s="15">
        <f>MAX(B7:AE7)</f>
        <v>98</v>
      </c>
      <c r="AG7" s="112">
        <f>AVERAGE(B7:AE7)</f>
        <v>84.233333333333334</v>
      </c>
    </row>
    <row r="8" spans="1:35" x14ac:dyDescent="0.2">
      <c r="A8" s="58" t="s">
        <v>1</v>
      </c>
      <c r="B8" s="11" t="str">
        <f>[4]Abril!$F$5</f>
        <v>*</v>
      </c>
      <c r="C8" s="11" t="str">
        <f>[4]Abril!$F$6</f>
        <v>*</v>
      </c>
      <c r="D8" s="11" t="str">
        <f>[4]Abril!$F$7</f>
        <v>*</v>
      </c>
      <c r="E8" s="11">
        <f>[4]Abril!$F$8</f>
        <v>61</v>
      </c>
      <c r="F8" s="11">
        <f>[4]Abril!$F$9</f>
        <v>93</v>
      </c>
      <c r="G8" s="11">
        <f>[4]Abril!$F$10</f>
        <v>92</v>
      </c>
      <c r="H8" s="11">
        <f>[4]Abril!$F$11</f>
        <v>96</v>
      </c>
      <c r="I8" s="11">
        <f>[4]Abril!$F$12</f>
        <v>89</v>
      </c>
      <c r="J8" s="11">
        <f>[4]Abril!$F$13</f>
        <v>89</v>
      </c>
      <c r="K8" s="11" t="str">
        <f>[4]Abril!$F$14</f>
        <v>*</v>
      </c>
      <c r="L8" s="11" t="str">
        <f>[4]Abril!$F$15</f>
        <v>*</v>
      </c>
      <c r="M8" s="11" t="str">
        <f>[4]Abril!$F$16</f>
        <v>*</v>
      </c>
      <c r="N8" s="11" t="str">
        <f>[4]Abril!$F$17</f>
        <v>*</v>
      </c>
      <c r="O8" s="11" t="str">
        <f>[4]Abril!$F$18</f>
        <v>*</v>
      </c>
      <c r="P8" s="11" t="str">
        <f>[4]Abril!$F$19</f>
        <v>*</v>
      </c>
      <c r="Q8" s="11" t="str">
        <f>[4]Abril!$F$20</f>
        <v>*</v>
      </c>
      <c r="R8" s="11" t="str">
        <f>[4]Abril!$F$21</f>
        <v>*</v>
      </c>
      <c r="S8" s="11" t="str">
        <f>[4]Abril!$F$22</f>
        <v>*</v>
      </c>
      <c r="T8" s="11" t="str">
        <f>[4]Abril!$F$23</f>
        <v>*</v>
      </c>
      <c r="U8" s="11" t="str">
        <f>[4]Abril!$F$24</f>
        <v>*</v>
      </c>
      <c r="V8" s="11" t="str">
        <f>[4]Abril!$F$25</f>
        <v>*</v>
      </c>
      <c r="W8" s="11" t="str">
        <f>[4]Abril!$F$26</f>
        <v>*</v>
      </c>
      <c r="X8" s="11" t="str">
        <f>[4]Abril!$F$27</f>
        <v>*</v>
      </c>
      <c r="Y8" s="11" t="str">
        <f>[4]Abril!$F$28</f>
        <v>*</v>
      </c>
      <c r="Z8" s="11" t="str">
        <f>[4]Abril!$F$29</f>
        <v>*</v>
      </c>
      <c r="AA8" s="11" t="str">
        <f>[4]Abril!$F$30</f>
        <v>*</v>
      </c>
      <c r="AB8" s="11" t="str">
        <f>[4]Abril!$F$31</f>
        <v>*</v>
      </c>
      <c r="AC8" s="11" t="str">
        <f>[4]Abril!$F$32</f>
        <v>*</v>
      </c>
      <c r="AD8" s="11">
        <f>[4]Abril!$F$33</f>
        <v>72</v>
      </c>
      <c r="AE8" s="11">
        <f>[4]Abril!$F$34</f>
        <v>90</v>
      </c>
      <c r="AF8" s="15">
        <f>MAX(B8:AE8)</f>
        <v>96</v>
      </c>
      <c r="AG8" s="94">
        <f>AVERAGE(B8:AE8)</f>
        <v>85.25</v>
      </c>
    </row>
    <row r="9" spans="1:35" x14ac:dyDescent="0.2">
      <c r="A9" s="58" t="s">
        <v>167</v>
      </c>
      <c r="B9" s="11">
        <f>[5]Abril!$F$5</f>
        <v>79</v>
      </c>
      <c r="C9" s="11">
        <f>[5]Abril!$F$6</f>
        <v>74</v>
      </c>
      <c r="D9" s="11">
        <f>[5]Abril!$F$7</f>
        <v>95</v>
      </c>
      <c r="E9" s="11">
        <f>[5]Abril!$F$8</f>
        <v>88</v>
      </c>
      <c r="F9" s="11">
        <f>[5]Abril!$F$9</f>
        <v>69</v>
      </c>
      <c r="G9" s="11">
        <f>[5]Abril!$F$10</f>
        <v>99</v>
      </c>
      <c r="H9" s="11">
        <f>[5]Abril!$F$11</f>
        <v>99</v>
      </c>
      <c r="I9" s="11">
        <f>[5]Abril!$F$12</f>
        <v>90</v>
      </c>
      <c r="J9" s="11">
        <f>[5]Abril!$F$13</f>
        <v>79</v>
      </c>
      <c r="K9" s="11">
        <f>[5]Abril!$F$14</f>
        <v>76</v>
      </c>
      <c r="L9" s="11">
        <f>[5]Abril!$F$15</f>
        <v>80</v>
      </c>
      <c r="M9" s="11">
        <f>[5]Abril!$F$16</f>
        <v>69</v>
      </c>
      <c r="N9" s="11">
        <f>[5]Abril!$F$17</f>
        <v>91</v>
      </c>
      <c r="O9" s="11">
        <f>[5]Abril!$F$18</f>
        <v>99</v>
      </c>
      <c r="P9" s="11">
        <f>[5]Abril!$F$19</f>
        <v>73</v>
      </c>
      <c r="Q9" s="11">
        <f>[5]Abril!$F$20</f>
        <v>73</v>
      </c>
      <c r="R9" s="11">
        <f>[5]Abril!$F$21</f>
        <v>82</v>
      </c>
      <c r="S9" s="11">
        <f>[5]Abril!$F$22</f>
        <v>78</v>
      </c>
      <c r="T9" s="11">
        <f>[5]Abril!$F$23</f>
        <v>83</v>
      </c>
      <c r="U9" s="11">
        <f>[5]Abril!$F$24</f>
        <v>85</v>
      </c>
      <c r="V9" s="11">
        <f>[5]Abril!$F$25</f>
        <v>84</v>
      </c>
      <c r="W9" s="11">
        <f>[5]Abril!$F$26</f>
        <v>82</v>
      </c>
      <c r="X9" s="11">
        <f>[5]Abril!$F$27</f>
        <v>79</v>
      </c>
      <c r="Y9" s="11">
        <f>[5]Abril!$F$28</f>
        <v>74</v>
      </c>
      <c r="Z9" s="11">
        <f>[5]Abril!$F$29</f>
        <v>86</v>
      </c>
      <c r="AA9" s="11">
        <f>[5]Abril!$F$30</f>
        <v>94</v>
      </c>
      <c r="AB9" s="11">
        <f>[5]Abril!$F$31</f>
        <v>74</v>
      </c>
      <c r="AC9" s="11">
        <f>[5]Abril!$F$32</f>
        <v>91</v>
      </c>
      <c r="AD9" s="11">
        <f>[5]Abril!$F$33</f>
        <v>84</v>
      </c>
      <c r="AE9" s="11">
        <f>[5]Abril!$F$34</f>
        <v>72</v>
      </c>
      <c r="AF9" s="15">
        <f>MAX(B9:AE9)</f>
        <v>99</v>
      </c>
      <c r="AG9" s="94">
        <f>AVERAGE(B9:AE9)</f>
        <v>82.7</v>
      </c>
    </row>
    <row r="10" spans="1:35" x14ac:dyDescent="0.2">
      <c r="A10" s="58" t="s">
        <v>111</v>
      </c>
      <c r="B10" s="11" t="str">
        <f>[6]Abril!$F$5</f>
        <v>*</v>
      </c>
      <c r="C10" s="11" t="str">
        <f>[6]Abril!$F$6</f>
        <v>*</v>
      </c>
      <c r="D10" s="11" t="str">
        <f>[6]Abril!$F$7</f>
        <v>*</v>
      </c>
      <c r="E10" s="11" t="str">
        <f>[6]Abril!$F$8</f>
        <v>*</v>
      </c>
      <c r="F10" s="11" t="str">
        <f>[6]Abril!$F$9</f>
        <v>*</v>
      </c>
      <c r="G10" s="11" t="str">
        <f>[6]Abril!$F$10</f>
        <v>*</v>
      </c>
      <c r="H10" s="11" t="str">
        <f>[6]Abril!$F$11</f>
        <v>*</v>
      </c>
      <c r="I10" s="11" t="str">
        <f>[6]Abril!$F$12</f>
        <v>*</v>
      </c>
      <c r="J10" s="11" t="str">
        <f>[6]Abril!$F$13</f>
        <v>*</v>
      </c>
      <c r="K10" s="11" t="str">
        <f>[6]Abril!$F$14</f>
        <v>*</v>
      </c>
      <c r="L10" s="11" t="str">
        <f>[6]Abril!$F$15</f>
        <v>*</v>
      </c>
      <c r="M10" s="11" t="str">
        <f>[6]Abril!$F$16</f>
        <v>*</v>
      </c>
      <c r="N10" s="11" t="str">
        <f>[6]Abril!$F$17</f>
        <v>*</v>
      </c>
      <c r="O10" s="11" t="str">
        <f>[6]Abril!$F$18</f>
        <v>*</v>
      </c>
      <c r="P10" s="11" t="str">
        <f>[6]Abril!$F$19</f>
        <v>*</v>
      </c>
      <c r="Q10" s="11" t="str">
        <f>[6]Abril!$F$20</f>
        <v>*</v>
      </c>
      <c r="R10" s="11" t="str">
        <f>[6]Abril!$F$21</f>
        <v>*</v>
      </c>
      <c r="S10" s="11" t="str">
        <f>[6]Abril!$F$22</f>
        <v>*</v>
      </c>
      <c r="T10" s="11" t="str">
        <f>[6]Abril!$F$23</f>
        <v>*</v>
      </c>
      <c r="U10" s="11" t="str">
        <f>[6]Abril!$F$24</f>
        <v>*</v>
      </c>
      <c r="V10" s="11" t="str">
        <f>[6]Abril!$F$25</f>
        <v>*</v>
      </c>
      <c r="W10" s="11" t="str">
        <f>[6]Abril!$F$26</f>
        <v>*</v>
      </c>
      <c r="X10" s="11" t="str">
        <f>[6]Abril!$F$27</f>
        <v>*</v>
      </c>
      <c r="Y10" s="11" t="str">
        <f>[6]Abril!$F$28</f>
        <v>*</v>
      </c>
      <c r="Z10" s="11" t="str">
        <f>[6]Abril!$F$29</f>
        <v>*</v>
      </c>
      <c r="AA10" s="11" t="str">
        <f>[6]Abril!$F$30</f>
        <v>*</v>
      </c>
      <c r="AB10" s="11" t="str">
        <f>[6]Abril!$F$31</f>
        <v>*</v>
      </c>
      <c r="AC10" s="11" t="str">
        <f>[6]Abril!$F$32</f>
        <v>*</v>
      </c>
      <c r="AD10" s="11" t="str">
        <f>[6]Abril!$F$33</f>
        <v>*</v>
      </c>
      <c r="AE10" s="11" t="str">
        <f>[6]Abril!$F$34</f>
        <v>*</v>
      </c>
      <c r="AF10" s="15" t="s">
        <v>226</v>
      </c>
      <c r="AG10" s="94" t="s">
        <v>226</v>
      </c>
    </row>
    <row r="11" spans="1:35" x14ac:dyDescent="0.2">
      <c r="A11" s="58" t="s">
        <v>64</v>
      </c>
      <c r="B11" s="11">
        <f>[7]Abril!$F$5</f>
        <v>100</v>
      </c>
      <c r="C11" s="11">
        <f>[7]Abril!$F$6</f>
        <v>90</v>
      </c>
      <c r="D11" s="11">
        <f>[7]Abril!$F$7</f>
        <v>100</v>
      </c>
      <c r="E11" s="11">
        <f>[7]Abril!$F$8</f>
        <v>72</v>
      </c>
      <c r="F11" s="11">
        <f>[7]Abril!$F$9</f>
        <v>77</v>
      </c>
      <c r="G11" s="11">
        <f>[7]Abril!$F$10</f>
        <v>81</v>
      </c>
      <c r="H11" s="11">
        <f>[7]Abril!$F$11</f>
        <v>100</v>
      </c>
      <c r="I11" s="11">
        <f>[7]Abril!$F$12</f>
        <v>100</v>
      </c>
      <c r="J11" s="11">
        <f>[7]Abril!$F$13</f>
        <v>84</v>
      </c>
      <c r="K11" s="11">
        <f>[7]Abril!$F$14</f>
        <v>81</v>
      </c>
      <c r="L11" s="11">
        <f>[7]Abril!$F$15</f>
        <v>79</v>
      </c>
      <c r="M11" s="11">
        <f>[7]Abril!$F$16</f>
        <v>82</v>
      </c>
      <c r="N11" s="11">
        <f>[7]Abril!$F$17</f>
        <v>80</v>
      </c>
      <c r="O11" s="11">
        <f>[7]Abril!$F$18</f>
        <v>100</v>
      </c>
      <c r="P11" s="11">
        <f>[7]Abril!$F$19</f>
        <v>99</v>
      </c>
      <c r="Q11" s="11">
        <f>[7]Abril!$F$20</f>
        <v>86</v>
      </c>
      <c r="R11" s="11">
        <f>[7]Abril!$F$21</f>
        <v>100</v>
      </c>
      <c r="S11" s="11">
        <f>[7]Abril!$F$22</f>
        <v>82</v>
      </c>
      <c r="T11" s="11">
        <f>[7]Abril!$F$23</f>
        <v>99</v>
      </c>
      <c r="U11" s="11">
        <f>[7]Abril!$F$24</f>
        <v>84</v>
      </c>
      <c r="V11" s="11">
        <f>[7]Abril!$F$25</f>
        <v>100</v>
      </c>
      <c r="W11" s="11">
        <f>[7]Abril!$F$26</f>
        <v>84</v>
      </c>
      <c r="X11" s="11">
        <f>[7]Abril!$F$27</f>
        <v>84</v>
      </c>
      <c r="Y11" s="11">
        <f>[7]Abril!$F$28</f>
        <v>82</v>
      </c>
      <c r="Z11" s="11">
        <f>[7]Abril!$F$29</f>
        <v>85</v>
      </c>
      <c r="AA11" s="11">
        <f>[7]Abril!$F$30</f>
        <v>94</v>
      </c>
      <c r="AB11" s="11">
        <f>[7]Abril!$F$31</f>
        <v>87</v>
      </c>
      <c r="AC11" s="11">
        <f>[7]Abril!$F$32</f>
        <v>83</v>
      </c>
      <c r="AD11" s="11">
        <f>[7]Abril!$F$33</f>
        <v>82</v>
      </c>
      <c r="AE11" s="11">
        <f>[7]Abril!$F$34</f>
        <v>100</v>
      </c>
      <c r="AF11" s="15">
        <f>MAX(B11:AE11)</f>
        <v>100</v>
      </c>
      <c r="AG11" s="94">
        <f>AVERAGE(B11:AE11)</f>
        <v>88.566666666666663</v>
      </c>
    </row>
    <row r="12" spans="1:35" x14ac:dyDescent="0.2">
      <c r="A12" s="58" t="s">
        <v>41</v>
      </c>
      <c r="B12" s="11">
        <f>[8]Abril!$F$5</f>
        <v>91</v>
      </c>
      <c r="C12" s="11">
        <f>[8]Abril!$F$6</f>
        <v>91</v>
      </c>
      <c r="D12" s="11">
        <f>[8]Abril!$F$7</f>
        <v>81</v>
      </c>
      <c r="E12" s="11">
        <f>[8]Abril!$F$8</f>
        <v>89</v>
      </c>
      <c r="F12" s="11">
        <f>[8]Abril!$F$9</f>
        <v>85</v>
      </c>
      <c r="G12" s="11">
        <f>[8]Abril!$F$10</f>
        <v>89</v>
      </c>
      <c r="H12" s="11">
        <f>[8]Abril!$F$11</f>
        <v>100</v>
      </c>
      <c r="I12" s="11">
        <f>[8]Abril!$F$12</f>
        <v>93</v>
      </c>
      <c r="J12" s="11">
        <f>[8]Abril!$F$13</f>
        <v>90</v>
      </c>
      <c r="K12" s="11">
        <f>[8]Abril!$F$14</f>
        <v>91</v>
      </c>
      <c r="L12" s="11">
        <f>[8]Abril!$F$15</f>
        <v>93</v>
      </c>
      <c r="M12" s="11">
        <f>[8]Abril!$F$16</f>
        <v>93</v>
      </c>
      <c r="N12" s="11">
        <f>[8]Abril!$F$17</f>
        <v>91</v>
      </c>
      <c r="O12" s="11">
        <f>[8]Abril!$F$18</f>
        <v>99</v>
      </c>
      <c r="P12" s="11">
        <f>[8]Abril!$F$19</f>
        <v>95</v>
      </c>
      <c r="Q12" s="11">
        <f>[8]Abril!$F$20</f>
        <v>94</v>
      </c>
      <c r="R12" s="11">
        <f>[8]Abril!$F$21</f>
        <v>94</v>
      </c>
      <c r="S12" s="11">
        <f>[8]Abril!$F$22</f>
        <v>93</v>
      </c>
      <c r="T12" s="11">
        <f>[8]Abril!$F$23</f>
        <v>94</v>
      </c>
      <c r="U12" s="11">
        <f>[8]Abril!$F$24</f>
        <v>94</v>
      </c>
      <c r="V12" s="11">
        <f>[8]Abril!$F$25</f>
        <v>93</v>
      </c>
      <c r="W12" s="11">
        <f>[8]Abril!$F$26</f>
        <v>94</v>
      </c>
      <c r="X12" s="11">
        <f>[8]Abril!$F$27</f>
        <v>93</v>
      </c>
      <c r="Y12" s="11">
        <f>[8]Abril!$F$28</f>
        <v>92</v>
      </c>
      <c r="Z12" s="11">
        <f>[8]Abril!$F$29</f>
        <v>80</v>
      </c>
      <c r="AA12" s="11">
        <f>[8]Abril!$F$30</f>
        <v>92</v>
      </c>
      <c r="AB12" s="11">
        <f>[8]Abril!$F$31</f>
        <v>89</v>
      </c>
      <c r="AC12" s="11">
        <f>[8]Abril!$F$32</f>
        <v>89</v>
      </c>
      <c r="AD12" s="11">
        <f>[8]Abril!$F$33</f>
        <v>89</v>
      </c>
      <c r="AE12" s="11">
        <f>[8]Abril!$F$34</f>
        <v>94</v>
      </c>
      <c r="AF12" s="15">
        <f>MAX(B12:AE12)</f>
        <v>100</v>
      </c>
      <c r="AG12" s="94">
        <f>AVERAGE(B12:AE12)</f>
        <v>91.5</v>
      </c>
    </row>
    <row r="13" spans="1:35" x14ac:dyDescent="0.2">
      <c r="A13" s="58" t="s">
        <v>114</v>
      </c>
      <c r="B13" s="11" t="str">
        <f>[9]Abril!$F$5</f>
        <v>*</v>
      </c>
      <c r="C13" s="11" t="str">
        <f>[9]Abril!$F$6</f>
        <v>*</v>
      </c>
      <c r="D13" s="11" t="str">
        <f>[9]Abril!$F$7</f>
        <v>*</v>
      </c>
      <c r="E13" s="11" t="str">
        <f>[9]Abril!$F$8</f>
        <v>*</v>
      </c>
      <c r="F13" s="11" t="str">
        <f>[9]Abril!$F$9</f>
        <v>*</v>
      </c>
      <c r="G13" s="11" t="str">
        <f>[9]Abril!$F$10</f>
        <v>*</v>
      </c>
      <c r="H13" s="11" t="str">
        <f>[9]Abril!$F$11</f>
        <v>*</v>
      </c>
      <c r="I13" s="11" t="str">
        <f>[9]Abril!$F$12</f>
        <v>*</v>
      </c>
      <c r="J13" s="11" t="str">
        <f>[9]Abril!$F$13</f>
        <v>*</v>
      </c>
      <c r="K13" s="11" t="str">
        <f>[9]Abril!$F$14</f>
        <v>*</v>
      </c>
      <c r="L13" s="11" t="str">
        <f>[9]Abril!$F$15</f>
        <v>*</v>
      </c>
      <c r="M13" s="11" t="str">
        <f>[9]Abril!$F$16</f>
        <v>*</v>
      </c>
      <c r="N13" s="11" t="str">
        <f>[9]Abril!$F$17</f>
        <v>*</v>
      </c>
      <c r="O13" s="11" t="str">
        <f>[9]Abril!$F$18</f>
        <v>*</v>
      </c>
      <c r="P13" s="11" t="str">
        <f>[9]Abril!$F$19</f>
        <v>*</v>
      </c>
      <c r="Q13" s="11" t="str">
        <f>[9]Abril!$F$20</f>
        <v>*</v>
      </c>
      <c r="R13" s="11" t="str">
        <f>[9]Abril!$F$21</f>
        <v>*</v>
      </c>
      <c r="S13" s="11" t="str">
        <f>[9]Abril!$F$22</f>
        <v>*</v>
      </c>
      <c r="T13" s="11" t="str">
        <f>[9]Abril!$F$23</f>
        <v>*</v>
      </c>
      <c r="U13" s="11" t="str">
        <f>[9]Abril!$F$24</f>
        <v>*</v>
      </c>
      <c r="V13" s="11" t="str">
        <f>[9]Abril!$F$25</f>
        <v>*</v>
      </c>
      <c r="W13" s="11" t="str">
        <f>[9]Abril!$F$26</f>
        <v>*</v>
      </c>
      <c r="X13" s="11" t="str">
        <f>[9]Abril!$F$27</f>
        <v>*</v>
      </c>
      <c r="Y13" s="11" t="str">
        <f>[9]Abril!$F$28</f>
        <v>*</v>
      </c>
      <c r="Z13" s="11" t="str">
        <f>[9]Abril!$F$29</f>
        <v>*</v>
      </c>
      <c r="AA13" s="11" t="str">
        <f>[9]Abril!$F$30</f>
        <v>*</v>
      </c>
      <c r="AB13" s="11" t="str">
        <f>[9]Abril!$F$31</f>
        <v>*</v>
      </c>
      <c r="AC13" s="11" t="str">
        <f>[9]Abril!$F$32</f>
        <v>*</v>
      </c>
      <c r="AD13" s="11" t="str">
        <f>[9]Abril!$F$33</f>
        <v>*</v>
      </c>
      <c r="AE13" s="11" t="str">
        <f>[9]Abril!$F$34</f>
        <v>*</v>
      </c>
      <c r="AF13" s="15" t="s">
        <v>226</v>
      </c>
      <c r="AG13" s="94" t="s">
        <v>226</v>
      </c>
    </row>
    <row r="14" spans="1:35" x14ac:dyDescent="0.2">
      <c r="A14" s="58" t="s">
        <v>118</v>
      </c>
      <c r="B14" s="11" t="str">
        <f>[10]Abril!$F$5</f>
        <v>*</v>
      </c>
      <c r="C14" s="11" t="str">
        <f>[10]Abril!$F$6</f>
        <v>*</v>
      </c>
      <c r="D14" s="11" t="str">
        <f>[10]Abril!$F$7</f>
        <v>*</v>
      </c>
      <c r="E14" s="11" t="str">
        <f>[10]Abril!$F$8</f>
        <v>*</v>
      </c>
      <c r="F14" s="11" t="str">
        <f>[10]Abril!$F$9</f>
        <v>*</v>
      </c>
      <c r="G14" s="11" t="str">
        <f>[10]Abril!$F$10</f>
        <v>*</v>
      </c>
      <c r="H14" s="11" t="str">
        <f>[10]Abril!$F$11</f>
        <v>*</v>
      </c>
      <c r="I14" s="11" t="str">
        <f>[10]Abril!$F$12</f>
        <v>*</v>
      </c>
      <c r="J14" s="11" t="str">
        <f>[10]Abril!$F$13</f>
        <v>*</v>
      </c>
      <c r="K14" s="11" t="str">
        <f>[10]Abril!$F$14</f>
        <v>*</v>
      </c>
      <c r="L14" s="11" t="str">
        <f>[10]Abril!$F$15</f>
        <v>*</v>
      </c>
      <c r="M14" s="11" t="str">
        <f>[10]Abril!$F$16</f>
        <v>*</v>
      </c>
      <c r="N14" s="11" t="str">
        <f>[10]Abril!$F$17</f>
        <v>*</v>
      </c>
      <c r="O14" s="11" t="str">
        <f>[10]Abril!$F$18</f>
        <v>*</v>
      </c>
      <c r="P14" s="11" t="str">
        <f>[10]Abril!$F$19</f>
        <v>*</v>
      </c>
      <c r="Q14" s="11" t="str">
        <f>[10]Abril!$F$20</f>
        <v>*</v>
      </c>
      <c r="R14" s="11" t="str">
        <f>[10]Abril!$F$21</f>
        <v>*</v>
      </c>
      <c r="S14" s="11" t="str">
        <f>[10]Abril!$F$22</f>
        <v>*</v>
      </c>
      <c r="T14" s="11" t="str">
        <f>[10]Abril!$F$23</f>
        <v>*</v>
      </c>
      <c r="U14" s="11" t="str">
        <f>[10]Abril!$F$24</f>
        <v>*</v>
      </c>
      <c r="V14" s="11" t="str">
        <f>[10]Abril!$F$25</f>
        <v>*</v>
      </c>
      <c r="W14" s="11" t="str">
        <f>[10]Abril!$F$26</f>
        <v>*</v>
      </c>
      <c r="X14" s="11" t="str">
        <f>[10]Abril!$F$27</f>
        <v>*</v>
      </c>
      <c r="Y14" s="11" t="str">
        <f>[10]Abril!$F$28</f>
        <v>*</v>
      </c>
      <c r="Z14" s="11" t="str">
        <f>[10]Abril!$F$29</f>
        <v>*</v>
      </c>
      <c r="AA14" s="11" t="str">
        <f>[10]Abril!$F$30</f>
        <v>*</v>
      </c>
      <c r="AB14" s="11" t="str">
        <f>[10]Abril!$F$31</f>
        <v>*</v>
      </c>
      <c r="AC14" s="11" t="str">
        <f>[10]Abril!$F$32</f>
        <v>*</v>
      </c>
      <c r="AD14" s="11" t="str">
        <f>[10]Abril!$F$33</f>
        <v>*</v>
      </c>
      <c r="AE14" s="11" t="str">
        <f>[10]Abril!$F$34</f>
        <v>*</v>
      </c>
      <c r="AF14" s="15" t="s">
        <v>226</v>
      </c>
      <c r="AG14" s="94" t="s">
        <v>226</v>
      </c>
    </row>
    <row r="15" spans="1:35" x14ac:dyDescent="0.2">
      <c r="A15" s="58" t="s">
        <v>121</v>
      </c>
      <c r="B15" s="11">
        <f>[11]Abril!$F$5</f>
        <v>93</v>
      </c>
      <c r="C15" s="11">
        <f>[11]Abril!$F$6</f>
        <v>77</v>
      </c>
      <c r="D15" s="11">
        <f>[11]Abril!$F$7</f>
        <v>95</v>
      </c>
      <c r="E15" s="11">
        <f>[11]Abril!$F$8</f>
        <v>90</v>
      </c>
      <c r="F15" s="11">
        <f>[11]Abril!$F$9</f>
        <v>80</v>
      </c>
      <c r="G15" s="11">
        <f>[11]Abril!$F$10</f>
        <v>98</v>
      </c>
      <c r="H15" s="11">
        <f>[11]Abril!$F$11</f>
        <v>98</v>
      </c>
      <c r="I15" s="11">
        <f>[11]Abril!$F$12</f>
        <v>96</v>
      </c>
      <c r="J15" s="11">
        <f>[11]Abril!$F$13</f>
        <v>92</v>
      </c>
      <c r="K15" s="11">
        <f>[11]Abril!$F$14</f>
        <v>93</v>
      </c>
      <c r="L15" s="11">
        <f>[11]Abril!$F$15</f>
        <v>92</v>
      </c>
      <c r="M15" s="11">
        <f>[11]Abril!$F$16</f>
        <v>91</v>
      </c>
      <c r="N15" s="11">
        <f>[11]Abril!$F$17</f>
        <v>86</v>
      </c>
      <c r="O15" s="11">
        <f>[11]Abril!$F$18</f>
        <v>98</v>
      </c>
      <c r="P15" s="11">
        <f>[11]Abril!$F$19</f>
        <v>96</v>
      </c>
      <c r="Q15" s="11">
        <f>[11]Abril!$F$20</f>
        <v>98</v>
      </c>
      <c r="R15" s="11">
        <f>[11]Abril!$F$21</f>
        <v>96</v>
      </c>
      <c r="S15" s="11">
        <f>[11]Abril!$F$22</f>
        <v>97</v>
      </c>
      <c r="T15" s="11">
        <f>[11]Abril!$F$23</f>
        <v>92</v>
      </c>
      <c r="U15" s="11">
        <f>[11]Abril!$F$24</f>
        <v>98</v>
      </c>
      <c r="V15" s="11">
        <f>[11]Abril!$F$25</f>
        <v>97</v>
      </c>
      <c r="W15" s="11">
        <f>[11]Abril!$F$26</f>
        <v>97</v>
      </c>
      <c r="X15" s="11">
        <f>[11]Abril!$F$27</f>
        <v>85</v>
      </c>
      <c r="Y15" s="11">
        <f>[11]Abril!$F$28</f>
        <v>75</v>
      </c>
      <c r="Z15" s="11">
        <f>[11]Abril!$F$29</f>
        <v>82</v>
      </c>
      <c r="AA15" s="11">
        <f>[11]Abril!$F$30</f>
        <v>85</v>
      </c>
      <c r="AB15" s="11">
        <f>[11]Abril!$F$31</f>
        <v>78</v>
      </c>
      <c r="AC15" s="11">
        <f>[11]Abril!$F$32</f>
        <v>88</v>
      </c>
      <c r="AD15" s="11">
        <f>[11]Abril!$F$33</f>
        <v>89</v>
      </c>
      <c r="AE15" s="11">
        <f>[11]Abril!$F$34</f>
        <v>91</v>
      </c>
      <c r="AF15" s="15">
        <f>MAX(B15:AE15)</f>
        <v>98</v>
      </c>
      <c r="AG15" s="94">
        <f>AVERAGE(B15:AE15)</f>
        <v>90.766666666666666</v>
      </c>
      <c r="AI15" t="s">
        <v>47</v>
      </c>
    </row>
    <row r="16" spans="1:35" x14ac:dyDescent="0.2">
      <c r="A16" s="58" t="s">
        <v>168</v>
      </c>
      <c r="B16" s="11" t="str">
        <f>[12]Abril!$F$5</f>
        <v>*</v>
      </c>
      <c r="C16" s="11" t="str">
        <f>[12]Abril!$F$6</f>
        <v>*</v>
      </c>
      <c r="D16" s="11" t="str">
        <f>[12]Abril!$F$7</f>
        <v>*</v>
      </c>
      <c r="E16" s="11" t="str">
        <f>[12]Abril!$F$8</f>
        <v>*</v>
      </c>
      <c r="F16" s="11" t="str">
        <f>[12]Abril!$F$9</f>
        <v>*</v>
      </c>
      <c r="G16" s="11" t="str">
        <f>[12]Abril!$F$10</f>
        <v>*</v>
      </c>
      <c r="H16" s="11" t="str">
        <f>[12]Abril!$F$11</f>
        <v>*</v>
      </c>
      <c r="I16" s="11" t="str">
        <f>[12]Abril!$F$12</f>
        <v>*</v>
      </c>
      <c r="J16" s="11" t="str">
        <f>[12]Abril!$F$13</f>
        <v>*</v>
      </c>
      <c r="K16" s="11" t="str">
        <f>[12]Abril!$F$14</f>
        <v>*</v>
      </c>
      <c r="L16" s="11" t="str">
        <f>[12]Abril!$F$15</f>
        <v>*</v>
      </c>
      <c r="M16" s="11" t="str">
        <f>[12]Abril!$F$16</f>
        <v>*</v>
      </c>
      <c r="N16" s="11" t="str">
        <f>[12]Abril!$F$17</f>
        <v>*</v>
      </c>
      <c r="O16" s="11" t="str">
        <f>[12]Abril!$F$18</f>
        <v>*</v>
      </c>
      <c r="P16" s="11" t="str">
        <f>[12]Abril!$F$19</f>
        <v>*</v>
      </c>
      <c r="Q16" s="11" t="str">
        <f>[12]Abril!$F$20</f>
        <v>*</v>
      </c>
      <c r="R16" s="11" t="str">
        <f>[12]Abril!$F$21</f>
        <v>*</v>
      </c>
      <c r="S16" s="11" t="str">
        <f>[12]Abril!$F$22</f>
        <v>*</v>
      </c>
      <c r="T16" s="11" t="str">
        <f>[12]Abril!$F$23</f>
        <v>*</v>
      </c>
      <c r="U16" s="11" t="str">
        <f>[12]Abril!$F$24</f>
        <v>*</v>
      </c>
      <c r="V16" s="11" t="str">
        <f>[12]Abril!$F$25</f>
        <v>*</v>
      </c>
      <c r="W16" s="11" t="str">
        <f>[12]Abril!$F$26</f>
        <v>*</v>
      </c>
      <c r="X16" s="11" t="str">
        <f>[12]Abril!$F$27</f>
        <v>*</v>
      </c>
      <c r="Y16" s="11" t="str">
        <f>[12]Abril!$F$28</f>
        <v>*</v>
      </c>
      <c r="Z16" s="11" t="str">
        <f>[12]Abril!$F$29</f>
        <v>*</v>
      </c>
      <c r="AA16" s="11" t="str">
        <f>[12]Abril!$F$30</f>
        <v>*</v>
      </c>
      <c r="AB16" s="11" t="str">
        <f>[12]Abril!$F$31</f>
        <v>*</v>
      </c>
      <c r="AC16" s="11" t="str">
        <f>[12]Abril!$F$32</f>
        <v>*</v>
      </c>
      <c r="AD16" s="11" t="str">
        <f>[12]Abril!$F$33</f>
        <v>*</v>
      </c>
      <c r="AE16" s="11" t="str">
        <f>[12]Abril!$F$34</f>
        <v>*</v>
      </c>
      <c r="AF16" s="15" t="s">
        <v>226</v>
      </c>
      <c r="AG16" s="94" t="s">
        <v>226</v>
      </c>
    </row>
    <row r="17" spans="1:36" x14ac:dyDescent="0.2">
      <c r="A17" s="58" t="s">
        <v>2</v>
      </c>
      <c r="B17" s="11">
        <f>[13]Abril!$F$5</f>
        <v>79</v>
      </c>
      <c r="C17" s="11">
        <f>[13]Abril!$F$6</f>
        <v>84</v>
      </c>
      <c r="D17" s="11">
        <f>[13]Abril!$F$7</f>
        <v>90</v>
      </c>
      <c r="E17" s="11">
        <f>[13]Abril!$F$8</f>
        <v>67</v>
      </c>
      <c r="F17" s="11">
        <f>[13]Abril!$F$9</f>
        <v>89</v>
      </c>
      <c r="G17" s="11">
        <f>[13]Abril!$F$10</f>
        <v>80</v>
      </c>
      <c r="H17" s="11">
        <f>[13]Abril!$F$11</f>
        <v>97</v>
      </c>
      <c r="I17" s="11">
        <f>[13]Abril!$F$12</f>
        <v>87</v>
      </c>
      <c r="J17" s="11">
        <f>[13]Abril!$F$13</f>
        <v>90</v>
      </c>
      <c r="K17" s="11">
        <f>[13]Abril!$F$14</f>
        <v>81</v>
      </c>
      <c r="L17" s="11">
        <f>[13]Abril!$F$15</f>
        <v>69</v>
      </c>
      <c r="M17" s="11">
        <f>[13]Abril!$F$16</f>
        <v>74</v>
      </c>
      <c r="N17" s="11">
        <f>[13]Abril!$F$17</f>
        <v>82</v>
      </c>
      <c r="O17" s="11">
        <f>[13]Abril!$F$18</f>
        <v>100</v>
      </c>
      <c r="P17" s="11">
        <f>[13]Abril!$F$19</f>
        <v>85</v>
      </c>
      <c r="Q17" s="11">
        <f>[13]Abril!$F$20</f>
        <v>72</v>
      </c>
      <c r="R17" s="11">
        <f>[13]Abril!$F$21</f>
        <v>64</v>
      </c>
      <c r="S17" s="11">
        <f>[13]Abril!$F$22</f>
        <v>66</v>
      </c>
      <c r="T17" s="11">
        <f>[13]Abril!$F$23</f>
        <v>72</v>
      </c>
      <c r="U17" s="11">
        <f>[13]Abril!$F$24</f>
        <v>80</v>
      </c>
      <c r="V17" s="11">
        <f>[13]Abril!$F$25</f>
        <v>80</v>
      </c>
      <c r="W17" s="11">
        <f>[13]Abril!$F$26</f>
        <v>81</v>
      </c>
      <c r="X17" s="11">
        <f>[13]Abril!$F$27</f>
        <v>76</v>
      </c>
      <c r="Y17" s="11">
        <f>[13]Abril!$F$28</f>
        <v>66</v>
      </c>
      <c r="Z17" s="11">
        <f>[13]Abril!$F$29</f>
        <v>89</v>
      </c>
      <c r="AA17" s="11">
        <f>[13]Abril!$F$30</f>
        <v>84</v>
      </c>
      <c r="AB17" s="11">
        <f>[13]Abril!$F$31</f>
        <v>87</v>
      </c>
      <c r="AC17" s="11">
        <f>[13]Abril!$F$32</f>
        <v>69</v>
      </c>
      <c r="AD17" s="11">
        <f>[13]Abril!$F$33</f>
        <v>74</v>
      </c>
      <c r="AE17" s="11">
        <f>[13]Abril!$F$34</f>
        <v>78</v>
      </c>
      <c r="AF17" s="15">
        <f t="shared" ref="AF17:AF48" si="1">MAX(B17:AE17)</f>
        <v>100</v>
      </c>
      <c r="AG17" s="94">
        <f t="shared" ref="AG17:AG48" si="2">AVERAGE(B17:AE17)</f>
        <v>79.733333333333334</v>
      </c>
      <c r="AI17" s="12" t="s">
        <v>47</v>
      </c>
    </row>
    <row r="18" spans="1:36" x14ac:dyDescent="0.2">
      <c r="A18" s="58" t="s">
        <v>3</v>
      </c>
      <c r="B18" s="11">
        <f>[14]Abril!$F$5</f>
        <v>92</v>
      </c>
      <c r="C18" s="11">
        <f>[14]Abril!$F$6</f>
        <v>91</v>
      </c>
      <c r="D18" s="11">
        <f>[14]Abril!$F$7</f>
        <v>92</v>
      </c>
      <c r="E18" s="11">
        <f>[14]Abril!$F$8</f>
        <v>89</v>
      </c>
      <c r="F18" s="11">
        <f>[14]Abril!$F$9</f>
        <v>91</v>
      </c>
      <c r="G18" s="11">
        <f>[14]Abril!$F$10</f>
        <v>91</v>
      </c>
      <c r="H18" s="11">
        <f>[14]Abril!$F$11</f>
        <v>91</v>
      </c>
      <c r="I18" s="11">
        <f>[14]Abril!$F$12</f>
        <v>91</v>
      </c>
      <c r="J18" s="11">
        <f>[14]Abril!$F$13</f>
        <v>93</v>
      </c>
      <c r="K18" s="11">
        <f>[14]Abril!$F$14</f>
        <v>92</v>
      </c>
      <c r="L18" s="11">
        <f>[14]Abril!$F$15</f>
        <v>91</v>
      </c>
      <c r="M18" s="11">
        <f>[14]Abril!$F$16</f>
        <v>89</v>
      </c>
      <c r="N18" s="11">
        <f>[14]Abril!$F$17</f>
        <v>91</v>
      </c>
      <c r="O18" s="11">
        <f>[14]Abril!$F$18</f>
        <v>93</v>
      </c>
      <c r="P18" s="11">
        <f>[14]Abril!$F$19</f>
        <v>94</v>
      </c>
      <c r="Q18" s="11">
        <f>[14]Abril!$F$20</f>
        <v>93</v>
      </c>
      <c r="R18" s="11">
        <f>[14]Abril!$F$21</f>
        <v>88</v>
      </c>
      <c r="S18" s="11">
        <f>[14]Abril!$F$22</f>
        <v>92</v>
      </c>
      <c r="T18" s="11">
        <f>[14]Abril!$F$23</f>
        <v>92</v>
      </c>
      <c r="U18" s="11">
        <f>[14]Abril!$F$24</f>
        <v>94</v>
      </c>
      <c r="V18" s="11">
        <f>[14]Abril!$F$25</f>
        <v>93</v>
      </c>
      <c r="W18" s="11">
        <f>[14]Abril!$F$26</f>
        <v>91</v>
      </c>
      <c r="X18" s="11">
        <f>[14]Abril!$F$27</f>
        <v>90</v>
      </c>
      <c r="Y18" s="11">
        <f>[14]Abril!$F$28</f>
        <v>84</v>
      </c>
      <c r="Z18" s="11">
        <f>[14]Abril!$F$29</f>
        <v>92</v>
      </c>
      <c r="AA18" s="11">
        <f>[14]Abril!$F$30</f>
        <v>92</v>
      </c>
      <c r="AB18" s="11">
        <f>[14]Abril!$F$31</f>
        <v>90</v>
      </c>
      <c r="AC18" s="11">
        <f>[14]Abril!$F$32</f>
        <v>90</v>
      </c>
      <c r="AD18" s="11">
        <f>[14]Abril!$F$33</f>
        <v>90</v>
      </c>
      <c r="AE18" s="11">
        <f>[14]Abril!$F$34</f>
        <v>90</v>
      </c>
      <c r="AF18" s="15">
        <f t="shared" si="1"/>
        <v>94</v>
      </c>
      <c r="AG18" s="94">
        <f t="shared" si="2"/>
        <v>91.066666666666663</v>
      </c>
      <c r="AH18" s="12" t="s">
        <v>47</v>
      </c>
      <c r="AI18" s="12" t="s">
        <v>47</v>
      </c>
    </row>
    <row r="19" spans="1:36" x14ac:dyDescent="0.2">
      <c r="A19" s="58" t="s">
        <v>4</v>
      </c>
      <c r="B19" s="11" t="str">
        <f>[15]Abril!$F$5</f>
        <v>*</v>
      </c>
      <c r="C19" s="11" t="str">
        <f>[15]Abril!$F$6</f>
        <v>*</v>
      </c>
      <c r="D19" s="11" t="str">
        <f>[15]Abril!$F$7</f>
        <v>*</v>
      </c>
      <c r="E19" s="11" t="str">
        <f>[15]Abril!$F$8</f>
        <v>*</v>
      </c>
      <c r="F19" s="11" t="str">
        <f>[15]Abril!$F$9</f>
        <v>*</v>
      </c>
      <c r="G19" s="11" t="str">
        <f>[15]Abril!$F$10</f>
        <v>*</v>
      </c>
      <c r="H19" s="11" t="str">
        <f>[15]Abril!$F$11</f>
        <v>*</v>
      </c>
      <c r="I19" s="11" t="str">
        <f>[15]Abril!$F$12</f>
        <v>*</v>
      </c>
      <c r="J19" s="11" t="str">
        <f>[15]Abril!$F$13</f>
        <v>*</v>
      </c>
      <c r="K19" s="11" t="str">
        <f>[15]Abril!$F$14</f>
        <v>*</v>
      </c>
      <c r="L19" s="11" t="str">
        <f>[15]Abril!$F$15</f>
        <v>*</v>
      </c>
      <c r="M19" s="11" t="str">
        <f>[15]Abril!$F$16</f>
        <v>*</v>
      </c>
      <c r="N19" s="11" t="str">
        <f>[15]Abril!$F$17</f>
        <v>*</v>
      </c>
      <c r="O19" s="11" t="str">
        <f>[15]Abril!$F$18</f>
        <v>*</v>
      </c>
      <c r="P19" s="11" t="str">
        <f>[15]Abril!$F$19</f>
        <v>*</v>
      </c>
      <c r="Q19" s="11" t="str">
        <f>[15]Abril!$F$20</f>
        <v>*</v>
      </c>
      <c r="R19" s="11" t="str">
        <f>[15]Abril!$F$21</f>
        <v>*</v>
      </c>
      <c r="S19" s="11" t="str">
        <f>[15]Abril!$F$22</f>
        <v>*</v>
      </c>
      <c r="T19" s="11" t="str">
        <f>[15]Abril!$F$23</f>
        <v>*</v>
      </c>
      <c r="U19" s="11" t="str">
        <f>[15]Abril!$F$24</f>
        <v>*</v>
      </c>
      <c r="V19" s="11" t="str">
        <f>[15]Abril!$F$25</f>
        <v>*</v>
      </c>
      <c r="W19" s="11" t="str">
        <f>[15]Abril!$F$26</f>
        <v>*</v>
      </c>
      <c r="X19" s="11" t="str">
        <f>[15]Abril!$F$27</f>
        <v>*</v>
      </c>
      <c r="Y19" s="11" t="str">
        <f>[15]Abril!$F$28</f>
        <v>*</v>
      </c>
      <c r="Z19" s="11" t="str">
        <f>[15]Abril!$F$29</f>
        <v>*</v>
      </c>
      <c r="AA19" s="11" t="str">
        <f>[15]Abril!$F$30</f>
        <v>*</v>
      </c>
      <c r="AB19" s="11" t="str">
        <f>[15]Abril!$F$31</f>
        <v>*</v>
      </c>
      <c r="AC19" s="11" t="str">
        <f>[15]Abril!$F$32</f>
        <v>*</v>
      </c>
      <c r="AD19" s="11" t="str">
        <f>[15]Abril!$F$33</f>
        <v>*</v>
      </c>
      <c r="AE19" s="11" t="str">
        <f>[15]Abril!$F$34</f>
        <v>*</v>
      </c>
      <c r="AF19" s="15" t="s">
        <v>226</v>
      </c>
      <c r="AG19" s="94" t="s">
        <v>226</v>
      </c>
      <c r="AI19" t="s">
        <v>47</v>
      </c>
    </row>
    <row r="20" spans="1:36" x14ac:dyDescent="0.2">
      <c r="A20" s="58" t="s">
        <v>5</v>
      </c>
      <c r="B20" s="11">
        <f>[16]Abril!$F$5</f>
        <v>90</v>
      </c>
      <c r="C20" s="11">
        <f>[16]Abril!$F$6</f>
        <v>86</v>
      </c>
      <c r="D20" s="11">
        <f>[16]Abril!$F$7</f>
        <v>85</v>
      </c>
      <c r="E20" s="11">
        <f>[16]Abril!$F$8</f>
        <v>86</v>
      </c>
      <c r="F20" s="11">
        <f>[16]Abril!$F$9</f>
        <v>73</v>
      </c>
      <c r="G20" s="11">
        <f>[16]Abril!$F$10</f>
        <v>92</v>
      </c>
      <c r="H20" s="11">
        <f>[16]Abril!$F$11</f>
        <v>93</v>
      </c>
      <c r="I20" s="11">
        <f>[16]Abril!$F$12</f>
        <v>88</v>
      </c>
      <c r="J20" s="11">
        <f>[16]Abril!$F$13</f>
        <v>82</v>
      </c>
      <c r="K20" s="11">
        <f>[16]Abril!$F$14</f>
        <v>74</v>
      </c>
      <c r="L20" s="11">
        <f>[16]Abril!$F$15</f>
        <v>88</v>
      </c>
      <c r="M20" s="11">
        <f>[16]Abril!$F$16</f>
        <v>89</v>
      </c>
      <c r="N20" s="11">
        <f>[16]Abril!$F$17</f>
        <v>79</v>
      </c>
      <c r="O20" s="11">
        <f>[16]Abril!$F$18</f>
        <v>86</v>
      </c>
      <c r="P20" s="11">
        <f>[16]Abril!$F$19</f>
        <v>84</v>
      </c>
      <c r="Q20" s="11">
        <f>[16]Abril!$F$20</f>
        <v>89</v>
      </c>
      <c r="R20" s="11">
        <f>[16]Abril!$F$21</f>
        <v>86</v>
      </c>
      <c r="S20" s="11">
        <f>[16]Abril!$F$22</f>
        <v>90</v>
      </c>
      <c r="T20" s="11">
        <f>[16]Abril!$F$23</f>
        <v>86</v>
      </c>
      <c r="U20" s="11">
        <f>[16]Abril!$F$24</f>
        <v>88</v>
      </c>
      <c r="V20" s="11">
        <f>[16]Abril!$F$25</f>
        <v>85</v>
      </c>
      <c r="W20" s="11">
        <f>[16]Abril!$F$26</f>
        <v>88</v>
      </c>
      <c r="X20" s="11">
        <f>[16]Abril!$F$27</f>
        <v>81</v>
      </c>
      <c r="Y20" s="11">
        <f>[16]Abril!$F$28</f>
        <v>78</v>
      </c>
      <c r="Z20" s="11">
        <f>[16]Abril!$F$29</f>
        <v>77</v>
      </c>
      <c r="AA20" s="11">
        <f>[16]Abril!$F$30</f>
        <v>82</v>
      </c>
      <c r="AB20" s="11">
        <f>[16]Abril!$F$31</f>
        <v>92</v>
      </c>
      <c r="AC20" s="11">
        <f>[16]Abril!$F$32</f>
        <v>74</v>
      </c>
      <c r="AD20" s="11">
        <f>[16]Abril!$F$33</f>
        <v>79</v>
      </c>
      <c r="AE20" s="11">
        <f>[16]Abril!$F$34</f>
        <v>87</v>
      </c>
      <c r="AF20" s="15">
        <f t="shared" si="1"/>
        <v>93</v>
      </c>
      <c r="AG20" s="94">
        <f t="shared" si="2"/>
        <v>84.566666666666663</v>
      </c>
      <c r="AH20" s="12" t="s">
        <v>47</v>
      </c>
    </row>
    <row r="21" spans="1:36" x14ac:dyDescent="0.2">
      <c r="A21" s="58" t="s">
        <v>43</v>
      </c>
      <c r="B21" s="11">
        <f>[17]Abril!$F$5</f>
        <v>92</v>
      </c>
      <c r="C21" s="11">
        <f>[17]Abril!$F$6</f>
        <v>94</v>
      </c>
      <c r="D21" s="11">
        <f>[17]Abril!$F$7</f>
        <v>94</v>
      </c>
      <c r="E21" s="11">
        <f>[17]Abril!$F$8</f>
        <v>99</v>
      </c>
      <c r="F21" s="11">
        <f>[17]Abril!$F$9</f>
        <v>98</v>
      </c>
      <c r="G21" s="11">
        <f>[17]Abril!$F$10</f>
        <v>91</v>
      </c>
      <c r="H21" s="11">
        <f>[17]Abril!$F$11</f>
        <v>99</v>
      </c>
      <c r="I21" s="11">
        <f>[17]Abril!$F$12</f>
        <v>95</v>
      </c>
      <c r="J21" s="11">
        <f>[17]Abril!$F$13</f>
        <v>96</v>
      </c>
      <c r="K21" s="11">
        <f>[17]Abril!$F$14</f>
        <v>97</v>
      </c>
      <c r="L21" s="11">
        <f>[17]Abril!$F$15</f>
        <v>92</v>
      </c>
      <c r="M21" s="11">
        <f>[17]Abril!$F$16</f>
        <v>83</v>
      </c>
      <c r="N21" s="11">
        <f>[17]Abril!$F$17</f>
        <v>92</v>
      </c>
      <c r="O21" s="11">
        <f>[17]Abril!$F$18</f>
        <v>99</v>
      </c>
      <c r="P21" s="11">
        <f>[17]Abril!$F$19</f>
        <v>99</v>
      </c>
      <c r="Q21" s="11">
        <f>[17]Abril!$F$20</f>
        <v>92</v>
      </c>
      <c r="R21" s="11">
        <f>[17]Abril!$F$21</f>
        <v>85</v>
      </c>
      <c r="S21" s="11">
        <f>[17]Abril!$F$22</f>
        <v>89</v>
      </c>
      <c r="T21" s="11">
        <f>[17]Abril!$F$23</f>
        <v>99</v>
      </c>
      <c r="U21" s="11">
        <f>[17]Abril!$F$24</f>
        <v>99</v>
      </c>
      <c r="V21" s="11">
        <f>[17]Abril!$F$25</f>
        <v>93</v>
      </c>
      <c r="W21" s="11">
        <f>[17]Abril!$F$26</f>
        <v>88</v>
      </c>
      <c r="X21" s="11">
        <f>[17]Abril!$F$27</f>
        <v>84</v>
      </c>
      <c r="Y21" s="11">
        <f>[17]Abril!$F$28</f>
        <v>81</v>
      </c>
      <c r="Z21" s="11">
        <f>[17]Abril!$F$29</f>
        <v>98</v>
      </c>
      <c r="AA21" s="11">
        <f>[17]Abril!$F$30</f>
        <v>96</v>
      </c>
      <c r="AB21" s="11">
        <f>[17]Abril!$F$31</f>
        <v>85</v>
      </c>
      <c r="AC21" s="11">
        <f>[17]Abril!$F$32</f>
        <v>87</v>
      </c>
      <c r="AD21" s="11">
        <f>[17]Abril!$F$33</f>
        <v>86</v>
      </c>
      <c r="AE21" s="11">
        <f>[17]Abril!$F$34</f>
        <v>85</v>
      </c>
      <c r="AF21" s="15">
        <f t="shared" si="1"/>
        <v>99</v>
      </c>
      <c r="AG21" s="94">
        <f t="shared" si="2"/>
        <v>92.233333333333334</v>
      </c>
    </row>
    <row r="22" spans="1:36" x14ac:dyDescent="0.2">
      <c r="A22" s="58" t="s">
        <v>6</v>
      </c>
      <c r="B22" s="11">
        <f>[18]Abril!$F$5</f>
        <v>95</v>
      </c>
      <c r="C22" s="11">
        <f>[18]Abril!$F$6</f>
        <v>94</v>
      </c>
      <c r="D22" s="11">
        <f>[18]Abril!$F$7</f>
        <v>95</v>
      </c>
      <c r="E22" s="11">
        <f>[18]Abril!$F$8</f>
        <v>95</v>
      </c>
      <c r="F22" s="11">
        <f>[18]Abril!$F$9</f>
        <v>96</v>
      </c>
      <c r="G22" s="11">
        <f>[18]Abril!$F$10</f>
        <v>95</v>
      </c>
      <c r="H22" s="11">
        <f>[18]Abril!$F$11</f>
        <v>95</v>
      </c>
      <c r="I22" s="11">
        <f>[18]Abril!$F$12</f>
        <v>95</v>
      </c>
      <c r="J22" s="11">
        <f>[18]Abril!$F$13</f>
        <v>95</v>
      </c>
      <c r="K22" s="11">
        <f>[18]Abril!$F$14</f>
        <v>92</v>
      </c>
      <c r="L22" s="11">
        <f>[18]Abril!$F$15</f>
        <v>95</v>
      </c>
      <c r="M22" s="11">
        <f>[18]Abril!$F$16</f>
        <v>96</v>
      </c>
      <c r="N22" s="11">
        <f>[18]Abril!$F$17</f>
        <v>96</v>
      </c>
      <c r="O22" s="11">
        <f>[18]Abril!$F$18</f>
        <v>96</v>
      </c>
      <c r="P22" s="11">
        <f>[18]Abril!$F$19</f>
        <v>94</v>
      </c>
      <c r="Q22" s="11">
        <f>[18]Abril!$F$20</f>
        <v>91</v>
      </c>
      <c r="R22" s="11">
        <f>[18]Abril!$F$21</f>
        <v>96</v>
      </c>
      <c r="S22" s="11">
        <f>[18]Abril!$F$22</f>
        <v>89</v>
      </c>
      <c r="T22" s="11">
        <f>[18]Abril!$F$23</f>
        <v>94</v>
      </c>
      <c r="U22" s="11">
        <f>[18]Abril!$F$24</f>
        <v>95</v>
      </c>
      <c r="V22" s="11">
        <f>[18]Abril!$F$25</f>
        <v>94</v>
      </c>
      <c r="W22" s="11">
        <f>[18]Abril!$F$26</f>
        <v>96</v>
      </c>
      <c r="X22" s="11">
        <f>[18]Abril!$F$27</f>
        <v>95</v>
      </c>
      <c r="Y22" s="11">
        <f>[18]Abril!$F$28</f>
        <v>93</v>
      </c>
      <c r="Z22" s="11">
        <f>[18]Abril!$F$29</f>
        <v>96</v>
      </c>
      <c r="AA22" s="11">
        <f>[18]Abril!$F$30</f>
        <v>94</v>
      </c>
      <c r="AB22" s="11">
        <f>[18]Abril!$F$31</f>
        <v>96</v>
      </c>
      <c r="AC22" s="11">
        <f>[18]Abril!$F$32</f>
        <v>96</v>
      </c>
      <c r="AD22" s="11">
        <f>[18]Abril!$F$33</f>
        <v>95</v>
      </c>
      <c r="AE22" s="11">
        <f>[18]Abril!$F$34</f>
        <v>96</v>
      </c>
      <c r="AF22" s="15">
        <f t="shared" si="1"/>
        <v>96</v>
      </c>
      <c r="AG22" s="94">
        <f t="shared" si="2"/>
        <v>94.666666666666671</v>
      </c>
    </row>
    <row r="23" spans="1:36" x14ac:dyDescent="0.2">
      <c r="A23" s="58" t="s">
        <v>7</v>
      </c>
      <c r="B23" s="11">
        <f>[19]Abril!$F$5</f>
        <v>86</v>
      </c>
      <c r="C23" s="11">
        <f>[19]Abril!$F$6</f>
        <v>82</v>
      </c>
      <c r="D23" s="11">
        <f>[19]Abril!$F$7</f>
        <v>84</v>
      </c>
      <c r="E23" s="11">
        <f>[19]Abril!$F$8</f>
        <v>80</v>
      </c>
      <c r="F23" s="11">
        <f>[19]Abril!$F$9</f>
        <v>64</v>
      </c>
      <c r="G23" s="11">
        <f>[19]Abril!$F$10</f>
        <v>84</v>
      </c>
      <c r="H23" s="11">
        <f>[19]Abril!$F$11</f>
        <v>92</v>
      </c>
      <c r="I23" s="11">
        <f>[19]Abril!$F$12</f>
        <v>86</v>
      </c>
      <c r="J23" s="11">
        <f>[19]Abril!$F$13</f>
        <v>85</v>
      </c>
      <c r="K23" s="11">
        <f>[19]Abril!$F$14</f>
        <v>81</v>
      </c>
      <c r="L23" s="11">
        <f>[19]Abril!$F$15</f>
        <v>79</v>
      </c>
      <c r="M23" s="11">
        <f>[19]Abril!$F$16</f>
        <v>73</v>
      </c>
      <c r="N23" s="11">
        <f>[19]Abril!$F$17</f>
        <v>81</v>
      </c>
      <c r="O23" s="11">
        <f>[19]Abril!$F$18</f>
        <v>98</v>
      </c>
      <c r="P23" s="11">
        <f>[19]Abril!$F$19</f>
        <v>89</v>
      </c>
      <c r="Q23" s="11">
        <f>[19]Abril!$F$20</f>
        <v>91</v>
      </c>
      <c r="R23" s="11">
        <f>[19]Abril!$F$21</f>
        <v>78</v>
      </c>
      <c r="S23" s="11">
        <f>[19]Abril!$F$22</f>
        <v>78</v>
      </c>
      <c r="T23" s="11">
        <f>[19]Abril!$F$23</f>
        <v>78</v>
      </c>
      <c r="U23" s="11">
        <f>[19]Abril!$F$24</f>
        <v>96</v>
      </c>
      <c r="V23" s="11">
        <f>[19]Abril!$F$25</f>
        <v>85</v>
      </c>
      <c r="W23" s="11">
        <f>[19]Abril!$F$26</f>
        <v>86</v>
      </c>
      <c r="X23" s="11">
        <f>[19]Abril!$F$27</f>
        <v>66</v>
      </c>
      <c r="Y23" s="11">
        <f>[19]Abril!$F$28</f>
        <v>66</v>
      </c>
      <c r="Z23" s="11">
        <f>[19]Abril!$F$29</f>
        <v>71</v>
      </c>
      <c r="AA23" s="11">
        <f>[19]Abril!$F$30</f>
        <v>75</v>
      </c>
      <c r="AB23" s="11">
        <f>[19]Abril!$F$31</f>
        <v>67</v>
      </c>
      <c r="AC23" s="11">
        <f>[19]Abril!$F$32</f>
        <v>81</v>
      </c>
      <c r="AD23" s="11">
        <f>[19]Abril!$F$33</f>
        <v>65</v>
      </c>
      <c r="AE23" s="11">
        <f>[19]Abril!$F$34</f>
        <v>79</v>
      </c>
      <c r="AF23" s="15">
        <f t="shared" si="1"/>
        <v>98</v>
      </c>
      <c r="AG23" s="94">
        <f t="shared" si="2"/>
        <v>80.2</v>
      </c>
      <c r="AI23" t="s">
        <v>47</v>
      </c>
    </row>
    <row r="24" spans="1:36" x14ac:dyDescent="0.2">
      <c r="A24" s="58" t="s">
        <v>169</v>
      </c>
      <c r="B24" s="11" t="str">
        <f>[20]Abril!$F$5</f>
        <v>*</v>
      </c>
      <c r="C24" s="11" t="str">
        <f>[20]Abril!$F$6</f>
        <v>*</v>
      </c>
      <c r="D24" s="11" t="str">
        <f>[20]Abril!$F$7</f>
        <v>*</v>
      </c>
      <c r="E24" s="11" t="str">
        <f>[20]Abril!$F$8</f>
        <v>*</v>
      </c>
      <c r="F24" s="11" t="str">
        <f>[20]Abril!$F$9</f>
        <v>*</v>
      </c>
      <c r="G24" s="11" t="str">
        <f>[20]Abril!$F$10</f>
        <v>*</v>
      </c>
      <c r="H24" s="11" t="str">
        <f>[20]Abril!$F$11</f>
        <v>*</v>
      </c>
      <c r="I24" s="11" t="str">
        <f>[20]Abril!$F$12</f>
        <v>*</v>
      </c>
      <c r="J24" s="11" t="str">
        <f>[20]Abril!$F$13</f>
        <v>*</v>
      </c>
      <c r="K24" s="11" t="str">
        <f>[20]Abril!$F$14</f>
        <v>*</v>
      </c>
      <c r="L24" s="11" t="str">
        <f>[20]Abril!$F$15</f>
        <v>*</v>
      </c>
      <c r="M24" s="11" t="str">
        <f>[20]Abril!$F$16</f>
        <v>*</v>
      </c>
      <c r="N24" s="11" t="str">
        <f>[20]Abril!$F$17</f>
        <v>*</v>
      </c>
      <c r="O24" s="11" t="str">
        <f>[20]Abril!$F$18</f>
        <v>*</v>
      </c>
      <c r="P24" s="11" t="str">
        <f>[20]Abril!$F$19</f>
        <v>*</v>
      </c>
      <c r="Q24" s="11" t="str">
        <f>[20]Abril!$F$20</f>
        <v>*</v>
      </c>
      <c r="R24" s="11" t="str">
        <f>[20]Abril!$F$21</f>
        <v>*</v>
      </c>
      <c r="S24" s="11" t="str">
        <f>[20]Abril!$F$22</f>
        <v>*</v>
      </c>
      <c r="T24" s="11" t="str">
        <f>[20]Abril!$F$23</f>
        <v>*</v>
      </c>
      <c r="U24" s="11" t="str">
        <f>[20]Abril!$F$24</f>
        <v>*</v>
      </c>
      <c r="V24" s="11" t="str">
        <f>[20]Abril!$F$25</f>
        <v>*</v>
      </c>
      <c r="W24" s="11" t="str">
        <f>[20]Abril!$F$26</f>
        <v>*</v>
      </c>
      <c r="X24" s="11" t="str">
        <f>[20]Abril!$F$27</f>
        <v>*</v>
      </c>
      <c r="Y24" s="11" t="str">
        <f>[20]Abril!$F$28</f>
        <v>*</v>
      </c>
      <c r="Z24" s="11" t="str">
        <f>[20]Abril!$F$29</f>
        <v>*</v>
      </c>
      <c r="AA24" s="11" t="str">
        <f>[20]Abril!$F$30</f>
        <v>*</v>
      </c>
      <c r="AB24" s="11" t="str">
        <f>[20]Abril!$F$31</f>
        <v>*</v>
      </c>
      <c r="AC24" s="11" t="str">
        <f>[20]Abril!$F$32</f>
        <v>*</v>
      </c>
      <c r="AD24" s="11" t="str">
        <f>[20]Abril!$F$33</f>
        <v>*</v>
      </c>
      <c r="AE24" s="11" t="str">
        <f>[20]Abril!$F$34</f>
        <v>*</v>
      </c>
      <c r="AF24" s="15" t="s">
        <v>226</v>
      </c>
      <c r="AG24" s="94" t="s">
        <v>226</v>
      </c>
    </row>
    <row r="25" spans="1:36" x14ac:dyDescent="0.2">
      <c r="A25" s="58" t="s">
        <v>170</v>
      </c>
      <c r="B25" s="11">
        <f>[21]Abril!$F$5</f>
        <v>97</v>
      </c>
      <c r="C25" s="11">
        <f>[21]Abril!$F$6</f>
        <v>93</v>
      </c>
      <c r="D25" s="11">
        <f>[21]Abril!$F$7</f>
        <v>86</v>
      </c>
      <c r="E25" s="11">
        <f>[21]Abril!$F$8</f>
        <v>98</v>
      </c>
      <c r="F25" s="11">
        <f>[21]Abril!$F$9</f>
        <v>91</v>
      </c>
      <c r="G25" s="11">
        <f>[21]Abril!$F$10</f>
        <v>97</v>
      </c>
      <c r="H25" s="11">
        <f>[21]Abril!$F$11</f>
        <v>98</v>
      </c>
      <c r="I25" s="11">
        <f>[21]Abril!$F$12</f>
        <v>98</v>
      </c>
      <c r="J25" s="11">
        <f>[21]Abril!$F$13</f>
        <v>97</v>
      </c>
      <c r="K25" s="11">
        <f>[21]Abril!$F$14</f>
        <v>97</v>
      </c>
      <c r="L25" s="11">
        <f>[21]Abril!$F$15</f>
        <v>98</v>
      </c>
      <c r="M25" s="11">
        <f>[21]Abril!$F$16</f>
        <v>98</v>
      </c>
      <c r="N25" s="11">
        <f>[21]Abril!$F$17</f>
        <v>93</v>
      </c>
      <c r="O25" s="11">
        <f>[21]Abril!$F$18</f>
        <v>98</v>
      </c>
      <c r="P25" s="11">
        <f>[21]Abril!$F$19</f>
        <v>96</v>
      </c>
      <c r="Q25" s="11">
        <f>[21]Abril!$F$20</f>
        <v>98</v>
      </c>
      <c r="R25" s="11">
        <f>[21]Abril!$F$21</f>
        <v>97</v>
      </c>
      <c r="S25" s="11">
        <f>[21]Abril!$F$22</f>
        <v>98</v>
      </c>
      <c r="T25" s="11">
        <f>[21]Abril!$F$23</f>
        <v>97</v>
      </c>
      <c r="U25" s="11">
        <f>[21]Abril!$F$24</f>
        <v>98</v>
      </c>
      <c r="V25" s="11">
        <f>[21]Abril!$F$25</f>
        <v>98</v>
      </c>
      <c r="W25" s="11">
        <f>[21]Abril!$F$26</f>
        <v>99</v>
      </c>
      <c r="X25" s="11">
        <f>[21]Abril!$F$27</f>
        <v>98</v>
      </c>
      <c r="Y25" s="11">
        <f>[21]Abril!$F$28</f>
        <v>80</v>
      </c>
      <c r="Z25" s="11">
        <f>[21]Abril!$F$29</f>
        <v>92</v>
      </c>
      <c r="AA25" s="11">
        <f>[21]Abril!$F$30</f>
        <v>93</v>
      </c>
      <c r="AB25" s="11">
        <f>[21]Abril!$F$31</f>
        <v>94</v>
      </c>
      <c r="AC25" s="11">
        <f>[21]Abril!$F$32</f>
        <v>84</v>
      </c>
      <c r="AD25" s="11">
        <f>[21]Abril!$F$33</f>
        <v>93</v>
      </c>
      <c r="AE25" s="11">
        <f>[21]Abril!$F$34</f>
        <v>98</v>
      </c>
      <c r="AF25" s="15">
        <f t="shared" si="1"/>
        <v>99</v>
      </c>
      <c r="AG25" s="94">
        <f t="shared" si="2"/>
        <v>95.066666666666663</v>
      </c>
      <c r="AH25" s="12" t="s">
        <v>47</v>
      </c>
    </row>
    <row r="26" spans="1:36" x14ac:dyDescent="0.2">
      <c r="A26" s="58" t="s">
        <v>171</v>
      </c>
      <c r="B26" s="11">
        <f>[22]Abril!$F$5</f>
        <v>90</v>
      </c>
      <c r="C26" s="11">
        <f>[22]Abril!$F$6</f>
        <v>88</v>
      </c>
      <c r="D26" s="11">
        <f>[22]Abril!$F$7</f>
        <v>90</v>
      </c>
      <c r="E26" s="11">
        <f>[22]Abril!$F$8</f>
        <v>89</v>
      </c>
      <c r="F26" s="11">
        <f>[22]Abril!$F$9</f>
        <v>81</v>
      </c>
      <c r="G26" s="11">
        <f>[22]Abril!$F$10</f>
        <v>91</v>
      </c>
      <c r="H26" s="11">
        <f>[22]Abril!$F$11</f>
        <v>97</v>
      </c>
      <c r="I26" s="11">
        <f>[22]Abril!$F$12</f>
        <v>86</v>
      </c>
      <c r="J26" s="11">
        <f>[22]Abril!$F$13</f>
        <v>86</v>
      </c>
      <c r="K26" s="11">
        <f>[22]Abril!$F$14</f>
        <v>89</v>
      </c>
      <c r="L26" s="11">
        <f>[22]Abril!$F$15</f>
        <v>93</v>
      </c>
      <c r="M26" s="11">
        <f>[22]Abril!$F$16</f>
        <v>84</v>
      </c>
      <c r="N26" s="11">
        <f>[22]Abril!$F$17</f>
        <v>87</v>
      </c>
      <c r="O26" s="11">
        <f>[22]Abril!$F$18</f>
        <v>96</v>
      </c>
      <c r="P26" s="11">
        <f>[22]Abril!$F$19</f>
        <v>96</v>
      </c>
      <c r="Q26" s="11">
        <f>[22]Abril!$F$20</f>
        <v>91</v>
      </c>
      <c r="R26" s="11">
        <f>[22]Abril!$F$21</f>
        <v>84</v>
      </c>
      <c r="S26" s="11">
        <f>[22]Abril!$F$22</f>
        <v>87</v>
      </c>
      <c r="T26" s="11">
        <f>[22]Abril!$F$23</f>
        <v>93</v>
      </c>
      <c r="U26" s="11">
        <f>[22]Abril!$F$24</f>
        <v>96</v>
      </c>
      <c r="V26" s="11">
        <f>[22]Abril!$F$25</f>
        <v>95</v>
      </c>
      <c r="W26" s="11">
        <f>[22]Abril!$F$26</f>
        <v>92</v>
      </c>
      <c r="X26" s="11">
        <f>[22]Abril!$F$27</f>
        <v>90</v>
      </c>
      <c r="Y26" s="11">
        <f>[22]Abril!$F$28</f>
        <v>79</v>
      </c>
      <c r="Z26" s="11">
        <f>[22]Abril!$F$29</f>
        <v>81</v>
      </c>
      <c r="AA26" s="11">
        <f>[22]Abril!$F$30</f>
        <v>85</v>
      </c>
      <c r="AB26" s="11">
        <f>[22]Abril!$F$31</f>
        <v>83</v>
      </c>
      <c r="AC26" s="11">
        <f>[22]Abril!$F$32</f>
        <v>88</v>
      </c>
      <c r="AD26" s="11">
        <f>[22]Abril!$F$33</f>
        <v>81</v>
      </c>
      <c r="AE26" s="11">
        <f>[22]Abril!$F$34</f>
        <v>87</v>
      </c>
      <c r="AF26" s="15">
        <f t="shared" si="1"/>
        <v>97</v>
      </c>
      <c r="AG26" s="94">
        <f t="shared" si="2"/>
        <v>88.5</v>
      </c>
      <c r="AI26" s="12" t="s">
        <v>47</v>
      </c>
    </row>
    <row r="27" spans="1:36" x14ac:dyDescent="0.2">
      <c r="A27" s="58" t="s">
        <v>8</v>
      </c>
      <c r="B27" s="11">
        <f>[23]Abril!$F$5</f>
        <v>100</v>
      </c>
      <c r="C27" s="11">
        <f>[23]Abril!$F$6</f>
        <v>95</v>
      </c>
      <c r="D27" s="11">
        <f>[23]Abril!$F$7</f>
        <v>85</v>
      </c>
      <c r="E27" s="11">
        <f>[23]Abril!$F$8</f>
        <v>92</v>
      </c>
      <c r="F27" s="11">
        <f>[23]Abril!$F$9</f>
        <v>84</v>
      </c>
      <c r="G27" s="11">
        <f>[23]Abril!$F$10</f>
        <v>100</v>
      </c>
      <c r="H27" s="11">
        <f>[23]Abril!$F$11</f>
        <v>99</v>
      </c>
      <c r="I27" s="11">
        <f>[23]Abril!$F$12</f>
        <v>90</v>
      </c>
      <c r="J27" s="11">
        <f>[23]Abril!$F$13</f>
        <v>83</v>
      </c>
      <c r="K27" s="11">
        <f>[23]Abril!$F$14</f>
        <v>88</v>
      </c>
      <c r="L27" s="11">
        <f>[23]Abril!$F$15</f>
        <v>91</v>
      </c>
      <c r="M27" s="11">
        <f>[23]Abril!$F$16</f>
        <v>98</v>
      </c>
      <c r="N27" s="11">
        <f>[23]Abril!$F$17</f>
        <v>90</v>
      </c>
      <c r="O27" s="11">
        <f>[23]Abril!$F$18</f>
        <v>100</v>
      </c>
      <c r="P27" s="11">
        <f>[23]Abril!$F$19</f>
        <v>83</v>
      </c>
      <c r="Q27" s="11">
        <f>[23]Abril!$F$20</f>
        <v>94</v>
      </c>
      <c r="R27" s="11">
        <f>[23]Abril!$F$21</f>
        <v>85</v>
      </c>
      <c r="S27" s="11">
        <f>[23]Abril!$F$22</f>
        <v>93</v>
      </c>
      <c r="T27" s="11">
        <f>[23]Abril!$F$23</f>
        <v>98</v>
      </c>
      <c r="U27" s="11">
        <f>[23]Abril!$F$24</f>
        <v>98</v>
      </c>
      <c r="V27" s="11">
        <f>[23]Abril!$F$25</f>
        <v>100</v>
      </c>
      <c r="W27" s="11">
        <f>[23]Abril!$F$26</f>
        <v>98</v>
      </c>
      <c r="X27" s="11">
        <f>[23]Abril!$F$27</f>
        <v>92</v>
      </c>
      <c r="Y27" s="11">
        <f>[23]Abril!$F$28</f>
        <v>84</v>
      </c>
      <c r="Z27" s="11">
        <f>[23]Abril!$F$29</f>
        <v>84</v>
      </c>
      <c r="AA27" s="11">
        <f>[23]Abril!$F$30</f>
        <v>87</v>
      </c>
      <c r="AB27" s="11">
        <f>[23]Abril!$F$31</f>
        <v>92</v>
      </c>
      <c r="AC27" s="11">
        <f>[23]Abril!$F$32</f>
        <v>88</v>
      </c>
      <c r="AD27" s="11">
        <f>[23]Abril!$F$33</f>
        <v>86</v>
      </c>
      <c r="AE27" s="11">
        <f>[23]Abril!$F$34</f>
        <v>100</v>
      </c>
      <c r="AF27" s="15">
        <f t="shared" si="1"/>
        <v>100</v>
      </c>
      <c r="AG27" s="94">
        <f t="shared" si="2"/>
        <v>91.9</v>
      </c>
      <c r="AI27" t="s">
        <v>47</v>
      </c>
    </row>
    <row r="28" spans="1:36" x14ac:dyDescent="0.2">
      <c r="A28" s="58" t="s">
        <v>9</v>
      </c>
      <c r="B28" s="11">
        <f>[24]Abril!$F$5</f>
        <v>84</v>
      </c>
      <c r="C28" s="11">
        <f>[24]Abril!$F$6</f>
        <v>76</v>
      </c>
      <c r="D28" s="11">
        <f>[24]Abril!$F$7</f>
        <v>87</v>
      </c>
      <c r="E28" s="11">
        <f>[24]Abril!$F$8</f>
        <v>74</v>
      </c>
      <c r="F28" s="11">
        <f>[24]Abril!$F$9</f>
        <v>57</v>
      </c>
      <c r="G28" s="11">
        <f>[24]Abril!$F$10</f>
        <v>95</v>
      </c>
      <c r="H28" s="11">
        <f>[24]Abril!$F$11</f>
        <v>96</v>
      </c>
      <c r="I28" s="11">
        <f>[24]Abril!$F$12</f>
        <v>80</v>
      </c>
      <c r="J28" s="11">
        <f>[24]Abril!$F$13</f>
        <v>76</v>
      </c>
      <c r="K28" s="11">
        <f>[24]Abril!$F$14</f>
        <v>78</v>
      </c>
      <c r="L28" s="11">
        <f>[24]Abril!$F$15</f>
        <v>73</v>
      </c>
      <c r="M28" s="11">
        <f>[24]Abril!$F$16</f>
        <v>72</v>
      </c>
      <c r="N28" s="11">
        <f>[24]Abril!$F$17</f>
        <v>78</v>
      </c>
      <c r="O28" s="11">
        <f>[24]Abril!$F$18</f>
        <v>96</v>
      </c>
      <c r="P28" s="11">
        <f>[24]Abril!$F$19</f>
        <v>79</v>
      </c>
      <c r="Q28" s="11">
        <f>[24]Abril!$F$20</f>
        <v>73</v>
      </c>
      <c r="R28" s="11">
        <f>[24]Abril!$F$21</f>
        <v>74</v>
      </c>
      <c r="S28" s="11">
        <f>[24]Abril!$F$22</f>
        <v>82</v>
      </c>
      <c r="T28" s="11">
        <f>[24]Abril!$F$23</f>
        <v>89</v>
      </c>
      <c r="U28" s="11">
        <f>[24]Abril!$F$24</f>
        <v>82</v>
      </c>
      <c r="V28" s="11">
        <f>[24]Abril!$F$25</f>
        <v>86</v>
      </c>
      <c r="W28" s="11">
        <f>[24]Abril!$F$26</f>
        <v>76</v>
      </c>
      <c r="X28" s="11">
        <f>[24]Abril!$F$27</f>
        <v>75</v>
      </c>
      <c r="Y28" s="11">
        <f>[24]Abril!$F$28</f>
        <v>74</v>
      </c>
      <c r="Z28" s="11">
        <f>[24]Abril!$F$29</f>
        <v>72</v>
      </c>
      <c r="AA28" s="11">
        <f>[24]Abril!$F$30</f>
        <v>77</v>
      </c>
      <c r="AB28" s="11">
        <f>[24]Abril!$F$31</f>
        <v>69</v>
      </c>
      <c r="AC28" s="11">
        <f>[24]Abril!$F$32</f>
        <v>83</v>
      </c>
      <c r="AD28" s="11">
        <f>[24]Abril!$F$33</f>
        <v>70</v>
      </c>
      <c r="AE28" s="11">
        <f>[24]Abril!$F$34</f>
        <v>75</v>
      </c>
      <c r="AF28" s="15">
        <f t="shared" si="1"/>
        <v>96</v>
      </c>
      <c r="AG28" s="94">
        <f t="shared" si="2"/>
        <v>78.599999999999994</v>
      </c>
      <c r="AI28" t="s">
        <v>47</v>
      </c>
    </row>
    <row r="29" spans="1:36" x14ac:dyDescent="0.2">
      <c r="A29" s="58" t="s">
        <v>42</v>
      </c>
      <c r="B29" s="11">
        <f>[25]Abril!$F$5</f>
        <v>82</v>
      </c>
      <c r="C29" s="11">
        <f>[25]Abril!$F$6</f>
        <v>81</v>
      </c>
      <c r="D29" s="11">
        <f>[25]Abril!$F$7</f>
        <v>77</v>
      </c>
      <c r="E29" s="11">
        <f>[25]Abril!$F$8</f>
        <v>77</v>
      </c>
      <c r="F29" s="11">
        <f>[25]Abril!$F$9</f>
        <v>79</v>
      </c>
      <c r="G29" s="11">
        <f>[25]Abril!$F$10</f>
        <v>78</v>
      </c>
      <c r="H29" s="11">
        <f>[25]Abril!$F$11</f>
        <v>89</v>
      </c>
      <c r="I29" s="11">
        <f>[25]Abril!$F$12</f>
        <v>82</v>
      </c>
      <c r="J29" s="11">
        <f>[25]Abril!$F$13</f>
        <v>78</v>
      </c>
      <c r="K29" s="11">
        <f>[25]Abril!$F$14</f>
        <v>82</v>
      </c>
      <c r="L29" s="11">
        <f>[25]Abril!$F$15</f>
        <v>80</v>
      </c>
      <c r="M29" s="11">
        <f>[25]Abril!$F$16</f>
        <v>80</v>
      </c>
      <c r="N29" s="11">
        <f>[25]Abril!$F$17</f>
        <v>82</v>
      </c>
      <c r="O29" s="11">
        <f>[25]Abril!$F$18</f>
        <v>86</v>
      </c>
      <c r="P29" s="11">
        <f>[25]Abril!$F$19</f>
        <v>82</v>
      </c>
      <c r="Q29" s="11">
        <f>[25]Abril!$F$20</f>
        <v>80</v>
      </c>
      <c r="R29" s="11">
        <f>[25]Abril!$F$21</f>
        <v>79</v>
      </c>
      <c r="S29" s="11">
        <f>[25]Abril!$F$22</f>
        <v>82</v>
      </c>
      <c r="T29" s="11">
        <f>[25]Abril!$F$23</f>
        <v>83</v>
      </c>
      <c r="U29" s="11">
        <f>[25]Abril!$F$24</f>
        <v>84</v>
      </c>
      <c r="V29" s="11">
        <f>[25]Abril!$F$25</f>
        <v>84</v>
      </c>
      <c r="W29" s="11">
        <f>[25]Abril!$F$26</f>
        <v>82</v>
      </c>
      <c r="X29" s="11">
        <f>[25]Abril!$F$27</f>
        <v>83</v>
      </c>
      <c r="Y29" s="11">
        <f>[25]Abril!$F$28</f>
        <v>72</v>
      </c>
      <c r="Z29" s="11">
        <f>[25]Abril!$F$29</f>
        <v>75</v>
      </c>
      <c r="AA29" s="11">
        <f>[25]Abril!$F$30</f>
        <v>83</v>
      </c>
      <c r="AB29" s="11">
        <f>[25]Abril!$F$31</f>
        <v>76</v>
      </c>
      <c r="AC29" s="11">
        <f>[25]Abril!$F$32</f>
        <v>61</v>
      </c>
      <c r="AD29" s="11">
        <f>[25]Abril!$F$33</f>
        <v>81</v>
      </c>
      <c r="AE29" s="11">
        <f>[25]Abril!$F$34</f>
        <v>82</v>
      </c>
      <c r="AF29" s="15">
        <f t="shared" si="1"/>
        <v>89</v>
      </c>
      <c r="AG29" s="94">
        <f t="shared" si="2"/>
        <v>80.066666666666663</v>
      </c>
      <c r="AI29" t="s">
        <v>47</v>
      </c>
    </row>
    <row r="30" spans="1:36" x14ac:dyDescent="0.2">
      <c r="A30" s="58" t="s">
        <v>10</v>
      </c>
      <c r="B30" s="11">
        <f>[26]Abril!$F$5</f>
        <v>94</v>
      </c>
      <c r="C30" s="11">
        <f>[26]Abril!$F$6</f>
        <v>93</v>
      </c>
      <c r="D30" s="11">
        <f>[26]Abril!$F$7</f>
        <v>88</v>
      </c>
      <c r="E30" s="11">
        <f>[26]Abril!$F$8</f>
        <v>85</v>
      </c>
      <c r="F30" s="11">
        <f>[26]Abril!$F$9</f>
        <v>85</v>
      </c>
      <c r="G30" s="11">
        <f>[26]Abril!$F$10</f>
        <v>98</v>
      </c>
      <c r="H30" s="11">
        <f>[26]Abril!$F$11</f>
        <v>99</v>
      </c>
      <c r="I30" s="11">
        <f>[26]Abril!$F$12</f>
        <v>93</v>
      </c>
      <c r="J30" s="11">
        <f>[26]Abril!$F$13</f>
        <v>90</v>
      </c>
      <c r="K30" s="11">
        <f>[26]Abril!$F$14</f>
        <v>89</v>
      </c>
      <c r="L30" s="11">
        <f>[26]Abril!$F$15</f>
        <v>89</v>
      </c>
      <c r="M30" s="11">
        <f>[26]Abril!$F$16</f>
        <v>92</v>
      </c>
      <c r="N30" s="11">
        <f>[26]Abril!$F$17</f>
        <v>86</v>
      </c>
      <c r="O30" s="11">
        <f>[26]Abril!$F$18</f>
        <v>99</v>
      </c>
      <c r="P30" s="11">
        <f>[26]Abril!$F$19</f>
        <v>89</v>
      </c>
      <c r="Q30" s="11">
        <f>[26]Abril!$F$20</f>
        <v>97</v>
      </c>
      <c r="R30" s="11">
        <f>[26]Abril!$F$21</f>
        <v>92</v>
      </c>
      <c r="S30" s="11">
        <f>[26]Abril!$F$22</f>
        <v>90</v>
      </c>
      <c r="T30" s="11">
        <f>[26]Abril!$F$23</f>
        <v>91</v>
      </c>
      <c r="U30" s="11">
        <f>[26]Abril!$F$24</f>
        <v>98</v>
      </c>
      <c r="V30" s="11">
        <f>[26]Abril!$F$25</f>
        <v>97</v>
      </c>
      <c r="W30" s="11">
        <f>[26]Abril!$F$26</f>
        <v>98</v>
      </c>
      <c r="X30" s="11">
        <f>[26]Abril!$F$27</f>
        <v>91</v>
      </c>
      <c r="Y30" s="11">
        <f>[26]Abril!$F$28</f>
        <v>71</v>
      </c>
      <c r="Z30" s="11">
        <f>[26]Abril!$F$29</f>
        <v>85</v>
      </c>
      <c r="AA30" s="11">
        <f>[26]Abril!$F$30</f>
        <v>84</v>
      </c>
      <c r="AB30" s="11">
        <f>[26]Abril!$F$31</f>
        <v>80</v>
      </c>
      <c r="AC30" s="11">
        <f>[26]Abril!$F$32</f>
        <v>86</v>
      </c>
      <c r="AD30" s="11">
        <f>[26]Abril!$F$33</f>
        <v>84</v>
      </c>
      <c r="AE30" s="11">
        <f>[26]Abril!$F$34</f>
        <v>93</v>
      </c>
      <c r="AF30" s="15">
        <f t="shared" si="1"/>
        <v>99</v>
      </c>
      <c r="AG30" s="94">
        <f t="shared" si="2"/>
        <v>90.2</v>
      </c>
      <c r="AI30" t="s">
        <v>47</v>
      </c>
    </row>
    <row r="31" spans="1:36" x14ac:dyDescent="0.2">
      <c r="A31" s="58" t="s">
        <v>172</v>
      </c>
      <c r="B31" s="11">
        <f>[27]Abril!$F$5</f>
        <v>93</v>
      </c>
      <c r="C31" s="11">
        <f>[27]Abril!$F$6</f>
        <v>86</v>
      </c>
      <c r="D31" s="11">
        <f>[27]Abril!$F$7</f>
        <v>85</v>
      </c>
      <c r="E31" s="11">
        <f>[27]Abril!$F$8</f>
        <v>81</v>
      </c>
      <c r="F31" s="11">
        <f>[27]Abril!$F$9</f>
        <v>82</v>
      </c>
      <c r="G31" s="11">
        <f>[27]Abril!$F$10</f>
        <v>97</v>
      </c>
      <c r="H31" s="11">
        <f>[27]Abril!$F$11</f>
        <v>99</v>
      </c>
      <c r="I31" s="11">
        <f>[27]Abril!$F$12</f>
        <v>86</v>
      </c>
      <c r="J31" s="11">
        <f>[27]Abril!$F$13</f>
        <v>78</v>
      </c>
      <c r="K31" s="11">
        <f>[27]Abril!$F$14</f>
        <v>82</v>
      </c>
      <c r="L31" s="11">
        <f>[27]Abril!$F$15</f>
        <v>78</v>
      </c>
      <c r="M31" s="11">
        <f>[27]Abril!$F$16</f>
        <v>79</v>
      </c>
      <c r="N31" s="11">
        <f>[27]Abril!$F$17</f>
        <v>90</v>
      </c>
      <c r="O31" s="11">
        <f>[27]Abril!$F$18</f>
        <v>99</v>
      </c>
      <c r="P31" s="11">
        <f>[27]Abril!$F$19</f>
        <v>86</v>
      </c>
      <c r="Q31" s="11">
        <f>[27]Abril!$F$20</f>
        <v>91</v>
      </c>
      <c r="R31" s="11">
        <f>[27]Abril!$F$21</f>
        <v>83</v>
      </c>
      <c r="S31" s="11">
        <f>[27]Abril!$F$22</f>
        <v>77</v>
      </c>
      <c r="T31" s="11">
        <f>[27]Abril!$F$23</f>
        <v>88</v>
      </c>
      <c r="U31" s="11">
        <f>[27]Abril!$F$24</f>
        <v>93</v>
      </c>
      <c r="V31" s="11">
        <f>[27]Abril!$F$25</f>
        <v>92</v>
      </c>
      <c r="W31" s="11">
        <f>[27]Abril!$F$26</f>
        <v>89</v>
      </c>
      <c r="X31" s="11">
        <f>[27]Abril!$F$27</f>
        <v>90</v>
      </c>
      <c r="Y31" s="11">
        <f>[27]Abril!$F$28</f>
        <v>84</v>
      </c>
      <c r="Z31" s="11">
        <f>[27]Abril!$F$29</f>
        <v>89</v>
      </c>
      <c r="AA31" s="11">
        <f>[27]Abril!$F$30</f>
        <v>89</v>
      </c>
      <c r="AB31" s="11">
        <f>[27]Abril!$F$31</f>
        <v>75</v>
      </c>
      <c r="AC31" s="11">
        <f>[27]Abril!$F$32</f>
        <v>89</v>
      </c>
      <c r="AD31" s="11">
        <f>[27]Abril!$F$33</f>
        <v>90</v>
      </c>
      <c r="AE31" s="11">
        <f>[27]Abril!$F$34</f>
        <v>83</v>
      </c>
      <c r="AF31" s="15">
        <f t="shared" si="1"/>
        <v>99</v>
      </c>
      <c r="AG31" s="94">
        <f t="shared" si="2"/>
        <v>86.766666666666666</v>
      </c>
      <c r="AH31" s="12" t="s">
        <v>47</v>
      </c>
    </row>
    <row r="32" spans="1:36" x14ac:dyDescent="0.2">
      <c r="A32" s="58" t="s">
        <v>11</v>
      </c>
      <c r="B32" s="11" t="str">
        <f>[28]Abril!$F$5</f>
        <v>*</v>
      </c>
      <c r="C32" s="11" t="str">
        <f>[28]Abril!$F$6</f>
        <v>*</v>
      </c>
      <c r="D32" s="11" t="str">
        <f>[28]Abril!$F$7</f>
        <v>*</v>
      </c>
      <c r="E32" s="11" t="str">
        <f>[28]Abril!$F$8</f>
        <v>*</v>
      </c>
      <c r="F32" s="11" t="str">
        <f>[28]Abril!$F$9</f>
        <v>*</v>
      </c>
      <c r="G32" s="11" t="str">
        <f>[28]Abril!$F$10</f>
        <v>*</v>
      </c>
      <c r="H32" s="11" t="str">
        <f>[28]Abril!$F$11</f>
        <v>*</v>
      </c>
      <c r="I32" s="11" t="str">
        <f>[28]Abril!$F$12</f>
        <v>*</v>
      </c>
      <c r="J32" s="11" t="str">
        <f>[28]Abril!$F$13</f>
        <v>*</v>
      </c>
      <c r="K32" s="11" t="str">
        <f>[28]Abril!$F$14</f>
        <v>*</v>
      </c>
      <c r="L32" s="11" t="str">
        <f>[28]Abril!$F$15</f>
        <v>*</v>
      </c>
      <c r="M32" s="11" t="str">
        <f>[28]Abril!$F$16</f>
        <v>*</v>
      </c>
      <c r="N32" s="11" t="str">
        <f>[28]Abril!$F$17</f>
        <v>*</v>
      </c>
      <c r="O32" s="11" t="str">
        <f>[28]Abril!$F$18</f>
        <v>*</v>
      </c>
      <c r="P32" s="11" t="str">
        <f>[28]Abril!$F$19</f>
        <v>*</v>
      </c>
      <c r="Q32" s="11" t="str">
        <f>[28]Abril!$F$20</f>
        <v>*</v>
      </c>
      <c r="R32" s="11" t="str">
        <f>[28]Abril!$F$21</f>
        <v>*</v>
      </c>
      <c r="S32" s="11" t="str">
        <f>[28]Abril!$F$22</f>
        <v>*</v>
      </c>
      <c r="T32" s="11" t="str">
        <f>[28]Abril!$F$23</f>
        <v>*</v>
      </c>
      <c r="U32" s="11" t="str">
        <f>[28]Abril!$F$24</f>
        <v>*</v>
      </c>
      <c r="V32" s="11" t="str">
        <f>[28]Abril!$F$25</f>
        <v>*</v>
      </c>
      <c r="W32" s="11" t="str">
        <f>[28]Abril!$F$26</f>
        <v>*</v>
      </c>
      <c r="X32" s="11" t="str">
        <f>[28]Abril!$F$27</f>
        <v>*</v>
      </c>
      <c r="Y32" s="11" t="str">
        <f>[28]Abril!$F$28</f>
        <v>*</v>
      </c>
      <c r="Z32" s="11" t="str">
        <f>[28]Abril!$F$29</f>
        <v>*</v>
      </c>
      <c r="AA32" s="11" t="str">
        <f>[28]Abril!$F$30</f>
        <v>*</v>
      </c>
      <c r="AB32" s="11" t="str">
        <f>[28]Abril!$F$31</f>
        <v>*</v>
      </c>
      <c r="AC32" s="11" t="str">
        <f>[28]Abril!$F$32</f>
        <v>*</v>
      </c>
      <c r="AD32" s="11" t="str">
        <f>[28]Abril!$F$33</f>
        <v>*</v>
      </c>
      <c r="AE32" s="11" t="str">
        <f>[28]Abril!$F$34</f>
        <v>*</v>
      </c>
      <c r="AF32" s="15" t="s">
        <v>226</v>
      </c>
      <c r="AG32" s="94" t="s">
        <v>226</v>
      </c>
      <c r="AI32" t="s">
        <v>47</v>
      </c>
      <c r="AJ32" t="s">
        <v>47</v>
      </c>
    </row>
    <row r="33" spans="1:35" s="5" customFormat="1" x14ac:dyDescent="0.2">
      <c r="A33" s="58" t="s">
        <v>12</v>
      </c>
      <c r="B33" s="11">
        <f>[29]Abril!$F$5</f>
        <v>88</v>
      </c>
      <c r="C33" s="11">
        <f>[29]Abril!$F$6</f>
        <v>91</v>
      </c>
      <c r="D33" s="11">
        <f>[29]Abril!$F$7</f>
        <v>86</v>
      </c>
      <c r="E33" s="11">
        <f>[29]Abril!$F$8</f>
        <v>72</v>
      </c>
      <c r="F33" s="11">
        <f>[29]Abril!$F$9</f>
        <v>90</v>
      </c>
      <c r="G33" s="11">
        <f>[29]Abril!$F$10</f>
        <v>90</v>
      </c>
      <c r="H33" s="11">
        <f>[29]Abril!$F$11</f>
        <v>93</v>
      </c>
      <c r="I33" s="11">
        <f>[29]Abril!$F$12</f>
        <v>84</v>
      </c>
      <c r="J33" s="11">
        <f>[29]Abril!$F$13</f>
        <v>88</v>
      </c>
      <c r="K33" s="11">
        <f>[29]Abril!$F$14</f>
        <v>86</v>
      </c>
      <c r="L33" s="11">
        <f>[29]Abril!$F$15</f>
        <v>73</v>
      </c>
      <c r="M33" s="11">
        <f>[29]Abril!$F$16</f>
        <v>86</v>
      </c>
      <c r="N33" s="11" t="str">
        <f>[29]Abril!$F$17</f>
        <v>*</v>
      </c>
      <c r="O33" s="11" t="str">
        <f>[29]Abril!$F$18</f>
        <v>*</v>
      </c>
      <c r="P33" s="11" t="str">
        <f>[29]Abril!$F$19</f>
        <v>*</v>
      </c>
      <c r="Q33" s="11">
        <f>[29]Abril!$F$20</f>
        <v>80</v>
      </c>
      <c r="R33" s="11">
        <f>[29]Abril!$F$21</f>
        <v>90</v>
      </c>
      <c r="S33" s="11">
        <f>[29]Abril!$F$22</f>
        <v>84</v>
      </c>
      <c r="T33" s="11">
        <f>[29]Abril!$F$23</f>
        <v>91</v>
      </c>
      <c r="U33" s="11">
        <f>[29]Abril!$F$24</f>
        <v>90</v>
      </c>
      <c r="V33" s="11">
        <f>[29]Abril!$F$25</f>
        <v>90</v>
      </c>
      <c r="W33" s="11">
        <f>[29]Abril!$F$26</f>
        <v>90</v>
      </c>
      <c r="X33" s="11">
        <f>[29]Abril!$F$27</f>
        <v>91</v>
      </c>
      <c r="Y33" s="11" t="str">
        <f>[29]Abril!$F$28</f>
        <v>*</v>
      </c>
      <c r="Z33" s="11" t="str">
        <f>[29]Abril!$F$29</f>
        <v>*</v>
      </c>
      <c r="AA33" s="11" t="str">
        <f>[29]Abril!$F$30</f>
        <v>*</v>
      </c>
      <c r="AB33" s="11" t="str">
        <f>[29]Abril!$F$31</f>
        <v>*</v>
      </c>
      <c r="AC33" s="11">
        <f>[29]Abril!$F$32</f>
        <v>72</v>
      </c>
      <c r="AD33" s="11">
        <f>[29]Abril!$F$33</f>
        <v>91</v>
      </c>
      <c r="AE33" s="11">
        <f>[29]Abril!$F$34</f>
        <v>82</v>
      </c>
      <c r="AF33" s="15">
        <f t="shared" si="1"/>
        <v>93</v>
      </c>
      <c r="AG33" s="94">
        <f t="shared" si="2"/>
        <v>86</v>
      </c>
    </row>
    <row r="34" spans="1:35" x14ac:dyDescent="0.2">
      <c r="A34" s="58" t="s">
        <v>13</v>
      </c>
      <c r="B34" s="11">
        <f>[30]Abril!$F$5</f>
        <v>95</v>
      </c>
      <c r="C34" s="11">
        <f>[30]Abril!$F$6</f>
        <v>93</v>
      </c>
      <c r="D34" s="11">
        <f>[30]Abril!$F$7</f>
        <v>89</v>
      </c>
      <c r="E34" s="11">
        <f>[30]Abril!$F$8</f>
        <v>87</v>
      </c>
      <c r="F34" s="11">
        <f>[30]Abril!$F$9</f>
        <v>95</v>
      </c>
      <c r="G34" s="11">
        <f>[30]Abril!$F$10</f>
        <v>94</v>
      </c>
      <c r="H34" s="11">
        <f>[30]Abril!$F$11</f>
        <v>87</v>
      </c>
      <c r="I34" s="11">
        <f>[30]Abril!$F$12</f>
        <v>87</v>
      </c>
      <c r="J34" s="11">
        <f>[30]Abril!$F$13</f>
        <v>84</v>
      </c>
      <c r="K34" s="11">
        <f>[30]Abril!$F$14</f>
        <v>90</v>
      </c>
      <c r="L34" s="11">
        <f>[30]Abril!$F$15</f>
        <v>93</v>
      </c>
      <c r="M34" s="11">
        <f>[30]Abril!$F$16</f>
        <v>93</v>
      </c>
      <c r="N34" s="11">
        <f>[30]Abril!$F$17</f>
        <v>93</v>
      </c>
      <c r="O34" s="11">
        <f>[30]Abril!$F$18</f>
        <v>93</v>
      </c>
      <c r="P34" s="11">
        <f>[30]Abril!$F$19</f>
        <v>78</v>
      </c>
      <c r="Q34" s="11">
        <f>[30]Abril!$F$20</f>
        <v>96</v>
      </c>
      <c r="R34" s="11">
        <f>[30]Abril!$F$21</f>
        <v>94</v>
      </c>
      <c r="S34" s="11">
        <f>[30]Abril!$F$22</f>
        <v>89</v>
      </c>
      <c r="T34" s="11">
        <f>[30]Abril!$F$23</f>
        <v>90</v>
      </c>
      <c r="U34" s="11">
        <f>[30]Abril!$F$24</f>
        <v>91</v>
      </c>
      <c r="V34" s="11">
        <f>[30]Abril!$F$25</f>
        <v>96</v>
      </c>
      <c r="W34" s="11">
        <f>[30]Abril!$F$26</f>
        <v>96</v>
      </c>
      <c r="X34" s="11">
        <f>[30]Abril!$F$27</f>
        <v>95</v>
      </c>
      <c r="Y34" s="11">
        <f>[30]Abril!$F$28</f>
        <v>86</v>
      </c>
      <c r="Z34" s="11">
        <f>[30]Abril!$F$29</f>
        <v>91</v>
      </c>
      <c r="AA34" s="11">
        <f>[30]Abril!$F$30</f>
        <v>85</v>
      </c>
      <c r="AB34" s="11">
        <f>[30]Abril!$F$31</f>
        <v>96</v>
      </c>
      <c r="AC34" s="11">
        <f>[30]Abril!$F$32</f>
        <v>84</v>
      </c>
      <c r="AD34" s="11">
        <f>[30]Abril!$F$33</f>
        <v>92</v>
      </c>
      <c r="AE34" s="11">
        <f>[30]Abril!$F$34</f>
        <v>84</v>
      </c>
      <c r="AF34" s="15">
        <f t="shared" si="1"/>
        <v>96</v>
      </c>
      <c r="AG34" s="94">
        <f t="shared" si="2"/>
        <v>90.533333333333331</v>
      </c>
      <c r="AI34" t="s">
        <v>47</v>
      </c>
    </row>
    <row r="35" spans="1:35" x14ac:dyDescent="0.2">
      <c r="A35" s="58" t="s">
        <v>173</v>
      </c>
      <c r="B35" s="11">
        <f>[31]Abril!$F$5</f>
        <v>83</v>
      </c>
      <c r="C35" s="11">
        <f>[31]Abril!$F$6</f>
        <v>81</v>
      </c>
      <c r="D35" s="11">
        <f>[31]Abril!$F$7</f>
        <v>82</v>
      </c>
      <c r="E35" s="11">
        <f>[31]Abril!$F$8</f>
        <v>83</v>
      </c>
      <c r="F35" s="11">
        <f>[31]Abril!$F$9</f>
        <v>75</v>
      </c>
      <c r="G35" s="11">
        <f>[31]Abril!$F$10</f>
        <v>78</v>
      </c>
      <c r="H35" s="11">
        <f>[31]Abril!$F$11</f>
        <v>86</v>
      </c>
      <c r="I35" s="11">
        <f>[31]Abril!$F$12</f>
        <v>85</v>
      </c>
      <c r="J35" s="11">
        <f>[31]Abril!$F$13</f>
        <v>86</v>
      </c>
      <c r="K35" s="11">
        <f>[31]Abril!$F$14</f>
        <v>86</v>
      </c>
      <c r="L35" s="11">
        <f>[31]Abril!$F$15</f>
        <v>83</v>
      </c>
      <c r="M35" s="11">
        <f>[31]Abril!$F$16</f>
        <v>80</v>
      </c>
      <c r="N35" s="11">
        <f>[31]Abril!$F$17</f>
        <v>80</v>
      </c>
      <c r="O35" s="11">
        <f>[31]Abril!$F$18</f>
        <v>86</v>
      </c>
      <c r="P35" s="11">
        <f>[31]Abril!$F$19</f>
        <v>84</v>
      </c>
      <c r="Q35" s="11">
        <f>[31]Abril!$F$20</f>
        <v>85</v>
      </c>
      <c r="R35" s="11">
        <f>[31]Abril!$F$21</f>
        <v>85</v>
      </c>
      <c r="S35" s="11">
        <f>[31]Abril!$F$22</f>
        <v>84</v>
      </c>
      <c r="T35" s="11">
        <f>[31]Abril!$F$23</f>
        <v>79</v>
      </c>
      <c r="U35" s="11">
        <f>[31]Abril!$F$24</f>
        <v>83</v>
      </c>
      <c r="V35" s="11">
        <f>[31]Abril!$F$25</f>
        <v>84</v>
      </c>
      <c r="W35" s="11">
        <f>[31]Abril!$F$26</f>
        <v>79</v>
      </c>
      <c r="X35" s="11">
        <f>[31]Abril!$F$27</f>
        <v>74</v>
      </c>
      <c r="Y35" s="11">
        <f>[31]Abril!$F$28</f>
        <v>68</v>
      </c>
      <c r="Z35" s="11">
        <f>[31]Abril!$F$29</f>
        <v>74</v>
      </c>
      <c r="AA35" s="11">
        <f>[31]Abril!$F$30</f>
        <v>81</v>
      </c>
      <c r="AB35" s="11">
        <f>[31]Abril!$F$31</f>
        <v>75</v>
      </c>
      <c r="AC35" s="11">
        <f>[31]Abril!$F$32</f>
        <v>81</v>
      </c>
      <c r="AD35" s="11">
        <f>[31]Abril!$F$33</f>
        <v>71</v>
      </c>
      <c r="AE35" s="11">
        <f>[31]Abril!$F$34</f>
        <v>74</v>
      </c>
      <c r="AF35" s="15">
        <f t="shared" si="1"/>
        <v>86</v>
      </c>
      <c r="AG35" s="94">
        <f t="shared" si="2"/>
        <v>80.5</v>
      </c>
      <c r="AI35" t="s">
        <v>47</v>
      </c>
    </row>
    <row r="36" spans="1:35" x14ac:dyDescent="0.2">
      <c r="A36" s="58" t="s">
        <v>144</v>
      </c>
      <c r="B36" s="11" t="str">
        <f>[32]Abril!$F$5</f>
        <v>*</v>
      </c>
      <c r="C36" s="11" t="str">
        <f>[32]Abril!$F$6</f>
        <v>*</v>
      </c>
      <c r="D36" s="11" t="str">
        <f>[32]Abril!$F$7</f>
        <v>*</v>
      </c>
      <c r="E36" s="11" t="str">
        <f>[32]Abril!$F$8</f>
        <v>*</v>
      </c>
      <c r="F36" s="11" t="str">
        <f>[32]Abril!$F$9</f>
        <v>*</v>
      </c>
      <c r="G36" s="11" t="str">
        <f>[32]Abril!$F$10</f>
        <v>*</v>
      </c>
      <c r="H36" s="11" t="str">
        <f>[32]Abril!$F$11</f>
        <v>*</v>
      </c>
      <c r="I36" s="11" t="str">
        <f>[32]Abril!$F$12</f>
        <v>*</v>
      </c>
      <c r="J36" s="11" t="str">
        <f>[32]Abril!$F$13</f>
        <v>*</v>
      </c>
      <c r="K36" s="11" t="str">
        <f>[32]Abril!$F$14</f>
        <v>*</v>
      </c>
      <c r="L36" s="11" t="str">
        <f>[32]Abril!$F$15</f>
        <v>*</v>
      </c>
      <c r="M36" s="11" t="str">
        <f>[32]Abril!$F$16</f>
        <v>*</v>
      </c>
      <c r="N36" s="11" t="str">
        <f>[32]Abril!$F$17</f>
        <v>*</v>
      </c>
      <c r="O36" s="11" t="str">
        <f>[32]Abril!$F$18</f>
        <v>*</v>
      </c>
      <c r="P36" s="11" t="str">
        <f>[32]Abril!$F$19</f>
        <v>*</v>
      </c>
      <c r="Q36" s="11" t="str">
        <f>[32]Abril!$F$20</f>
        <v>*</v>
      </c>
      <c r="R36" s="11" t="str">
        <f>[32]Abril!$F$21</f>
        <v>*</v>
      </c>
      <c r="S36" s="11" t="str">
        <f>[32]Abril!$F$22</f>
        <v>*</v>
      </c>
      <c r="T36" s="11" t="str">
        <f>[32]Abril!$F$23</f>
        <v>*</v>
      </c>
      <c r="U36" s="11" t="str">
        <f>[32]Abril!$F$24</f>
        <v>*</v>
      </c>
      <c r="V36" s="11" t="str">
        <f>[32]Abril!$F$25</f>
        <v>*</v>
      </c>
      <c r="W36" s="11" t="str">
        <f>[32]Abril!$F$26</f>
        <v>*</v>
      </c>
      <c r="X36" s="11" t="str">
        <f>[32]Abril!$F$27</f>
        <v>*</v>
      </c>
      <c r="Y36" s="11" t="str">
        <f>[32]Abril!$F$28</f>
        <v>*</v>
      </c>
      <c r="Z36" s="11" t="str">
        <f>[32]Abril!$F$29</f>
        <v>*</v>
      </c>
      <c r="AA36" s="11" t="str">
        <f>[32]Abril!$F$30</f>
        <v>*</v>
      </c>
      <c r="AB36" s="11" t="str">
        <f>[32]Abril!$F$31</f>
        <v>*</v>
      </c>
      <c r="AC36" s="11" t="str">
        <f>[32]Abril!$F$32</f>
        <v>*</v>
      </c>
      <c r="AD36" s="11" t="str">
        <f>[32]Abril!$F$33</f>
        <v>*</v>
      </c>
      <c r="AE36" s="11" t="str">
        <f>[32]Abril!$F$34</f>
        <v>*</v>
      </c>
      <c r="AF36" s="15" t="s">
        <v>226</v>
      </c>
      <c r="AG36" s="94" t="s">
        <v>226</v>
      </c>
    </row>
    <row r="37" spans="1:35" x14ac:dyDescent="0.2">
      <c r="A37" s="58" t="s">
        <v>14</v>
      </c>
      <c r="B37" s="11" t="str">
        <f>[33]Abril!$F$5</f>
        <v>*</v>
      </c>
      <c r="C37" s="11" t="str">
        <f>[33]Abril!$F$6</f>
        <v>*</v>
      </c>
      <c r="D37" s="11" t="str">
        <f>[33]Abril!$F$7</f>
        <v>*</v>
      </c>
      <c r="E37" s="11" t="str">
        <f>[33]Abril!$F$8</f>
        <v>*</v>
      </c>
      <c r="F37" s="11" t="str">
        <f>[33]Abril!$F$9</f>
        <v>*</v>
      </c>
      <c r="G37" s="11" t="str">
        <f>[33]Abril!$F$10</f>
        <v>*</v>
      </c>
      <c r="H37" s="11" t="str">
        <f>[33]Abril!$F$11</f>
        <v>*</v>
      </c>
      <c r="I37" s="11" t="str">
        <f>[33]Abril!$F$12</f>
        <v>*</v>
      </c>
      <c r="J37" s="11" t="str">
        <f>[33]Abril!$F$13</f>
        <v>*</v>
      </c>
      <c r="K37" s="11" t="str">
        <f>[33]Abril!$F$14</f>
        <v>*</v>
      </c>
      <c r="L37" s="11" t="str">
        <f>[33]Abril!$F$15</f>
        <v>*</v>
      </c>
      <c r="M37" s="11" t="str">
        <f>[33]Abril!$F$16</f>
        <v>*</v>
      </c>
      <c r="N37" s="11" t="str">
        <f>[33]Abril!$F$17</f>
        <v>*</v>
      </c>
      <c r="O37" s="11" t="str">
        <f>[33]Abril!$F$18</f>
        <v>*</v>
      </c>
      <c r="P37" s="11" t="str">
        <f>[33]Abril!$F$19</f>
        <v>*</v>
      </c>
      <c r="Q37" s="11" t="str">
        <f>[33]Abril!$F$20</f>
        <v>*</v>
      </c>
      <c r="R37" s="11" t="str">
        <f>[33]Abril!$F$21</f>
        <v>*</v>
      </c>
      <c r="S37" s="11" t="str">
        <f>[33]Abril!$F$22</f>
        <v>*</v>
      </c>
      <c r="T37" s="11" t="str">
        <f>[33]Abril!$F$23</f>
        <v>*</v>
      </c>
      <c r="U37" s="11" t="str">
        <f>[33]Abril!$F$24</f>
        <v>*</v>
      </c>
      <c r="V37" s="11" t="str">
        <f>[33]Abril!$F$25</f>
        <v>*</v>
      </c>
      <c r="W37" s="11" t="str">
        <f>[33]Abril!$F$26</f>
        <v>*</v>
      </c>
      <c r="X37" s="11" t="str">
        <f>[33]Abril!$F$27</f>
        <v>*</v>
      </c>
      <c r="Y37" s="11" t="str">
        <f>[33]Abril!$F$28</f>
        <v>*</v>
      </c>
      <c r="Z37" s="11" t="str">
        <f>[33]Abril!$F$29</f>
        <v>*</v>
      </c>
      <c r="AA37" s="11" t="str">
        <f>[33]Abril!$F$30</f>
        <v>*</v>
      </c>
      <c r="AB37" s="11" t="str">
        <f>[33]Abril!$F$31</f>
        <v>*</v>
      </c>
      <c r="AC37" s="11" t="str">
        <f>[33]Abril!$F$32</f>
        <v>*</v>
      </c>
      <c r="AD37" s="11" t="str">
        <f>[33]Abril!$F$33</f>
        <v>*</v>
      </c>
      <c r="AE37" s="11" t="str">
        <f>[33]Abril!$F$34</f>
        <v>*</v>
      </c>
      <c r="AF37" s="15" t="s">
        <v>226</v>
      </c>
      <c r="AG37" s="94" t="s">
        <v>226</v>
      </c>
    </row>
    <row r="38" spans="1:35" x14ac:dyDescent="0.2">
      <c r="A38" s="58" t="s">
        <v>174</v>
      </c>
      <c r="B38" s="11">
        <f>[34]Abril!$F$5</f>
        <v>93</v>
      </c>
      <c r="C38" s="11">
        <f>[34]Abril!$F$6</f>
        <v>92</v>
      </c>
      <c r="D38" s="11">
        <f>[34]Abril!$F$7</f>
        <v>92</v>
      </c>
      <c r="E38" s="11">
        <f>[34]Abril!$F$8</f>
        <v>92</v>
      </c>
      <c r="F38" s="11">
        <f>[34]Abril!$F$9</f>
        <v>93</v>
      </c>
      <c r="G38" s="11">
        <f>[34]Abril!$F$10</f>
        <v>93</v>
      </c>
      <c r="H38" s="11">
        <f>[34]Abril!$F$11</f>
        <v>88</v>
      </c>
      <c r="I38" s="11">
        <f>[34]Abril!$F$12</f>
        <v>88</v>
      </c>
      <c r="J38" s="11">
        <f>[34]Abril!$F$13</f>
        <v>87</v>
      </c>
      <c r="K38" s="11">
        <f>[34]Abril!$F$14</f>
        <v>92</v>
      </c>
      <c r="L38" s="11">
        <f>[34]Abril!$F$15</f>
        <v>92</v>
      </c>
      <c r="M38" s="11">
        <f>[34]Abril!$F$16</f>
        <v>92</v>
      </c>
      <c r="N38" s="11">
        <f>[34]Abril!$F$17</f>
        <v>93</v>
      </c>
      <c r="O38" s="11">
        <f>[34]Abril!$F$18</f>
        <v>93</v>
      </c>
      <c r="P38" s="11">
        <f>[34]Abril!$F$19</f>
        <v>92</v>
      </c>
      <c r="Q38" s="11">
        <f>[34]Abril!$F$20</f>
        <v>87</v>
      </c>
      <c r="R38" s="11">
        <f>[34]Abril!$F$21</f>
        <v>84</v>
      </c>
      <c r="S38" s="11">
        <f>[34]Abril!$F$22</f>
        <v>87</v>
      </c>
      <c r="T38" s="11">
        <f>[34]Abril!$F$23</f>
        <v>91</v>
      </c>
      <c r="U38" s="11">
        <f>[34]Abril!$F$24</f>
        <v>92</v>
      </c>
      <c r="V38" s="11">
        <f>[34]Abril!$F$25</f>
        <v>93</v>
      </c>
      <c r="W38" s="11">
        <f>[34]Abril!$F$26</f>
        <v>92</v>
      </c>
      <c r="X38" s="11">
        <f>[34]Abril!$F$27</f>
        <v>90</v>
      </c>
      <c r="Y38" s="11">
        <f>[34]Abril!$F$28</f>
        <v>89</v>
      </c>
      <c r="Z38" s="11">
        <f>[34]Abril!$F$29</f>
        <v>94</v>
      </c>
      <c r="AA38" s="11">
        <f>[34]Abril!$F$30</f>
        <v>92</v>
      </c>
      <c r="AB38" s="11">
        <f>[34]Abril!$F$31</f>
        <v>92</v>
      </c>
      <c r="AC38" s="11">
        <f>[34]Abril!$F$32</f>
        <v>93</v>
      </c>
      <c r="AD38" s="11">
        <f>[34]Abril!$F$33</f>
        <v>93</v>
      </c>
      <c r="AE38" s="11">
        <f>[34]Abril!$F$34</f>
        <v>92</v>
      </c>
      <c r="AF38" s="15">
        <f t="shared" si="1"/>
        <v>94</v>
      </c>
      <c r="AG38" s="94">
        <f t="shared" si="2"/>
        <v>91.1</v>
      </c>
    </row>
    <row r="39" spans="1:35" x14ac:dyDescent="0.2">
      <c r="A39" s="58" t="s">
        <v>15</v>
      </c>
      <c r="B39" s="11">
        <f>[35]Abril!$F$5</f>
        <v>82</v>
      </c>
      <c r="C39" s="11">
        <f>[35]Abril!$F$6</f>
        <v>73</v>
      </c>
      <c r="D39" s="11">
        <f>[35]Abril!$F$7</f>
        <v>95</v>
      </c>
      <c r="E39" s="11">
        <f>[35]Abril!$F$8</f>
        <v>81</v>
      </c>
      <c r="F39" s="11">
        <f>[35]Abril!$F$9</f>
        <v>73</v>
      </c>
      <c r="G39" s="11">
        <f>[35]Abril!$F$10</f>
        <v>94</v>
      </c>
      <c r="H39" s="11">
        <f>[35]Abril!$F$11</f>
        <v>96</v>
      </c>
      <c r="I39" s="11">
        <f>[35]Abril!$F$12</f>
        <v>84</v>
      </c>
      <c r="J39" s="11">
        <f>[35]Abril!$F$13</f>
        <v>79</v>
      </c>
      <c r="K39" s="11">
        <f>[35]Abril!$F$14</f>
        <v>72</v>
      </c>
      <c r="L39" s="11">
        <f>[35]Abril!$F$15</f>
        <v>72</v>
      </c>
      <c r="M39" s="11">
        <f>[35]Abril!$F$16</f>
        <v>65</v>
      </c>
      <c r="N39" s="11">
        <f>[35]Abril!$F$17</f>
        <v>88</v>
      </c>
      <c r="O39" s="11">
        <f>[35]Abril!$F$18</f>
        <v>97</v>
      </c>
      <c r="P39" s="11">
        <f>[35]Abril!$F$19</f>
        <v>82</v>
      </c>
      <c r="Q39" s="11">
        <f>[35]Abril!$F$20</f>
        <v>68</v>
      </c>
      <c r="R39" s="11">
        <f>[35]Abril!$F$21</f>
        <v>73</v>
      </c>
      <c r="S39" s="11">
        <f>[35]Abril!$F$22</f>
        <v>74</v>
      </c>
      <c r="T39" s="11">
        <f>[35]Abril!$F$23</f>
        <v>88</v>
      </c>
      <c r="U39" s="11">
        <f>[35]Abril!$F$24</f>
        <v>91</v>
      </c>
      <c r="V39" s="11">
        <f>[35]Abril!$F$25</f>
        <v>86</v>
      </c>
      <c r="W39" s="11">
        <f>[35]Abril!$F$26</f>
        <v>86</v>
      </c>
      <c r="X39" s="11">
        <f>[35]Abril!$F$27</f>
        <v>87</v>
      </c>
      <c r="Y39" s="11">
        <f>[35]Abril!$F$28</f>
        <v>82</v>
      </c>
      <c r="Z39" s="11">
        <f>[35]Abril!$F$29</f>
        <v>83</v>
      </c>
      <c r="AA39" s="11">
        <f>[35]Abril!$F$30</f>
        <v>93</v>
      </c>
      <c r="AB39" s="11">
        <f>[35]Abril!$F$31</f>
        <v>84</v>
      </c>
      <c r="AC39" s="11">
        <f>[35]Abril!$F$32</f>
        <v>90</v>
      </c>
      <c r="AD39" s="11">
        <f>[35]Abril!$F$33</f>
        <v>85</v>
      </c>
      <c r="AE39" s="11">
        <f>[35]Abril!$F$34</f>
        <v>74</v>
      </c>
      <c r="AF39" s="15">
        <f t="shared" si="1"/>
        <v>97</v>
      </c>
      <c r="AG39" s="94">
        <f t="shared" si="2"/>
        <v>82.566666666666663</v>
      </c>
      <c r="AH39" s="12" t="s">
        <v>47</v>
      </c>
      <c r="AI39" t="s">
        <v>47</v>
      </c>
    </row>
    <row r="40" spans="1:35" x14ac:dyDescent="0.2">
      <c r="A40" s="58" t="s">
        <v>16</v>
      </c>
      <c r="B40" s="11">
        <f>[36]Abril!$F$5</f>
        <v>81</v>
      </c>
      <c r="C40" s="11" t="str">
        <f>[36]Abril!$F$6</f>
        <v>*</v>
      </c>
      <c r="D40" s="11" t="str">
        <f>[36]Abril!$F$7</f>
        <v>*</v>
      </c>
      <c r="E40" s="11" t="str">
        <f>[36]Abril!$F$8</f>
        <v>*</v>
      </c>
      <c r="F40" s="11" t="str">
        <f>[36]Abril!$F$9</f>
        <v>*</v>
      </c>
      <c r="G40" s="11" t="str">
        <f>[36]Abril!$F$10</f>
        <v>*</v>
      </c>
      <c r="H40" s="11" t="str">
        <f>[36]Abril!$F$11</f>
        <v>*</v>
      </c>
      <c r="I40" s="11">
        <f>[36]Abril!$F$12</f>
        <v>71</v>
      </c>
      <c r="J40" s="11">
        <f>[36]Abril!$F$13</f>
        <v>82</v>
      </c>
      <c r="K40" s="11">
        <f>[36]Abril!$F$14</f>
        <v>82</v>
      </c>
      <c r="L40" s="11">
        <f>[36]Abril!$F$15</f>
        <v>66</v>
      </c>
      <c r="M40" s="11" t="str">
        <f>[36]Abril!$F$16</f>
        <v>*</v>
      </c>
      <c r="N40" s="11" t="str">
        <f>[36]Abril!$F$17</f>
        <v>*</v>
      </c>
      <c r="O40" s="11" t="str">
        <f>[36]Abril!$F$18</f>
        <v>*</v>
      </c>
      <c r="P40" s="11" t="str">
        <f>[36]Abril!$F$19</f>
        <v>*</v>
      </c>
      <c r="Q40" s="11">
        <f>[36]Abril!$F$20</f>
        <v>78</v>
      </c>
      <c r="R40" s="11">
        <f>[36]Abril!$F$21</f>
        <v>89</v>
      </c>
      <c r="S40" s="11">
        <f>[36]Abril!$F$22</f>
        <v>81</v>
      </c>
      <c r="T40" s="11" t="str">
        <f>[36]Abril!$F$23</f>
        <v>*</v>
      </c>
      <c r="U40" s="11" t="str">
        <f>[36]Abril!$F$24</f>
        <v>*</v>
      </c>
      <c r="V40" s="11" t="str">
        <f>[36]Abril!$F$25</f>
        <v>*</v>
      </c>
      <c r="W40" s="11" t="str">
        <f>[36]Abril!$F$26</f>
        <v>*</v>
      </c>
      <c r="X40" s="11" t="str">
        <f>[36]Abril!$F$27</f>
        <v>*</v>
      </c>
      <c r="Y40" s="11" t="str">
        <f>[36]Abril!$F$28</f>
        <v>*</v>
      </c>
      <c r="Z40" s="11" t="str">
        <f>[36]Abril!$F$29</f>
        <v>*</v>
      </c>
      <c r="AA40" s="11" t="str">
        <f>[36]Abril!$F$30</f>
        <v>*</v>
      </c>
      <c r="AB40" s="11" t="str">
        <f>[36]Abril!$F$31</f>
        <v>*</v>
      </c>
      <c r="AC40" s="11" t="str">
        <f>[36]Abril!$F$32</f>
        <v>*</v>
      </c>
      <c r="AD40" s="11" t="str">
        <f>[36]Abril!$F$33</f>
        <v>*</v>
      </c>
      <c r="AE40" s="11">
        <f>[36]Abril!$F$34</f>
        <v>83</v>
      </c>
      <c r="AF40" s="15">
        <f t="shared" si="1"/>
        <v>89</v>
      </c>
      <c r="AG40" s="94">
        <f t="shared" si="2"/>
        <v>79.222222222222229</v>
      </c>
    </row>
    <row r="41" spans="1:35" x14ac:dyDescent="0.2">
      <c r="A41" s="58" t="s">
        <v>175</v>
      </c>
      <c r="B41" s="11">
        <f>[37]Abril!$F$5</f>
        <v>97</v>
      </c>
      <c r="C41" s="11">
        <f>[37]Abril!$F$6</f>
        <v>95</v>
      </c>
      <c r="D41" s="11">
        <f>[37]Abril!$F$7</f>
        <v>89</v>
      </c>
      <c r="E41" s="11">
        <f>[37]Abril!$F$8</f>
        <v>73</v>
      </c>
      <c r="F41" s="11">
        <f>[37]Abril!$F$9</f>
        <v>95</v>
      </c>
      <c r="G41" s="11">
        <f>[37]Abril!$F$10</f>
        <v>93</v>
      </c>
      <c r="H41" s="11">
        <f>[37]Abril!$F$11</f>
        <v>98</v>
      </c>
      <c r="I41" s="11">
        <f>[37]Abril!$F$12</f>
        <v>93</v>
      </c>
      <c r="J41" s="11">
        <f>[37]Abril!$F$13</f>
        <v>91</v>
      </c>
      <c r="K41" s="11">
        <f>[37]Abril!$F$14</f>
        <v>92</v>
      </c>
      <c r="L41" s="11">
        <f>[37]Abril!$F$15</f>
        <v>85</v>
      </c>
      <c r="M41" s="11">
        <f>[37]Abril!$F$16</f>
        <v>94</v>
      </c>
      <c r="N41" s="11">
        <f>[37]Abril!$F$17</f>
        <v>95</v>
      </c>
      <c r="O41" s="11">
        <f>[37]Abril!$F$18</f>
        <v>98</v>
      </c>
      <c r="P41" s="11">
        <f>[37]Abril!$F$19</f>
        <v>92</v>
      </c>
      <c r="Q41" s="11">
        <f>[37]Abril!$F$20</f>
        <v>97</v>
      </c>
      <c r="R41" s="11">
        <f>[37]Abril!$F$21</f>
        <v>96</v>
      </c>
      <c r="S41" s="11">
        <f>[37]Abril!$F$22</f>
        <v>97</v>
      </c>
      <c r="T41" s="11">
        <f>[37]Abril!$F$23</f>
        <v>95</v>
      </c>
      <c r="U41" s="11">
        <f>[37]Abril!$F$24</f>
        <v>95</v>
      </c>
      <c r="V41" s="11">
        <f>[37]Abril!$F$25</f>
        <v>98</v>
      </c>
      <c r="W41" s="11">
        <f>[37]Abril!$F$26</f>
        <v>97</v>
      </c>
      <c r="X41" s="11">
        <f>[37]Abril!$F$27</f>
        <v>93</v>
      </c>
      <c r="Y41" s="11">
        <f>[37]Abril!$F$28</f>
        <v>93</v>
      </c>
      <c r="Z41" s="11">
        <f>[37]Abril!$F$29</f>
        <v>92</v>
      </c>
      <c r="AA41" s="11">
        <f>[37]Abril!$F$30</f>
        <v>94</v>
      </c>
      <c r="AB41" s="11">
        <f>[37]Abril!$F$31</f>
        <v>96</v>
      </c>
      <c r="AC41" s="11">
        <f>[37]Abril!$F$32</f>
        <v>83</v>
      </c>
      <c r="AD41" s="11">
        <f>[37]Abril!$F$33</f>
        <v>96</v>
      </c>
      <c r="AE41" s="11">
        <f>[37]Abril!$F$34</f>
        <v>96</v>
      </c>
      <c r="AF41" s="15">
        <f t="shared" si="1"/>
        <v>98</v>
      </c>
      <c r="AG41" s="94">
        <f t="shared" si="2"/>
        <v>93.266666666666666</v>
      </c>
    </row>
    <row r="42" spans="1:35" x14ac:dyDescent="0.2">
      <c r="A42" s="58" t="s">
        <v>17</v>
      </c>
      <c r="B42" s="11">
        <f>[38]Abril!$F$5</f>
        <v>98</v>
      </c>
      <c r="C42" s="11">
        <f>[38]Abril!$F$6</f>
        <v>98</v>
      </c>
      <c r="D42" s="11">
        <f>[38]Abril!$F$7</f>
        <v>93</v>
      </c>
      <c r="E42" s="11">
        <f>[38]Abril!$F$8</f>
        <v>95</v>
      </c>
      <c r="F42" s="11">
        <f>[38]Abril!$F$9</f>
        <v>96</v>
      </c>
      <c r="G42" s="11">
        <f>[38]Abril!$F$10</f>
        <v>97</v>
      </c>
      <c r="H42" s="11">
        <f>[38]Abril!$F$11</f>
        <v>99</v>
      </c>
      <c r="I42" s="11">
        <f>[38]Abril!$F$12</f>
        <v>99</v>
      </c>
      <c r="J42" s="11">
        <f>[38]Abril!$F$13</f>
        <v>97</v>
      </c>
      <c r="K42" s="11">
        <f>[38]Abril!$F$14</f>
        <v>98</v>
      </c>
      <c r="L42" s="11">
        <f>[38]Abril!$F$15</f>
        <v>98</v>
      </c>
      <c r="M42" s="11">
        <f>[38]Abril!$F$16</f>
        <v>99</v>
      </c>
      <c r="N42" s="11">
        <f>[38]Abril!$F$17</f>
        <v>97</v>
      </c>
      <c r="O42" s="11">
        <f>[38]Abril!$F$18</f>
        <v>100</v>
      </c>
      <c r="P42" s="11">
        <f>[38]Abril!$F$19</f>
        <v>93</v>
      </c>
      <c r="Q42" s="11">
        <f>[38]Abril!$F$20</f>
        <v>100</v>
      </c>
      <c r="R42" s="11">
        <f>[38]Abril!$F$21</f>
        <v>100</v>
      </c>
      <c r="S42" s="11">
        <f>[38]Abril!$F$22</f>
        <v>99</v>
      </c>
      <c r="T42" s="11">
        <f>[38]Abril!$F$23</f>
        <v>100</v>
      </c>
      <c r="U42" s="11">
        <f>[38]Abril!$F$24</f>
        <v>100</v>
      </c>
      <c r="V42" s="11">
        <f>[38]Abril!$F$25</f>
        <v>100</v>
      </c>
      <c r="W42" s="11">
        <f>[38]Abril!$F$26</f>
        <v>100</v>
      </c>
      <c r="X42" s="11">
        <f>[38]Abril!$F$27</f>
        <v>99</v>
      </c>
      <c r="Y42" s="11">
        <f>[38]Abril!$F$28</f>
        <v>82</v>
      </c>
      <c r="Z42" s="11">
        <f>[38]Abril!$F$29</f>
        <v>83</v>
      </c>
      <c r="AA42" s="11">
        <f>[38]Abril!$F$30</f>
        <v>93</v>
      </c>
      <c r="AB42" s="11">
        <f>[38]Abril!$F$31</f>
        <v>99</v>
      </c>
      <c r="AC42" s="11">
        <f>[38]Abril!$F$32</f>
        <v>92</v>
      </c>
      <c r="AD42" s="11">
        <f>[38]Abril!$F$33</f>
        <v>94</v>
      </c>
      <c r="AE42" s="11">
        <f>[38]Abril!$F$34</f>
        <v>99</v>
      </c>
      <c r="AF42" s="15">
        <f t="shared" si="1"/>
        <v>100</v>
      </c>
      <c r="AG42" s="94">
        <f t="shared" si="2"/>
        <v>96.566666666666663</v>
      </c>
    </row>
    <row r="43" spans="1:35" x14ac:dyDescent="0.2">
      <c r="A43" s="58" t="s">
        <v>157</v>
      </c>
      <c r="B43" s="11">
        <f>[39]Abri!$F$5</f>
        <v>100</v>
      </c>
      <c r="C43" s="11">
        <f>[39]Abri!$F$6</f>
        <v>100</v>
      </c>
      <c r="D43" s="11">
        <f>[39]Abri!$F$7</f>
        <v>100</v>
      </c>
      <c r="E43" s="11">
        <f>[39]Abri!$F$8</f>
        <v>99</v>
      </c>
      <c r="F43" s="11">
        <f>[39]Abri!$F$9</f>
        <v>98</v>
      </c>
      <c r="G43" s="11">
        <f>[39]Abri!$F$10</f>
        <v>91</v>
      </c>
      <c r="H43" s="11">
        <f>[39]Abri!$F$11</f>
        <v>100</v>
      </c>
      <c r="I43" s="11">
        <f>[39]Abri!$F$12</f>
        <v>100</v>
      </c>
      <c r="J43" s="11">
        <f>[39]Abri!$F$13</f>
        <v>100</v>
      </c>
      <c r="K43" s="11">
        <f>[39]Abri!$F$14</f>
        <v>100</v>
      </c>
      <c r="L43" s="11">
        <f>[39]Abri!$F$15</f>
        <v>100</v>
      </c>
      <c r="M43" s="11">
        <f>[39]Abri!$F$16</f>
        <v>93</v>
      </c>
      <c r="N43" s="11">
        <f>[39]Abri!$F$17</f>
        <v>90</v>
      </c>
      <c r="O43" s="11">
        <f>[39]Abri!$F$18</f>
        <v>100</v>
      </c>
      <c r="P43" s="11">
        <f>[39]Abri!$F$19</f>
        <v>94</v>
      </c>
      <c r="Q43" s="11">
        <f>[39]Abri!$F$20</f>
        <v>100</v>
      </c>
      <c r="R43" s="11">
        <f>[39]Abri!$F$21</f>
        <v>100</v>
      </c>
      <c r="S43" s="11">
        <f>[39]Abri!$F$22</f>
        <v>100</v>
      </c>
      <c r="T43" s="11">
        <f>[39]Abri!$F$23</f>
        <v>100</v>
      </c>
      <c r="U43" s="11">
        <f>[39]Abri!$F$24</f>
        <v>98</v>
      </c>
      <c r="V43" s="11">
        <f>[39]Abri!$F$25</f>
        <v>100</v>
      </c>
      <c r="W43" s="11">
        <f>[39]Abri!$F$26</f>
        <v>100</v>
      </c>
      <c r="X43" s="11">
        <f>[39]Abri!$F$27</f>
        <v>100</v>
      </c>
      <c r="Y43" s="11">
        <f>[39]Abri!$F$28</f>
        <v>94</v>
      </c>
      <c r="Z43" s="11">
        <f>[39]Abri!$F$29</f>
        <v>88</v>
      </c>
      <c r="AA43" s="11">
        <f>[39]Abri!$F$30</f>
        <v>96</v>
      </c>
      <c r="AB43" s="11">
        <f>[39]Abri!$F$31</f>
        <v>100</v>
      </c>
      <c r="AC43" s="11">
        <f>[39]Abri!$F$32</f>
        <v>88</v>
      </c>
      <c r="AD43" s="11">
        <f>[39]Abri!$F$33</f>
        <v>83</v>
      </c>
      <c r="AE43" s="11">
        <f>[39]Abri!$F$34</f>
        <v>100</v>
      </c>
      <c r="AF43" s="15">
        <f t="shared" si="1"/>
        <v>100</v>
      </c>
      <c r="AG43" s="94">
        <f t="shared" si="2"/>
        <v>97.066666666666663</v>
      </c>
    </row>
    <row r="44" spans="1:35" x14ac:dyDescent="0.2">
      <c r="A44" s="58" t="s">
        <v>18</v>
      </c>
      <c r="B44" s="11">
        <f>[40]Abril!$F$5</f>
        <v>88</v>
      </c>
      <c r="C44" s="11">
        <f>[40]Abril!$F$6</f>
        <v>94</v>
      </c>
      <c r="D44" s="11">
        <f>[40]Abril!$F$7</f>
        <v>92</v>
      </c>
      <c r="E44" s="11">
        <f>[40]Abril!$F$8</f>
        <v>93</v>
      </c>
      <c r="F44" s="11">
        <f>[40]Abril!$F$9</f>
        <v>93</v>
      </c>
      <c r="G44" s="11">
        <f>[40]Abril!$F$10</f>
        <v>92</v>
      </c>
      <c r="H44" s="11">
        <f>[40]Abril!$F$11</f>
        <v>96</v>
      </c>
      <c r="I44" s="11">
        <f>[40]Abril!$F$12</f>
        <v>93</v>
      </c>
      <c r="J44" s="11">
        <f>[40]Abril!$F$13</f>
        <v>92</v>
      </c>
      <c r="K44" s="11">
        <f>[40]Abril!$F$14</f>
        <v>90</v>
      </c>
      <c r="L44" s="11">
        <f>[40]Abril!$F$15</f>
        <v>84</v>
      </c>
      <c r="M44" s="11">
        <f>[40]Abril!$F$16</f>
        <v>86</v>
      </c>
      <c r="N44" s="11">
        <f>[40]Abril!$F$17</f>
        <v>91</v>
      </c>
      <c r="O44" s="11">
        <f>[40]Abril!$F$18</f>
        <v>97</v>
      </c>
      <c r="P44" s="11">
        <f>[40]Abril!$F$19</f>
        <v>94</v>
      </c>
      <c r="Q44" s="11">
        <f>[40]Abril!$F$20</f>
        <v>83</v>
      </c>
      <c r="R44" s="11">
        <f>[40]Abril!$F$21</f>
        <v>79</v>
      </c>
      <c r="S44" s="11">
        <f>[40]Abril!$F$22</f>
        <v>79</v>
      </c>
      <c r="T44" s="11">
        <f>[40]Abril!$F$23</f>
        <v>93</v>
      </c>
      <c r="U44" s="11">
        <f>[40]Abril!$F$24</f>
        <v>88</v>
      </c>
      <c r="V44" s="11">
        <f>[40]Abril!$F$25</f>
        <v>91</v>
      </c>
      <c r="W44" s="11">
        <f>[40]Abril!$F$26</f>
        <v>85</v>
      </c>
      <c r="X44" s="11">
        <f>[40]Abril!$F$27</f>
        <v>84</v>
      </c>
      <c r="Y44" s="11">
        <f>[40]Abril!$F$28</f>
        <v>82</v>
      </c>
      <c r="Z44" s="11">
        <f>[40]Abril!$F$29</f>
        <v>95</v>
      </c>
      <c r="AA44" s="11">
        <f>[40]Abril!$F$30</f>
        <v>92</v>
      </c>
      <c r="AB44" s="11">
        <f>[40]Abril!$F$31</f>
        <v>90</v>
      </c>
      <c r="AC44" s="11">
        <f>[40]Abril!$F$32</f>
        <v>91</v>
      </c>
      <c r="AD44" s="11">
        <f>[40]Abril!$F$33</f>
        <v>89</v>
      </c>
      <c r="AE44" s="11">
        <f>[40]Abril!$F$34</f>
        <v>90</v>
      </c>
      <c r="AF44" s="15">
        <f t="shared" si="1"/>
        <v>97</v>
      </c>
      <c r="AG44" s="94">
        <f t="shared" si="2"/>
        <v>89.533333333333331</v>
      </c>
      <c r="AI44" t="s">
        <v>47</v>
      </c>
    </row>
    <row r="45" spans="1:35" x14ac:dyDescent="0.2">
      <c r="A45" s="58" t="s">
        <v>162</v>
      </c>
      <c r="B45" s="11">
        <f>[41]Abril!$F$5</f>
        <v>98</v>
      </c>
      <c r="C45" s="11">
        <f>[41]Abril!$F$6</f>
        <v>97</v>
      </c>
      <c r="D45" s="11">
        <f>[41]Abril!$F$7</f>
        <v>93</v>
      </c>
      <c r="E45" s="11">
        <f>[41]Abril!$F$8</f>
        <v>86</v>
      </c>
      <c r="F45" s="11">
        <f>[41]Abril!$F$9</f>
        <v>96</v>
      </c>
      <c r="G45" s="11">
        <f>[41]Abril!$F$10</f>
        <v>93</v>
      </c>
      <c r="H45" s="11">
        <f>[41]Abril!$F$11</f>
        <v>91</v>
      </c>
      <c r="I45" s="11">
        <f>[41]Abril!$F$12</f>
        <v>95</v>
      </c>
      <c r="J45" s="11" t="str">
        <f>[41]Abril!$F$13</f>
        <v>*</v>
      </c>
      <c r="K45" s="11" t="str">
        <f>[41]Abril!$F$14</f>
        <v>*</v>
      </c>
      <c r="L45" s="11" t="str">
        <f>[41]Abril!$F$15</f>
        <v>*</v>
      </c>
      <c r="M45" s="11" t="str">
        <f>[41]Abril!$F$16</f>
        <v>*</v>
      </c>
      <c r="N45" s="11" t="str">
        <f>[41]Abril!$F$17</f>
        <v>*</v>
      </c>
      <c r="O45" s="11" t="str">
        <f>[41]Abril!$F$18</f>
        <v>*</v>
      </c>
      <c r="P45" s="11" t="str">
        <f>[41]Abril!$F$19</f>
        <v>*</v>
      </c>
      <c r="Q45" s="11" t="str">
        <f>[41]Abril!$F$20</f>
        <v>*</v>
      </c>
      <c r="R45" s="11" t="str">
        <f>[41]Abril!$F$21</f>
        <v>*</v>
      </c>
      <c r="S45" s="11" t="str">
        <f>[41]Abril!$F$22</f>
        <v>*</v>
      </c>
      <c r="T45" s="11" t="str">
        <f>[41]Abril!$F$23</f>
        <v>*</v>
      </c>
      <c r="U45" s="11" t="str">
        <f>[41]Abril!$F$24</f>
        <v>*</v>
      </c>
      <c r="V45" s="11" t="str">
        <f>[41]Abril!$F$25</f>
        <v>*</v>
      </c>
      <c r="W45" s="11" t="str">
        <f>[41]Abril!$F$26</f>
        <v>*</v>
      </c>
      <c r="X45" s="11" t="str">
        <f>[41]Abril!$F$27</f>
        <v>*</v>
      </c>
      <c r="Y45" s="11" t="str">
        <f>[41]Abril!$F$28</f>
        <v>*</v>
      </c>
      <c r="Z45" s="11" t="str">
        <f>[41]Abril!$F$29</f>
        <v>*</v>
      </c>
      <c r="AA45" s="11" t="str">
        <f>[41]Abril!$F$30</f>
        <v>*</v>
      </c>
      <c r="AB45" s="11" t="str">
        <f>[41]Abril!$F$31</f>
        <v>*</v>
      </c>
      <c r="AC45" s="11" t="str">
        <f>[41]Abril!$F$32</f>
        <v>*</v>
      </c>
      <c r="AD45" s="11" t="str">
        <f>[41]Abril!$F$33</f>
        <v>*</v>
      </c>
      <c r="AE45" s="11" t="str">
        <f>[41]Abril!$F$34</f>
        <v>*</v>
      </c>
      <c r="AF45" s="15">
        <f t="shared" si="1"/>
        <v>98</v>
      </c>
      <c r="AG45" s="94">
        <f t="shared" si="2"/>
        <v>93.625</v>
      </c>
      <c r="AI45" t="s">
        <v>47</v>
      </c>
    </row>
    <row r="46" spans="1:35" x14ac:dyDescent="0.2">
      <c r="A46" s="58" t="s">
        <v>19</v>
      </c>
      <c r="B46" s="11">
        <f>[42]Abril!$F$5</f>
        <v>91</v>
      </c>
      <c r="C46" s="11">
        <f>[42]Abril!$F$6</f>
        <v>81</v>
      </c>
      <c r="D46" s="11">
        <f>[42]Abril!$F$7</f>
        <v>94</v>
      </c>
      <c r="E46" s="11">
        <f>[42]Abril!$F$8</f>
        <v>90</v>
      </c>
      <c r="F46" s="11">
        <f>[42]Abril!$F$9</f>
        <v>67</v>
      </c>
      <c r="G46" s="11">
        <f>[42]Abril!$F$10</f>
        <v>96</v>
      </c>
      <c r="H46" s="11">
        <f>[42]Abril!$F$11</f>
        <v>97</v>
      </c>
      <c r="I46" s="11">
        <f>[42]Abril!$F$12</f>
        <v>91</v>
      </c>
      <c r="J46" s="11">
        <f>[42]Abril!$F$13</f>
        <v>85</v>
      </c>
      <c r="K46" s="11">
        <f>[42]Abril!$F$14</f>
        <v>86</v>
      </c>
      <c r="L46" s="11">
        <f>[42]Abril!$F$15</f>
        <v>86</v>
      </c>
      <c r="M46" s="11">
        <f>[42]Abril!$F$16</f>
        <v>88</v>
      </c>
      <c r="N46" s="11">
        <f>[42]Abril!$F$17</f>
        <v>87</v>
      </c>
      <c r="O46" s="11">
        <f>[42]Abril!$F$18</f>
        <v>98</v>
      </c>
      <c r="P46" s="11">
        <f>[42]Abril!$F$19</f>
        <v>91</v>
      </c>
      <c r="Q46" s="11">
        <f>[42]Abril!$F$20</f>
        <v>84</v>
      </c>
      <c r="R46" s="11">
        <f>[42]Abril!$F$21</f>
        <v>82</v>
      </c>
      <c r="S46" s="11">
        <f>[42]Abril!$F$22</f>
        <v>77</v>
      </c>
      <c r="T46" s="11">
        <f>[42]Abril!$F$23</f>
        <v>86</v>
      </c>
      <c r="U46" s="11">
        <f>[42]Abril!$F$24</f>
        <v>89</v>
      </c>
      <c r="V46" s="11">
        <f>[42]Abril!$F$25</f>
        <v>88</v>
      </c>
      <c r="W46" s="11">
        <f>[42]Abril!$F$26</f>
        <v>82</v>
      </c>
      <c r="X46" s="11">
        <f>[42]Abril!$F$27</f>
        <v>87</v>
      </c>
      <c r="Y46" s="11">
        <f>[42]Abril!$F$28</f>
        <v>77</v>
      </c>
      <c r="Z46" s="11">
        <f>[42]Abril!$F$29</f>
        <v>77</v>
      </c>
      <c r="AA46" s="11">
        <f>[42]Abril!$F$30</f>
        <v>90</v>
      </c>
      <c r="AB46" s="11">
        <f>[42]Abril!$F$31</f>
        <v>84</v>
      </c>
      <c r="AC46" s="11">
        <f>[42]Abril!$F$32</f>
        <v>83</v>
      </c>
      <c r="AD46" s="11">
        <f>[42]Abril!$F$33</f>
        <v>81</v>
      </c>
      <c r="AE46" s="11">
        <f>[42]Abril!$F$34</f>
        <v>84</v>
      </c>
      <c r="AF46" s="15">
        <f t="shared" si="1"/>
        <v>98</v>
      </c>
      <c r="AG46" s="94">
        <f t="shared" si="2"/>
        <v>85.966666666666669</v>
      </c>
      <c r="AH46" s="12" t="s">
        <v>47</v>
      </c>
      <c r="AI46" t="s">
        <v>47</v>
      </c>
    </row>
    <row r="47" spans="1:35" x14ac:dyDescent="0.2">
      <c r="A47" s="58" t="s">
        <v>31</v>
      </c>
      <c r="B47" s="11">
        <f>[43]Abril!$F$5</f>
        <v>88</v>
      </c>
      <c r="C47" s="11">
        <f>[43]Abril!$F$6</f>
        <v>85</v>
      </c>
      <c r="D47" s="11">
        <f>[43]Abril!$F$7</f>
        <v>89</v>
      </c>
      <c r="E47" s="11">
        <f>[43]Abril!$F$8</f>
        <v>82</v>
      </c>
      <c r="F47" s="11">
        <f>[43]Abril!$F$9</f>
        <v>85</v>
      </c>
      <c r="G47" s="11">
        <f>[43]Abril!$F$10</f>
        <v>81</v>
      </c>
      <c r="H47" s="11">
        <f>[43]Abril!$F$11</f>
        <v>96</v>
      </c>
      <c r="I47" s="11">
        <f>[43]Abril!$F$12</f>
        <v>88</v>
      </c>
      <c r="J47" s="11">
        <f>[43]Abril!$F$13</f>
        <v>89</v>
      </c>
      <c r="K47" s="11">
        <f>[43]Abril!$F$14</f>
        <v>86</v>
      </c>
      <c r="L47" s="11">
        <f>[43]Abril!$F$15</f>
        <v>83</v>
      </c>
      <c r="M47" s="11">
        <f>[43]Abril!$F$16</f>
        <v>84</v>
      </c>
      <c r="N47" s="11">
        <f>[43]Abril!$F$17</f>
        <v>79</v>
      </c>
      <c r="O47" s="11">
        <f>[43]Abril!$F$18</f>
        <v>95</v>
      </c>
      <c r="P47" s="11">
        <f>[43]Abril!$F$19</f>
        <v>90</v>
      </c>
      <c r="Q47" s="11">
        <f>[43]Abril!$F$20</f>
        <v>90</v>
      </c>
      <c r="R47" s="11">
        <f>[43]Abril!$F$21</f>
        <v>88</v>
      </c>
      <c r="S47" s="11">
        <f>[43]Abril!$F$22</f>
        <v>87</v>
      </c>
      <c r="T47" s="11">
        <f>[43]Abril!$F$23</f>
        <v>91</v>
      </c>
      <c r="U47" s="11">
        <f>[43]Abril!$F$24</f>
        <v>88</v>
      </c>
      <c r="V47" s="11">
        <f>[43]Abril!$F$25</f>
        <v>90</v>
      </c>
      <c r="W47" s="11">
        <f>[43]Abril!$F$26</f>
        <v>82</v>
      </c>
      <c r="X47" s="11">
        <f>[43]Abril!$F$27</f>
        <v>79</v>
      </c>
      <c r="Y47" s="11">
        <f>[43]Abril!$F$28</f>
        <v>71</v>
      </c>
      <c r="Z47" s="11">
        <f>[43]Abril!$F$29</f>
        <v>80</v>
      </c>
      <c r="AA47" s="11">
        <f>[43]Abril!$F$30</f>
        <v>90</v>
      </c>
      <c r="AB47" s="11">
        <f>[43]Abril!$F$31</f>
        <v>84</v>
      </c>
      <c r="AC47" s="11">
        <f>[43]Abril!$F$32</f>
        <v>77</v>
      </c>
      <c r="AD47" s="11">
        <f>[43]Abril!$F$33</f>
        <v>79</v>
      </c>
      <c r="AE47" s="11">
        <f>[43]Abril!$F$34</f>
        <v>84</v>
      </c>
      <c r="AF47" s="15">
        <f t="shared" si="1"/>
        <v>96</v>
      </c>
      <c r="AG47" s="94">
        <f t="shared" si="2"/>
        <v>85.333333333333329</v>
      </c>
      <c r="AI47" t="s">
        <v>47</v>
      </c>
    </row>
    <row r="48" spans="1:35" x14ac:dyDescent="0.2">
      <c r="A48" s="58" t="s">
        <v>44</v>
      </c>
      <c r="B48" s="11">
        <f>[44]Abril!$F$5</f>
        <v>89</v>
      </c>
      <c r="C48" s="11">
        <f>[44]Abril!$F$6</f>
        <v>87</v>
      </c>
      <c r="D48" s="11">
        <f>[44]Abril!$F$7</f>
        <v>88</v>
      </c>
      <c r="E48" s="11">
        <f>[44]Abril!$F$8</f>
        <v>97</v>
      </c>
      <c r="F48" s="11">
        <f>[44]Abril!$F$9</f>
        <v>89</v>
      </c>
      <c r="G48" s="11">
        <f>[44]Abril!$F$10</f>
        <v>83</v>
      </c>
      <c r="H48" s="11">
        <f>[44]Abril!$F$11</f>
        <v>90</v>
      </c>
      <c r="I48" s="11">
        <f>[44]Abril!$F$12</f>
        <v>90</v>
      </c>
      <c r="J48" s="11">
        <f>[44]Abril!$F$13</f>
        <v>86</v>
      </c>
      <c r="K48" s="11">
        <f>[44]Abril!$F$14</f>
        <v>89</v>
      </c>
      <c r="L48" s="11">
        <f>[44]Abril!$F$15</f>
        <v>87</v>
      </c>
      <c r="M48" s="11">
        <f>[44]Abril!$F$16</f>
        <v>85</v>
      </c>
      <c r="N48" s="11">
        <f>[44]Abril!$F$17</f>
        <v>86</v>
      </c>
      <c r="O48" s="11">
        <f>[44]Abril!$F$18</f>
        <v>95</v>
      </c>
      <c r="P48" s="11">
        <f>[44]Abril!$F$19</f>
        <v>96</v>
      </c>
      <c r="Q48" s="11">
        <f>[44]Abril!$F$20</f>
        <v>92</v>
      </c>
      <c r="R48" s="11">
        <f>[44]Abril!$F$21</f>
        <v>82</v>
      </c>
      <c r="S48" s="11">
        <f>[44]Abril!$F$22</f>
        <v>93</v>
      </c>
      <c r="T48" s="11">
        <f>[44]Abril!$F$23</f>
        <v>95</v>
      </c>
      <c r="U48" s="11">
        <f>[44]Abril!$F$24</f>
        <v>91</v>
      </c>
      <c r="V48" s="11">
        <f>[44]Abril!$F$25</f>
        <v>91</v>
      </c>
      <c r="W48" s="11">
        <f>[44]Abril!$F$26</f>
        <v>91</v>
      </c>
      <c r="X48" s="11">
        <f>[44]Abril!$F$27</f>
        <v>84</v>
      </c>
      <c r="Y48" s="11">
        <f>[44]Abril!$F$28</f>
        <v>86</v>
      </c>
      <c r="Z48" s="11">
        <f>[44]Abril!$F$29</f>
        <v>92</v>
      </c>
      <c r="AA48" s="11">
        <f>[44]Abril!$F$30</f>
        <v>90</v>
      </c>
      <c r="AB48" s="11">
        <f>[44]Abril!$F$31</f>
        <v>80</v>
      </c>
      <c r="AC48" s="11">
        <f>[44]Abril!$F$32</f>
        <v>85</v>
      </c>
      <c r="AD48" s="11">
        <f>[44]Abril!$F$33</f>
        <v>79</v>
      </c>
      <c r="AE48" s="11">
        <f>[44]Abril!$F$34</f>
        <v>79</v>
      </c>
      <c r="AF48" s="15">
        <f t="shared" si="1"/>
        <v>97</v>
      </c>
      <c r="AG48" s="94">
        <f t="shared" si="2"/>
        <v>88.233333333333334</v>
      </c>
      <c r="AH48" s="12" t="s">
        <v>47</v>
      </c>
      <c r="AI48" t="s">
        <v>47</v>
      </c>
    </row>
    <row r="49" spans="1:35" x14ac:dyDescent="0.2">
      <c r="A49" s="58" t="s">
        <v>20</v>
      </c>
      <c r="B49" s="11" t="str">
        <f>[45]Abril!$F$5</f>
        <v>*</v>
      </c>
      <c r="C49" s="11" t="str">
        <f>[45]Abril!$F$6</f>
        <v>*</v>
      </c>
      <c r="D49" s="11" t="str">
        <f>[45]Abril!$F$7</f>
        <v>*</v>
      </c>
      <c r="E49" s="11" t="str">
        <f>[45]Abril!$F$8</f>
        <v>*</v>
      </c>
      <c r="F49" s="11" t="str">
        <f>[45]Abril!$F$9</f>
        <v>*</v>
      </c>
      <c r="G49" s="11" t="str">
        <f>[45]Abril!$F$10</f>
        <v>*</v>
      </c>
      <c r="H49" s="11" t="str">
        <f>[45]Abril!$F$11</f>
        <v>*</v>
      </c>
      <c r="I49" s="11" t="str">
        <f>[45]Abril!$F$12</f>
        <v>*</v>
      </c>
      <c r="J49" s="11" t="str">
        <f>[45]Abril!$F$13</f>
        <v>*</v>
      </c>
      <c r="K49" s="11" t="str">
        <f>[45]Abril!$F$14</f>
        <v>*</v>
      </c>
      <c r="L49" s="11" t="str">
        <f>[45]Abril!$F$15</f>
        <v>*</v>
      </c>
      <c r="M49" s="11" t="str">
        <f>[45]Abril!$F$16</f>
        <v>*</v>
      </c>
      <c r="N49" s="11" t="str">
        <f>[45]Abril!$F$17</f>
        <v>*</v>
      </c>
      <c r="O49" s="11" t="str">
        <f>[45]Abril!$F$18</f>
        <v>*</v>
      </c>
      <c r="P49" s="11" t="str">
        <f>[45]Abril!$F$19</f>
        <v>*</v>
      </c>
      <c r="Q49" s="11" t="str">
        <f>[45]Abril!$F$20</f>
        <v>*</v>
      </c>
      <c r="R49" s="11" t="str">
        <f>[45]Abril!$F$21</f>
        <v>*</v>
      </c>
      <c r="S49" s="11" t="str">
        <f>[45]Abril!$F$22</f>
        <v>*</v>
      </c>
      <c r="T49" s="11" t="str">
        <f>[45]Abril!$F$23</f>
        <v>*</v>
      </c>
      <c r="U49" s="11" t="str">
        <f>[45]Abril!$F$24</f>
        <v>*</v>
      </c>
      <c r="V49" s="11" t="str">
        <f>[45]Abril!$F$25</f>
        <v>*</v>
      </c>
      <c r="W49" s="11" t="str">
        <f>[45]Abril!$F$26</f>
        <v>*</v>
      </c>
      <c r="X49" s="11" t="str">
        <f>[45]Abril!$F$27</f>
        <v>*</v>
      </c>
      <c r="Y49" s="11" t="str">
        <f>[45]Abril!$F$28</f>
        <v>*</v>
      </c>
      <c r="Z49" s="11" t="str">
        <f>[45]Abril!$F$29</f>
        <v>*</v>
      </c>
      <c r="AA49" s="11" t="str">
        <f>[45]Abril!$F$30</f>
        <v>*</v>
      </c>
      <c r="AB49" s="11" t="str">
        <f>[45]Abril!$F$31</f>
        <v>*</v>
      </c>
      <c r="AC49" s="11" t="str">
        <f>[45]Abril!$F$32</f>
        <v>*</v>
      </c>
      <c r="AD49" s="11" t="str">
        <f>[45]Abril!$F$33</f>
        <v>*</v>
      </c>
      <c r="AE49" s="11" t="str">
        <f>[45]Abril!$F$34</f>
        <v>*</v>
      </c>
      <c r="AF49" s="15" t="s">
        <v>226</v>
      </c>
      <c r="AG49" s="94" t="s">
        <v>226</v>
      </c>
    </row>
    <row r="50" spans="1:35" s="5" customFormat="1" ht="17.100000000000001" customHeight="1" x14ac:dyDescent="0.2">
      <c r="A50" s="59" t="s">
        <v>33</v>
      </c>
      <c r="B50" s="13">
        <f t="shared" ref="B50:AF50" si="3">MAX(B5:B49)</f>
        <v>100</v>
      </c>
      <c r="C50" s="13">
        <f t="shared" si="3"/>
        <v>100</v>
      </c>
      <c r="D50" s="13">
        <f t="shared" si="3"/>
        <v>100</v>
      </c>
      <c r="E50" s="13">
        <f t="shared" si="3"/>
        <v>99</v>
      </c>
      <c r="F50" s="13">
        <f t="shared" si="3"/>
        <v>98</v>
      </c>
      <c r="G50" s="13">
        <f t="shared" si="3"/>
        <v>100</v>
      </c>
      <c r="H50" s="13">
        <f t="shared" si="3"/>
        <v>100</v>
      </c>
      <c r="I50" s="13">
        <f t="shared" si="3"/>
        <v>100</v>
      </c>
      <c r="J50" s="13">
        <f t="shared" si="3"/>
        <v>100</v>
      </c>
      <c r="K50" s="13">
        <f t="shared" si="3"/>
        <v>100</v>
      </c>
      <c r="L50" s="13">
        <f t="shared" si="3"/>
        <v>100</v>
      </c>
      <c r="M50" s="13">
        <f t="shared" si="3"/>
        <v>99</v>
      </c>
      <c r="N50" s="13">
        <f t="shared" si="3"/>
        <v>99</v>
      </c>
      <c r="O50" s="13">
        <f t="shared" si="3"/>
        <v>100</v>
      </c>
      <c r="P50" s="13">
        <f t="shared" si="3"/>
        <v>99</v>
      </c>
      <c r="Q50" s="13">
        <f t="shared" si="3"/>
        <v>100</v>
      </c>
      <c r="R50" s="13">
        <f t="shared" si="3"/>
        <v>100</v>
      </c>
      <c r="S50" s="13">
        <f t="shared" si="3"/>
        <v>100</v>
      </c>
      <c r="T50" s="13">
        <f t="shared" si="3"/>
        <v>100</v>
      </c>
      <c r="U50" s="13">
        <f t="shared" si="3"/>
        <v>100</v>
      </c>
      <c r="V50" s="13">
        <f t="shared" si="3"/>
        <v>100</v>
      </c>
      <c r="W50" s="13">
        <f t="shared" si="3"/>
        <v>100</v>
      </c>
      <c r="X50" s="13">
        <f t="shared" si="3"/>
        <v>100</v>
      </c>
      <c r="Y50" s="13">
        <f t="shared" si="3"/>
        <v>99</v>
      </c>
      <c r="Z50" s="13">
        <f t="shared" si="3"/>
        <v>98</v>
      </c>
      <c r="AA50" s="13">
        <f t="shared" si="3"/>
        <v>98</v>
      </c>
      <c r="AB50" s="13">
        <f t="shared" si="3"/>
        <v>100</v>
      </c>
      <c r="AC50" s="13">
        <f t="shared" si="3"/>
        <v>96</v>
      </c>
      <c r="AD50" s="13">
        <f t="shared" si="3"/>
        <v>99</v>
      </c>
      <c r="AE50" s="13">
        <f t="shared" si="3"/>
        <v>100</v>
      </c>
      <c r="AF50" s="15">
        <f t="shared" si="3"/>
        <v>100</v>
      </c>
      <c r="AG50" s="94">
        <f>AVERAGE(AG5:AG49)</f>
        <v>88.168492063492053</v>
      </c>
      <c r="AI50" s="5" t="s">
        <v>47</v>
      </c>
    </row>
    <row r="51" spans="1:35" x14ac:dyDescent="0.2">
      <c r="A51" s="47"/>
      <c r="B51" s="48"/>
      <c r="C51" s="48"/>
      <c r="D51" s="48" t="s">
        <v>101</v>
      </c>
      <c r="E51" s="48"/>
      <c r="F51" s="48"/>
      <c r="G51" s="48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0"/>
      <c r="AD51" s="55"/>
      <c r="AE51" s="61" t="s">
        <v>47</v>
      </c>
      <c r="AF51" s="52"/>
      <c r="AG51" s="54"/>
    </row>
    <row r="52" spans="1:35" x14ac:dyDescent="0.2">
      <c r="A52" s="47"/>
      <c r="B52" s="49" t="s">
        <v>102</v>
      </c>
      <c r="C52" s="49"/>
      <c r="D52" s="49"/>
      <c r="E52" s="49"/>
      <c r="F52" s="49"/>
      <c r="G52" s="49"/>
      <c r="H52" s="49"/>
      <c r="I52" s="49"/>
      <c r="J52" s="90"/>
      <c r="K52" s="90"/>
      <c r="L52" s="90"/>
      <c r="M52" s="90" t="s">
        <v>45</v>
      </c>
      <c r="N52" s="90"/>
      <c r="O52" s="90"/>
      <c r="P52" s="90"/>
      <c r="Q52" s="90"/>
      <c r="R52" s="90"/>
      <c r="S52" s="90"/>
      <c r="T52" s="152" t="s">
        <v>97</v>
      </c>
      <c r="U52" s="152"/>
      <c r="V52" s="152"/>
      <c r="W52" s="152"/>
      <c r="X52" s="152"/>
      <c r="Y52" s="90"/>
      <c r="Z52" s="90"/>
      <c r="AA52" s="90"/>
      <c r="AB52" s="90"/>
      <c r="AC52" s="90"/>
      <c r="AD52" s="90"/>
      <c r="AE52" s="90"/>
      <c r="AF52" s="52"/>
      <c r="AG52" s="51"/>
    </row>
    <row r="53" spans="1:35" x14ac:dyDescent="0.2">
      <c r="A53" s="50"/>
      <c r="B53" s="90"/>
      <c r="C53" s="90"/>
      <c r="D53" s="90"/>
      <c r="E53" s="90"/>
      <c r="F53" s="90"/>
      <c r="G53" s="90"/>
      <c r="H53" s="90"/>
      <c r="I53" s="90"/>
      <c r="J53" s="91"/>
      <c r="K53" s="91"/>
      <c r="L53" s="91"/>
      <c r="M53" s="91" t="s">
        <v>46</v>
      </c>
      <c r="N53" s="91"/>
      <c r="O53" s="91"/>
      <c r="P53" s="91"/>
      <c r="Q53" s="90"/>
      <c r="R53" s="90"/>
      <c r="S53" s="90"/>
      <c r="T53" s="153" t="s">
        <v>98</v>
      </c>
      <c r="U53" s="153"/>
      <c r="V53" s="153"/>
      <c r="W53" s="153"/>
      <c r="X53" s="153"/>
      <c r="Y53" s="90"/>
      <c r="Z53" s="90"/>
      <c r="AA53" s="90"/>
      <c r="AB53" s="90"/>
      <c r="AC53" s="90"/>
      <c r="AD53" s="55"/>
      <c r="AE53" s="55"/>
      <c r="AF53" s="52"/>
      <c r="AG53" s="51"/>
      <c r="AH53" s="12" t="s">
        <v>47</v>
      </c>
      <c r="AI53" s="12" t="s">
        <v>47</v>
      </c>
    </row>
    <row r="54" spans="1:35" x14ac:dyDescent="0.2">
      <c r="A54" s="47"/>
      <c r="B54" s="48"/>
      <c r="C54" s="48"/>
      <c r="D54" s="48"/>
      <c r="E54" s="48"/>
      <c r="F54" s="48"/>
      <c r="G54" s="48"/>
      <c r="H54" s="48"/>
      <c r="I54" s="48"/>
      <c r="J54" s="48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55"/>
      <c r="AE54" s="55"/>
      <c r="AF54" s="52"/>
      <c r="AG54" s="95"/>
    </row>
    <row r="55" spans="1:35" x14ac:dyDescent="0.2">
      <c r="A55" s="50"/>
      <c r="B55" s="90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0"/>
      <c r="AD55" s="90"/>
      <c r="AE55" s="55"/>
      <c r="AF55" s="52"/>
      <c r="AG55" s="54"/>
      <c r="AI55" t="s">
        <v>47</v>
      </c>
    </row>
    <row r="56" spans="1:35" x14ac:dyDescent="0.2">
      <c r="A56" s="50"/>
      <c r="B56" s="90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0"/>
      <c r="AE56" s="56"/>
      <c r="AF56" s="52"/>
      <c r="AG56" s="54"/>
    </row>
    <row r="57" spans="1:35" ht="13.5" thickBot="1" x14ac:dyDescent="0.25">
      <c r="A57" s="62"/>
      <c r="B57" s="63"/>
      <c r="C57" s="63"/>
      <c r="D57" s="63"/>
      <c r="E57" s="63"/>
      <c r="F57" s="63"/>
      <c r="G57" s="63" t="s">
        <v>47</v>
      </c>
      <c r="H57" s="63"/>
      <c r="I57" s="63"/>
      <c r="J57" s="63"/>
      <c r="K57" s="63"/>
      <c r="L57" s="63" t="s">
        <v>47</v>
      </c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4"/>
      <c r="AG57" s="96"/>
    </row>
    <row r="58" spans="1:35" x14ac:dyDescent="0.2">
      <c r="AI58" t="s">
        <v>47</v>
      </c>
    </row>
    <row r="59" spans="1:35" x14ac:dyDescent="0.2">
      <c r="U59" s="2" t="s">
        <v>47</v>
      </c>
      <c r="Y59" s="2" t="s">
        <v>47</v>
      </c>
      <c r="AI59" t="s">
        <v>47</v>
      </c>
    </row>
    <row r="60" spans="1:35" x14ac:dyDescent="0.2">
      <c r="L60" s="2" t="s">
        <v>47</v>
      </c>
      <c r="Q60" s="2" t="s">
        <v>47</v>
      </c>
      <c r="U60" s="2" t="s">
        <v>47</v>
      </c>
      <c r="AD60" s="2" t="s">
        <v>47</v>
      </c>
      <c r="AI60" t="s">
        <v>47</v>
      </c>
    </row>
    <row r="61" spans="1:35" x14ac:dyDescent="0.2">
      <c r="O61" s="2" t="s">
        <v>47</v>
      </c>
      <c r="AB61" s="2" t="s">
        <v>47</v>
      </c>
      <c r="AF61" s="7" t="s">
        <v>47</v>
      </c>
    </row>
    <row r="62" spans="1:35" x14ac:dyDescent="0.2">
      <c r="G62" s="2" t="s">
        <v>47</v>
      </c>
      <c r="L62" s="2" t="s">
        <v>47</v>
      </c>
    </row>
    <row r="63" spans="1:35" x14ac:dyDescent="0.2">
      <c r="P63" s="2" t="s">
        <v>229</v>
      </c>
      <c r="S63" s="2" t="s">
        <v>47</v>
      </c>
      <c r="U63" s="2" t="s">
        <v>47</v>
      </c>
      <c r="V63" s="2" t="s">
        <v>47</v>
      </c>
      <c r="Y63" s="2" t="s">
        <v>47</v>
      </c>
      <c r="AD63" s="2" t="s">
        <v>47</v>
      </c>
    </row>
    <row r="64" spans="1:35" x14ac:dyDescent="0.2">
      <c r="L64" s="2" t="s">
        <v>47</v>
      </c>
      <c r="S64" s="2" t="s">
        <v>47</v>
      </c>
      <c r="T64" s="2" t="s">
        <v>47</v>
      </c>
      <c r="Z64" s="2" t="s">
        <v>47</v>
      </c>
      <c r="AA64" s="2" t="s">
        <v>47</v>
      </c>
      <c r="AB64" s="2" t="s">
        <v>47</v>
      </c>
      <c r="AE64" s="2" t="s">
        <v>47</v>
      </c>
    </row>
    <row r="65" spans="7:32" x14ac:dyDescent="0.2">
      <c r="V65" s="2" t="s">
        <v>47</v>
      </c>
      <c r="W65" s="2" t="s">
        <v>47</v>
      </c>
      <c r="X65" s="2" t="s">
        <v>47</v>
      </c>
      <c r="Y65" s="2" t="s">
        <v>47</v>
      </c>
      <c r="AF65" s="7" t="s">
        <v>47</v>
      </c>
    </row>
    <row r="66" spans="7:32" x14ac:dyDescent="0.2">
      <c r="G66" s="2" t="s">
        <v>47</v>
      </c>
      <c r="P66" s="2" t="s">
        <v>47</v>
      </c>
      <c r="V66" s="2" t="s">
        <v>47</v>
      </c>
      <c r="Y66" s="2" t="s">
        <v>47</v>
      </c>
      <c r="AE66" s="2" t="s">
        <v>47</v>
      </c>
    </row>
    <row r="67" spans="7:32" x14ac:dyDescent="0.2">
      <c r="R67" s="2" t="s">
        <v>47</v>
      </c>
      <c r="U67" s="2" t="s">
        <v>47</v>
      </c>
    </row>
    <row r="68" spans="7:32" x14ac:dyDescent="0.2">
      <c r="L68" s="2" t="s">
        <v>47</v>
      </c>
      <c r="Y68" s="2" t="s">
        <v>47</v>
      </c>
      <c r="AC68" s="2" t="s">
        <v>47</v>
      </c>
      <c r="AD68" s="2" t="s">
        <v>47</v>
      </c>
    </row>
    <row r="70" spans="7:32" x14ac:dyDescent="0.2">
      <c r="N70" s="2" t="s">
        <v>47</v>
      </c>
    </row>
    <row r="71" spans="7:32" x14ac:dyDescent="0.2">
      <c r="U71" s="2" t="s">
        <v>47</v>
      </c>
    </row>
    <row r="76" spans="7:32" x14ac:dyDescent="0.2">
      <c r="W76" s="2" t="s">
        <v>47</v>
      </c>
    </row>
  </sheetData>
  <sheetProtection password="C6EC" sheet="1" objects="1" scenarios="1"/>
  <mergeCells count="35">
    <mergeCell ref="T53:X53"/>
    <mergeCell ref="U3:U4"/>
    <mergeCell ref="B3:B4"/>
    <mergeCell ref="C3:C4"/>
    <mergeCell ref="D3:D4"/>
    <mergeCell ref="N3:N4"/>
    <mergeCell ref="E3:E4"/>
    <mergeCell ref="F3:F4"/>
    <mergeCell ref="M3:M4"/>
    <mergeCell ref="K3:K4"/>
    <mergeCell ref="L3:L4"/>
    <mergeCell ref="G3:G4"/>
    <mergeCell ref="J3:J4"/>
    <mergeCell ref="T52:X52"/>
    <mergeCell ref="A1:AG1"/>
    <mergeCell ref="AA3:AA4"/>
    <mergeCell ref="AB3:AB4"/>
    <mergeCell ref="AC3:AC4"/>
    <mergeCell ref="AD3:AD4"/>
    <mergeCell ref="W3:W4"/>
    <mergeCell ref="X3:X4"/>
    <mergeCell ref="Y3:Y4"/>
    <mergeCell ref="R3:R4"/>
    <mergeCell ref="O3:O4"/>
    <mergeCell ref="P3:P4"/>
    <mergeCell ref="Q3:Q4"/>
    <mergeCell ref="B2:AG2"/>
    <mergeCell ref="A2:A4"/>
    <mergeCell ref="S3:S4"/>
    <mergeCell ref="AE3:AE4"/>
    <mergeCell ref="Z3:Z4"/>
    <mergeCell ref="H3:H4"/>
    <mergeCell ref="I3:I4"/>
    <mergeCell ref="T3:T4"/>
    <mergeCell ref="V3:V4"/>
  </mergeCells>
  <phoneticPr fontId="1" type="noConversion"/>
  <pageMargins left="0.39370078740157483" right="0.39370078740157483" top="1.1811023622047245" bottom="0.98425196850393704" header="0.51181102362204722" footer="0.51181102362204722"/>
  <pageSetup paperSize="9" scale="60" orientation="landscape" horizontalDpi="300" verticalDpi="300" r:id="rId1"/>
  <headerFooter alignWithMargins="0">
    <oddHeader>&amp;L&amp;"Arial Narrow,Normal"&amp;12Centro de Monitoramento de Tempo, do Clima e dos Recursos Hídricos de Mato Grosso do Sul (Cemtec-MS)
Agência de Desenvolvimento Agrário e Extensão Rural (Agraer)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9"/>
  <sheetViews>
    <sheetView zoomScale="90" zoomScaleNormal="90" workbookViewId="0">
      <selection activeCell="AK50" sqref="AK50"/>
    </sheetView>
  </sheetViews>
  <sheetFormatPr defaultRowHeight="12.75" x14ac:dyDescent="0.2"/>
  <cols>
    <col min="1" max="1" width="19" style="2" customWidth="1"/>
    <col min="2" max="4" width="5" style="2" customWidth="1"/>
    <col min="5" max="5" width="5.140625" style="2" customWidth="1"/>
    <col min="6" max="6" width="5" style="2" customWidth="1"/>
    <col min="7" max="7" width="5.140625" style="2" customWidth="1"/>
    <col min="8" max="9" width="5" style="2" customWidth="1"/>
    <col min="10" max="10" width="5.42578125" style="2" customWidth="1"/>
    <col min="11" max="11" width="5.140625" style="2" customWidth="1"/>
    <col min="12" max="12" width="5" style="2" customWidth="1"/>
    <col min="13" max="13" width="5.140625" style="2" customWidth="1"/>
    <col min="14" max="14" width="5" style="2" customWidth="1"/>
    <col min="15" max="15" width="5.28515625" style="2" customWidth="1"/>
    <col min="16" max="16" width="5" style="2" customWidth="1"/>
    <col min="17" max="17" width="5.28515625" style="2" customWidth="1"/>
    <col min="18" max="22" width="5.140625" style="2" customWidth="1"/>
    <col min="23" max="24" width="5.28515625" style="2" customWidth="1"/>
    <col min="25" max="25" width="5.42578125" style="2" customWidth="1"/>
    <col min="26" max="27" width="5.140625" style="2" customWidth="1"/>
    <col min="28" max="28" width="5" style="2" customWidth="1"/>
    <col min="29" max="29" width="5.28515625" style="2" customWidth="1"/>
    <col min="30" max="30" width="5.140625" style="2" customWidth="1"/>
    <col min="31" max="31" width="5.7109375" style="2" customWidth="1"/>
    <col min="32" max="32" width="7" style="6" bestFit="1" customWidth="1"/>
    <col min="33" max="33" width="6.85546875" style="1" customWidth="1"/>
  </cols>
  <sheetData>
    <row r="1" spans="1:33" ht="20.100000000000001" customHeight="1" x14ac:dyDescent="0.2">
      <c r="A1" s="158" t="s">
        <v>27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60"/>
    </row>
    <row r="2" spans="1:33" s="4" customFormat="1" ht="20.100000000000001" customHeight="1" x14ac:dyDescent="0.2">
      <c r="A2" s="148" t="s">
        <v>21</v>
      </c>
      <c r="B2" s="143" t="s">
        <v>231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</row>
    <row r="3" spans="1:33" s="5" customFormat="1" ht="20.100000000000001" customHeight="1" x14ac:dyDescent="0.2">
      <c r="A3" s="148"/>
      <c r="B3" s="149">
        <v>1</v>
      </c>
      <c r="C3" s="149">
        <f>SUM(B3+1)</f>
        <v>2</v>
      </c>
      <c r="D3" s="149">
        <f t="shared" ref="D3:AD3" si="0">SUM(C3+1)</f>
        <v>3</v>
      </c>
      <c r="E3" s="149">
        <f t="shared" si="0"/>
        <v>4</v>
      </c>
      <c r="F3" s="149">
        <f t="shared" si="0"/>
        <v>5</v>
      </c>
      <c r="G3" s="149">
        <f t="shared" si="0"/>
        <v>6</v>
      </c>
      <c r="H3" s="149">
        <f t="shared" si="0"/>
        <v>7</v>
      </c>
      <c r="I3" s="149">
        <f t="shared" si="0"/>
        <v>8</v>
      </c>
      <c r="J3" s="149">
        <f t="shared" si="0"/>
        <v>9</v>
      </c>
      <c r="K3" s="149">
        <f t="shared" si="0"/>
        <v>10</v>
      </c>
      <c r="L3" s="149">
        <f t="shared" si="0"/>
        <v>11</v>
      </c>
      <c r="M3" s="149">
        <f t="shared" si="0"/>
        <v>12</v>
      </c>
      <c r="N3" s="149">
        <f t="shared" si="0"/>
        <v>13</v>
      </c>
      <c r="O3" s="149">
        <f t="shared" si="0"/>
        <v>14</v>
      </c>
      <c r="P3" s="149">
        <f t="shared" si="0"/>
        <v>15</v>
      </c>
      <c r="Q3" s="149">
        <f t="shared" si="0"/>
        <v>16</v>
      </c>
      <c r="R3" s="149">
        <f t="shared" si="0"/>
        <v>17</v>
      </c>
      <c r="S3" s="149">
        <f t="shared" si="0"/>
        <v>18</v>
      </c>
      <c r="T3" s="149">
        <f t="shared" si="0"/>
        <v>19</v>
      </c>
      <c r="U3" s="149">
        <f t="shared" si="0"/>
        <v>20</v>
      </c>
      <c r="V3" s="149">
        <f t="shared" si="0"/>
        <v>21</v>
      </c>
      <c r="W3" s="149">
        <f t="shared" si="0"/>
        <v>22</v>
      </c>
      <c r="X3" s="149">
        <f t="shared" si="0"/>
        <v>23</v>
      </c>
      <c r="Y3" s="149">
        <f t="shared" si="0"/>
        <v>24</v>
      </c>
      <c r="Z3" s="149">
        <f t="shared" si="0"/>
        <v>25</v>
      </c>
      <c r="AA3" s="149">
        <f t="shared" si="0"/>
        <v>26</v>
      </c>
      <c r="AB3" s="149">
        <f t="shared" si="0"/>
        <v>27</v>
      </c>
      <c r="AC3" s="149">
        <f t="shared" si="0"/>
        <v>28</v>
      </c>
      <c r="AD3" s="149">
        <f t="shared" si="0"/>
        <v>29</v>
      </c>
      <c r="AE3" s="164">
        <v>30</v>
      </c>
      <c r="AF3" s="118" t="s">
        <v>38</v>
      </c>
      <c r="AG3" s="60" t="s">
        <v>36</v>
      </c>
    </row>
    <row r="4" spans="1:33" s="5" customFormat="1" ht="20.100000000000001" customHeight="1" x14ac:dyDescent="0.2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64"/>
      <c r="AF4" s="118" t="s">
        <v>35</v>
      </c>
      <c r="AG4" s="60" t="s">
        <v>35</v>
      </c>
    </row>
    <row r="5" spans="1:33" s="5" customFormat="1" x14ac:dyDescent="0.2">
      <c r="A5" s="58" t="s">
        <v>40</v>
      </c>
      <c r="B5" s="127">
        <f>[1]Abril!$G$5</f>
        <v>39</v>
      </c>
      <c r="C5" s="127">
        <f>[1]Abril!$G$6</f>
        <v>36</v>
      </c>
      <c r="D5" s="127">
        <f>[1]Abril!$G$7</f>
        <v>53</v>
      </c>
      <c r="E5" s="127">
        <f>[1]Abril!$G$8</f>
        <v>33</v>
      </c>
      <c r="F5" s="127">
        <f>[1]Abril!$G$9</f>
        <v>36</v>
      </c>
      <c r="G5" s="127">
        <f>[1]Abril!$G$10</f>
        <v>30</v>
      </c>
      <c r="H5" s="127">
        <f>[1]Abril!$G$11</f>
        <v>61</v>
      </c>
      <c r="I5" s="127">
        <f>[1]Abril!$G$12</f>
        <v>43</v>
      </c>
      <c r="J5" s="127">
        <f>[1]Abril!$G$13</f>
        <v>38</v>
      </c>
      <c r="K5" s="127">
        <f>[1]Abril!$G$14</f>
        <v>37</v>
      </c>
      <c r="L5" s="127">
        <f>[1]Abril!$G$15</f>
        <v>39</v>
      </c>
      <c r="M5" s="127">
        <f>[1]Abril!$G$16</f>
        <v>41</v>
      </c>
      <c r="N5" s="127">
        <f>[1]Abril!$G$17</f>
        <v>35</v>
      </c>
      <c r="O5" s="127">
        <f>[1]Abril!$G$18</f>
        <v>64</v>
      </c>
      <c r="P5" s="127">
        <f>[1]Abril!$G$19</f>
        <v>30</v>
      </c>
      <c r="Q5" s="127">
        <f>[1]Abril!$G$20</f>
        <v>24</v>
      </c>
      <c r="R5" s="127">
        <f>[1]Abril!$G$21</f>
        <v>40</v>
      </c>
      <c r="S5" s="127">
        <f>[1]Abril!$G$22</f>
        <v>48</v>
      </c>
      <c r="T5" s="127">
        <f>[1]Abril!$G$23</f>
        <v>53</v>
      </c>
      <c r="U5" s="127">
        <f>[1]Abril!$G$24</f>
        <v>43</v>
      </c>
      <c r="V5" s="127">
        <f>[1]Abril!$G$25</f>
        <v>33</v>
      </c>
      <c r="W5" s="127">
        <f>[1]Abril!$G$26</f>
        <v>35</v>
      </c>
      <c r="X5" s="127">
        <f>[1]Abril!$G$27</f>
        <v>31</v>
      </c>
      <c r="Y5" s="127">
        <f>[1]Abril!$G$28</f>
        <v>39</v>
      </c>
      <c r="Z5" s="127">
        <f>[1]Abril!$G$29</f>
        <v>45</v>
      </c>
      <c r="AA5" s="127">
        <f>[1]Abril!$G$30</f>
        <v>30</v>
      </c>
      <c r="AB5" s="127">
        <f>[1]Abril!$G$31</f>
        <v>33</v>
      </c>
      <c r="AC5" s="127">
        <f>[1]Abril!$G$32</f>
        <v>30</v>
      </c>
      <c r="AD5" s="127">
        <f>[1]Abril!$G$33</f>
        <v>30</v>
      </c>
      <c r="AE5" s="127">
        <f>[1]Abril!$G$34</f>
        <v>29</v>
      </c>
      <c r="AF5" s="15">
        <f>MIN(B5:AE5)</f>
        <v>24</v>
      </c>
      <c r="AG5" s="94">
        <f>AVERAGE(B5:AE5)</f>
        <v>38.6</v>
      </c>
    </row>
    <row r="6" spans="1:33" x14ac:dyDescent="0.2">
      <c r="A6" s="58" t="s">
        <v>0</v>
      </c>
      <c r="B6" s="11">
        <f>[2]Abril!$G$5</f>
        <v>27</v>
      </c>
      <c r="C6" s="11">
        <f>[2]Abril!$G$6</f>
        <v>25</v>
      </c>
      <c r="D6" s="11">
        <f>[2]Abril!$G$7</f>
        <v>17</v>
      </c>
      <c r="E6" s="11">
        <f>[2]Abril!$G$8</f>
        <v>13</v>
      </c>
      <c r="F6" s="11">
        <f>[2]Abril!$G$9</f>
        <v>30</v>
      </c>
      <c r="G6" s="11">
        <f>[2]Abril!$G$10</f>
        <v>31</v>
      </c>
      <c r="H6" s="11">
        <f>[2]Abril!$G$11</f>
        <v>38</v>
      </c>
      <c r="I6" s="11">
        <f>[2]Abril!$G$12</f>
        <v>30</v>
      </c>
      <c r="J6" s="11">
        <f>[2]Abril!$G$13</f>
        <v>15</v>
      </c>
      <c r="K6" s="11">
        <f>[2]Abril!$G$14</f>
        <v>13</v>
      </c>
      <c r="L6" s="11">
        <f>[2]Abril!$G$15</f>
        <v>10</v>
      </c>
      <c r="M6" s="11">
        <f>[2]Abril!$G$16</f>
        <v>26</v>
      </c>
      <c r="N6" s="11">
        <f>[2]Abril!$G$17</f>
        <v>39</v>
      </c>
      <c r="O6" s="11">
        <f>[2]Abril!$G$18</f>
        <v>40</v>
      </c>
      <c r="P6" s="11">
        <f>[2]Abril!$G$19</f>
        <v>25</v>
      </c>
      <c r="Q6" s="11">
        <f>[2]Abril!$G$20</f>
        <v>23</v>
      </c>
      <c r="R6" s="11">
        <f>[2]Abril!$G$21</f>
        <v>20</v>
      </c>
      <c r="S6" s="11">
        <f>[2]Abril!$G$22</f>
        <v>40</v>
      </c>
      <c r="T6" s="11">
        <f>[2]Abril!$G$23</f>
        <v>39</v>
      </c>
      <c r="U6" s="11">
        <f>[2]Abril!$G$24</f>
        <v>36</v>
      </c>
      <c r="V6" s="11">
        <f>[2]Abril!$G$25</f>
        <v>28</v>
      </c>
      <c r="W6" s="11">
        <f>[2]Abril!$G$26</f>
        <v>32</v>
      </c>
      <c r="X6" s="11">
        <f>[2]Abril!$G$27</f>
        <v>30</v>
      </c>
      <c r="Y6" s="11">
        <f>[2]Abril!$G$28</f>
        <v>31</v>
      </c>
      <c r="Z6" s="11">
        <f>[2]Abril!$G$29</f>
        <v>44</v>
      </c>
      <c r="AA6" s="11">
        <f>[2]Abril!$G$30</f>
        <v>39</v>
      </c>
      <c r="AB6" s="11">
        <f>[2]Abril!$G$31</f>
        <v>33</v>
      </c>
      <c r="AC6" s="11">
        <f>[2]Abril!$G$32</f>
        <v>37</v>
      </c>
      <c r="AD6" s="11">
        <f>[2]Abril!$G$33</f>
        <v>30</v>
      </c>
      <c r="AE6" s="11">
        <f>[2]Abril!$G$34</f>
        <v>25</v>
      </c>
      <c r="AF6" s="15">
        <f>MIN(B6:AE6)</f>
        <v>10</v>
      </c>
      <c r="AG6" s="94">
        <f>AVERAGE(B6:AE6)</f>
        <v>28.866666666666667</v>
      </c>
    </row>
    <row r="7" spans="1:33" x14ac:dyDescent="0.2">
      <c r="A7" s="58" t="s">
        <v>104</v>
      </c>
      <c r="B7" s="11">
        <f>[3]Abril!$G$5</f>
        <v>32</v>
      </c>
      <c r="C7" s="11">
        <f>[3]Abril!$G$6</f>
        <v>30</v>
      </c>
      <c r="D7" s="11">
        <f>[3]Abril!$G$7</f>
        <v>27</v>
      </c>
      <c r="E7" s="11">
        <f>[3]Abril!$G$8</f>
        <v>24</v>
      </c>
      <c r="F7" s="11">
        <f>[3]Abril!$G$9</f>
        <v>35</v>
      </c>
      <c r="G7" s="11">
        <f>[3]Abril!$G$10</f>
        <v>36</v>
      </c>
      <c r="H7" s="11">
        <f>[3]Abril!$G$11</f>
        <v>55</v>
      </c>
      <c r="I7" s="11">
        <f>[3]Abril!$G$12</f>
        <v>48</v>
      </c>
      <c r="J7" s="11">
        <f>[3]Abril!$G$13</f>
        <v>31</v>
      </c>
      <c r="K7" s="11">
        <f>[3]Abril!$G$14</f>
        <v>16</v>
      </c>
      <c r="L7" s="11">
        <f>[3]Abril!$G$15</f>
        <v>22</v>
      </c>
      <c r="M7" s="11">
        <f>[3]Abril!$G$16</f>
        <v>35</v>
      </c>
      <c r="N7" s="11">
        <f>[3]Abril!$G$17</f>
        <v>37</v>
      </c>
      <c r="O7" s="11">
        <f>[3]Abril!$G$18</f>
        <v>57</v>
      </c>
      <c r="P7" s="11">
        <f>[3]Abril!$G$19</f>
        <v>32</v>
      </c>
      <c r="Q7" s="11">
        <f>[3]Abril!$G$20</f>
        <v>25</v>
      </c>
      <c r="R7" s="11">
        <f>[3]Abril!$G$21</f>
        <v>30</v>
      </c>
      <c r="S7" s="11">
        <f>[3]Abril!$G$22</f>
        <v>40</v>
      </c>
      <c r="T7" s="11">
        <f>[3]Abril!$G$23</f>
        <v>44</v>
      </c>
      <c r="U7" s="11">
        <f>[3]Abril!$G$24</f>
        <v>37</v>
      </c>
      <c r="V7" s="11">
        <f>[3]Abril!$G$25</f>
        <v>34</v>
      </c>
      <c r="W7" s="11">
        <f>[3]Abril!$G$26</f>
        <v>32</v>
      </c>
      <c r="X7" s="11">
        <f>[3]Abril!$G$27</f>
        <v>27</v>
      </c>
      <c r="Y7" s="11">
        <f>[3]Abril!$G$28</f>
        <v>34</v>
      </c>
      <c r="Z7" s="11">
        <f>[3]Abril!$G$29</f>
        <v>45</v>
      </c>
      <c r="AA7" s="11">
        <f>[3]Abril!$G$30</f>
        <v>30</v>
      </c>
      <c r="AB7" s="11">
        <f>[3]Abril!$G$31</f>
        <v>33</v>
      </c>
      <c r="AC7" s="11">
        <f>[3]Abril!$G$32</f>
        <v>39</v>
      </c>
      <c r="AD7" s="11">
        <f>[3]Abril!$G$33</f>
        <v>36</v>
      </c>
      <c r="AE7" s="11">
        <f>[3]Abril!$G$34</f>
        <v>32</v>
      </c>
      <c r="AF7" s="14">
        <f>MIN(B7:AE7)</f>
        <v>16</v>
      </c>
      <c r="AG7" s="115">
        <f>AVERAGE(B7:AE7)</f>
        <v>34.5</v>
      </c>
    </row>
    <row r="8" spans="1:33" x14ac:dyDescent="0.2">
      <c r="A8" s="58" t="s">
        <v>1</v>
      </c>
      <c r="B8" s="11" t="str">
        <f>[4]Abril!$G$5</f>
        <v>*</v>
      </c>
      <c r="C8" s="11" t="str">
        <f>[4]Abril!$G$6</f>
        <v>*</v>
      </c>
      <c r="D8" s="11" t="str">
        <f>[4]Abril!$G$7</f>
        <v>*</v>
      </c>
      <c r="E8" s="11">
        <f>[4]Abril!$G$8</f>
        <v>26</v>
      </c>
      <c r="F8" s="11">
        <f>[4]Abril!$G$9</f>
        <v>32</v>
      </c>
      <c r="G8" s="11">
        <f>[4]Abril!$G$10</f>
        <v>41</v>
      </c>
      <c r="H8" s="11">
        <f>[4]Abril!$G$11</f>
        <v>55</v>
      </c>
      <c r="I8" s="11">
        <f>[4]Abril!$G$12</f>
        <v>41</v>
      </c>
      <c r="J8" s="11">
        <f>[4]Abril!$G$13</f>
        <v>43</v>
      </c>
      <c r="K8" s="11" t="str">
        <f>[4]Abril!$G$14</f>
        <v>*</v>
      </c>
      <c r="L8" s="11" t="str">
        <f>[4]Abril!$G$15</f>
        <v>*</v>
      </c>
      <c r="M8" s="11" t="str">
        <f>[4]Abril!$G$16</f>
        <v>*</v>
      </c>
      <c r="N8" s="11" t="str">
        <f>[4]Abril!$G$17</f>
        <v>*</v>
      </c>
      <c r="O8" s="11" t="str">
        <f>[4]Abril!$G$18</f>
        <v>*</v>
      </c>
      <c r="P8" s="11" t="str">
        <f>[4]Abril!$G$19</f>
        <v>*</v>
      </c>
      <c r="Q8" s="11" t="str">
        <f>[4]Abril!$G$20</f>
        <v>*</v>
      </c>
      <c r="R8" s="11" t="str">
        <f>[4]Abril!$G$21</f>
        <v>*</v>
      </c>
      <c r="S8" s="11" t="str">
        <f>[4]Abril!$G$22</f>
        <v>*</v>
      </c>
      <c r="T8" s="11" t="str">
        <f>[4]Abril!$G$23</f>
        <v>*</v>
      </c>
      <c r="U8" s="11" t="str">
        <f>[4]Abril!$G$24</f>
        <v>*</v>
      </c>
      <c r="V8" s="11" t="str">
        <f>[4]Abril!$G$25</f>
        <v>*</v>
      </c>
      <c r="W8" s="11" t="str">
        <f>[4]Abril!$G$26</f>
        <v>*</v>
      </c>
      <c r="X8" s="11" t="str">
        <f>[4]Abril!$G$27</f>
        <v>*</v>
      </c>
      <c r="Y8" s="11" t="str">
        <f>[4]Abril!$G$28</f>
        <v>*</v>
      </c>
      <c r="Z8" s="11" t="str">
        <f>[4]Abril!$G$29</f>
        <v>*</v>
      </c>
      <c r="AA8" s="11" t="str">
        <f>[4]Abril!$G$30</f>
        <v>*</v>
      </c>
      <c r="AB8" s="11" t="str">
        <f>[4]Abril!$G$31</f>
        <v>*</v>
      </c>
      <c r="AC8" s="11" t="str">
        <f>[4]Abril!$G$32</f>
        <v>*</v>
      </c>
      <c r="AD8" s="11">
        <f>[4]Abril!$G$33</f>
        <v>22</v>
      </c>
      <c r="AE8" s="11">
        <f>[4]Abril!$G$34</f>
        <v>30</v>
      </c>
      <c r="AF8" s="15">
        <f>MIN(B8:AE8)</f>
        <v>22</v>
      </c>
      <c r="AG8" s="94">
        <f>AVERAGE(B8:AE8)</f>
        <v>36.25</v>
      </c>
    </row>
    <row r="9" spans="1:33" x14ac:dyDescent="0.2">
      <c r="A9" s="58" t="s">
        <v>167</v>
      </c>
      <c r="B9" s="11">
        <f>[5]Abril!$G$5</f>
        <v>35</v>
      </c>
      <c r="C9" s="11">
        <f>[5]Abril!$G$6</f>
        <v>42</v>
      </c>
      <c r="D9" s="11">
        <f>[5]Abril!$G$7</f>
        <v>33</v>
      </c>
      <c r="E9" s="11">
        <f>[5]Abril!$G$8</f>
        <v>21</v>
      </c>
      <c r="F9" s="11">
        <f>[5]Abril!$G$9</f>
        <v>36</v>
      </c>
      <c r="G9" s="11">
        <f>[5]Abril!$G$10</f>
        <v>46</v>
      </c>
      <c r="H9" s="11">
        <f>[5]Abril!$G$11</f>
        <v>55</v>
      </c>
      <c r="I9" s="11">
        <f>[5]Abril!$G$12</f>
        <v>47</v>
      </c>
      <c r="J9" s="11">
        <f>[5]Abril!$G$13</f>
        <v>33</v>
      </c>
      <c r="K9" s="11">
        <f>[5]Abril!$G$14</f>
        <v>33</v>
      </c>
      <c r="L9" s="11">
        <f>[5]Abril!$G$15</f>
        <v>23</v>
      </c>
      <c r="M9" s="11">
        <f>[5]Abril!$G$16</f>
        <v>36</v>
      </c>
      <c r="N9" s="11">
        <f>[5]Abril!$G$17</f>
        <v>48</v>
      </c>
      <c r="O9" s="11">
        <f>[5]Abril!$G$18</f>
        <v>48</v>
      </c>
      <c r="P9" s="11">
        <f>[5]Abril!$G$19</f>
        <v>33</v>
      </c>
      <c r="Q9" s="11">
        <f>[5]Abril!$G$20</f>
        <v>33</v>
      </c>
      <c r="R9" s="11">
        <f>[5]Abril!$G$21</f>
        <v>37</v>
      </c>
      <c r="S9" s="11">
        <f>[5]Abril!$G$22</f>
        <v>46</v>
      </c>
      <c r="T9" s="11">
        <f>[5]Abril!$G$23</f>
        <v>39</v>
      </c>
      <c r="U9" s="11">
        <f>[5]Abril!$G$24</f>
        <v>47</v>
      </c>
      <c r="V9" s="11">
        <f>[5]Abril!$G$25</f>
        <v>37</v>
      </c>
      <c r="W9" s="11">
        <f>[5]Abril!$G$26</f>
        <v>46</v>
      </c>
      <c r="X9" s="11">
        <f>[5]Abril!$G$27</f>
        <v>37</v>
      </c>
      <c r="Y9" s="11">
        <f>[5]Abril!$G$28</f>
        <v>41</v>
      </c>
      <c r="Z9" s="11">
        <f>[5]Abril!$G$29</f>
        <v>52</v>
      </c>
      <c r="AA9" s="11">
        <f>[5]Abril!$G$30</f>
        <v>48</v>
      </c>
      <c r="AB9" s="11">
        <f>[5]Abril!$G$31</f>
        <v>40</v>
      </c>
      <c r="AC9" s="11">
        <f>[5]Abril!$G$32</f>
        <v>48</v>
      </c>
      <c r="AD9" s="11">
        <f>[5]Abril!$G$33</f>
        <v>45</v>
      </c>
      <c r="AE9" s="11">
        <f>[5]Abril!$G$34</f>
        <v>39</v>
      </c>
      <c r="AF9" s="15">
        <f>MIN(B9:AE9)</f>
        <v>21</v>
      </c>
      <c r="AG9" s="94">
        <f>AVERAGE(B9:AE9)</f>
        <v>40.133333333333333</v>
      </c>
    </row>
    <row r="10" spans="1:33" x14ac:dyDescent="0.2">
      <c r="A10" s="58" t="s">
        <v>111</v>
      </c>
      <c r="B10" s="11" t="str">
        <f>[6]Abril!$G$5</f>
        <v>*</v>
      </c>
      <c r="C10" s="11" t="str">
        <f>[6]Abril!$G$6</f>
        <v>*</v>
      </c>
      <c r="D10" s="11" t="str">
        <f>[6]Abril!$G$7</f>
        <v>*</v>
      </c>
      <c r="E10" s="11" t="str">
        <f>[6]Abril!$G$8</f>
        <v>*</v>
      </c>
      <c r="F10" s="11" t="str">
        <f>[6]Abril!$G$9</f>
        <v>*</v>
      </c>
      <c r="G10" s="11" t="str">
        <f>[6]Abril!$G$10</f>
        <v>*</v>
      </c>
      <c r="H10" s="11" t="str">
        <f>[6]Abril!$G$11</f>
        <v>*</v>
      </c>
      <c r="I10" s="11" t="str">
        <f>[6]Abril!$G$12</f>
        <v>*</v>
      </c>
      <c r="J10" s="11" t="str">
        <f>[6]Abril!$G$13</f>
        <v>*</v>
      </c>
      <c r="K10" s="11" t="str">
        <f>[6]Abril!$G$14</f>
        <v>*</v>
      </c>
      <c r="L10" s="11" t="str">
        <f>[6]Abril!$G$15</f>
        <v>*</v>
      </c>
      <c r="M10" s="11" t="str">
        <f>[6]Abril!$G$16</f>
        <v>*</v>
      </c>
      <c r="N10" s="11" t="str">
        <f>[6]Abril!$G$17</f>
        <v>*</v>
      </c>
      <c r="O10" s="11" t="str">
        <f>[6]Abril!$G$18</f>
        <v>*</v>
      </c>
      <c r="P10" s="11" t="str">
        <f>[6]Abril!$G$19</f>
        <v>*</v>
      </c>
      <c r="Q10" s="11" t="str">
        <f>[6]Abril!$G$20</f>
        <v>*</v>
      </c>
      <c r="R10" s="11" t="str">
        <f>[6]Abril!$G$21</f>
        <v>*</v>
      </c>
      <c r="S10" s="11" t="str">
        <f>[6]Abril!$G$22</f>
        <v>*</v>
      </c>
      <c r="T10" s="11" t="str">
        <f>[6]Abril!$G$23</f>
        <v>*</v>
      </c>
      <c r="U10" s="11" t="str">
        <f>[6]Abril!$G$24</f>
        <v>*</v>
      </c>
      <c r="V10" s="11" t="str">
        <f>[6]Abril!$G$25</f>
        <v>*</v>
      </c>
      <c r="W10" s="11" t="str">
        <f>[6]Abril!$G$26</f>
        <v>*</v>
      </c>
      <c r="X10" s="11" t="str">
        <f>[6]Abril!$G$27</f>
        <v>*</v>
      </c>
      <c r="Y10" s="11" t="str">
        <f>[6]Abril!$G$28</f>
        <v>*</v>
      </c>
      <c r="Z10" s="11" t="str">
        <f>[6]Abril!$G$29</f>
        <v>*</v>
      </c>
      <c r="AA10" s="11" t="str">
        <f>[6]Abril!$G$30</f>
        <v>*</v>
      </c>
      <c r="AB10" s="11" t="str">
        <f>[6]Abril!$G$31</f>
        <v>*</v>
      </c>
      <c r="AC10" s="11" t="str">
        <f>[6]Abril!$G$32</f>
        <v>*</v>
      </c>
      <c r="AD10" s="11" t="str">
        <f>[6]Abril!$G$33</f>
        <v>*</v>
      </c>
      <c r="AE10" s="11" t="str">
        <f>[6]Abril!$G$34</f>
        <v>*</v>
      </c>
      <c r="AF10" s="15" t="s">
        <v>226</v>
      </c>
      <c r="AG10" s="94" t="s">
        <v>226</v>
      </c>
    </row>
    <row r="11" spans="1:33" x14ac:dyDescent="0.2">
      <c r="A11" s="58" t="s">
        <v>64</v>
      </c>
      <c r="B11" s="11">
        <f>[7]Abril!$G$5</f>
        <v>29</v>
      </c>
      <c r="C11" s="11">
        <f>[7]Abril!$G$6</f>
        <v>25</v>
      </c>
      <c r="D11" s="11">
        <f>[7]Abril!$G$7</f>
        <v>24</v>
      </c>
      <c r="E11" s="11">
        <f>[7]Abril!$G$8</f>
        <v>13</v>
      </c>
      <c r="F11" s="11">
        <f>[7]Abril!$G$9</f>
        <v>31</v>
      </c>
      <c r="G11" s="11">
        <f>[7]Abril!$G$10</f>
        <v>30</v>
      </c>
      <c r="H11" s="11">
        <f>[7]Abril!$G$11</f>
        <v>50</v>
      </c>
      <c r="I11" s="11">
        <f>[7]Abril!$G$12</f>
        <v>44</v>
      </c>
      <c r="J11" s="11">
        <f>[7]Abril!$G$13</f>
        <v>38</v>
      </c>
      <c r="K11" s="11">
        <f>[7]Abril!$G$14</f>
        <v>30</v>
      </c>
      <c r="L11" s="11">
        <f>[7]Abril!$G$15</f>
        <v>28</v>
      </c>
      <c r="M11" s="11">
        <f>[7]Abril!$G$16</f>
        <v>41</v>
      </c>
      <c r="N11" s="11">
        <f>[7]Abril!$G$17</f>
        <v>40</v>
      </c>
      <c r="O11" s="11">
        <f>[7]Abril!$G$18</f>
        <v>56</v>
      </c>
      <c r="P11" s="11">
        <f>[7]Abril!$G$19</f>
        <v>26</v>
      </c>
      <c r="Q11" s="11">
        <f>[7]Abril!$G$20</f>
        <v>23</v>
      </c>
      <c r="R11" s="11">
        <f>[7]Abril!$G$21</f>
        <v>21</v>
      </c>
      <c r="S11" s="11">
        <f>[7]Abril!$G$22</f>
        <v>40</v>
      </c>
      <c r="T11" s="11">
        <f>[7]Abril!$G$23</f>
        <v>46</v>
      </c>
      <c r="U11" s="11">
        <f>[7]Abril!$G$24</f>
        <v>48</v>
      </c>
      <c r="V11" s="11">
        <f>[7]Abril!$G$25</f>
        <v>38</v>
      </c>
      <c r="W11" s="11">
        <f>[7]Abril!$G$26</f>
        <v>30</v>
      </c>
      <c r="X11" s="11">
        <f>[7]Abril!$G$27</f>
        <v>22</v>
      </c>
      <c r="Y11" s="11">
        <f>[7]Abril!$G$28</f>
        <v>34</v>
      </c>
      <c r="Z11" s="11">
        <f>[7]Abril!$G$29</f>
        <v>43</v>
      </c>
      <c r="AA11" s="11">
        <f>[7]Abril!$G$30</f>
        <v>29</v>
      </c>
      <c r="AB11" s="11">
        <f>[7]Abril!$G$31</f>
        <v>31</v>
      </c>
      <c r="AC11" s="11">
        <f>[7]Abril!$G$32</f>
        <v>35</v>
      </c>
      <c r="AD11" s="11">
        <f>[7]Abril!$G$33</f>
        <v>31</v>
      </c>
      <c r="AE11" s="11">
        <f>[7]Abril!$G$34</f>
        <v>27</v>
      </c>
      <c r="AF11" s="15">
        <f>MIN(B11:AE11)</f>
        <v>13</v>
      </c>
      <c r="AG11" s="94">
        <f>AVERAGE(B11:AE11)</f>
        <v>33.43333333333333</v>
      </c>
    </row>
    <row r="12" spans="1:33" x14ac:dyDescent="0.2">
      <c r="A12" s="58" t="s">
        <v>41</v>
      </c>
      <c r="B12" s="11">
        <f>[8]Abril!$G$5</f>
        <v>28</v>
      </c>
      <c r="C12" s="11">
        <f>[8]Abril!$G$6</f>
        <v>32</v>
      </c>
      <c r="D12" s="11">
        <f>[8]Abril!$G$7</f>
        <v>24</v>
      </c>
      <c r="E12" s="11">
        <f>[8]Abril!$G$8</f>
        <v>25</v>
      </c>
      <c r="F12" s="11">
        <f>[8]Abril!$G$9</f>
        <v>35</v>
      </c>
      <c r="G12" s="11">
        <f>[8]Abril!$G$10</f>
        <v>35</v>
      </c>
      <c r="H12" s="11">
        <f>[8]Abril!$G$11</f>
        <v>48</v>
      </c>
      <c r="I12" s="11">
        <f>[8]Abril!$G$12</f>
        <v>38</v>
      </c>
      <c r="J12" s="11">
        <f>[8]Abril!$G$13</f>
        <v>23</v>
      </c>
      <c r="K12" s="11">
        <f>[8]Abril!$G$14</f>
        <v>26</v>
      </c>
      <c r="L12" s="11">
        <f>[8]Abril!$G$15</f>
        <v>25</v>
      </c>
      <c r="M12" s="11">
        <f>[8]Abril!$G$16</f>
        <v>31</v>
      </c>
      <c r="N12" s="11">
        <f>[8]Abril!$G$17</f>
        <v>45</v>
      </c>
      <c r="O12" s="11">
        <f>[8]Abril!$G$18</f>
        <v>42</v>
      </c>
      <c r="P12" s="11">
        <f>[8]Abril!$G$19</f>
        <v>27</v>
      </c>
      <c r="Q12" s="11">
        <f>[8]Abril!$G$20</f>
        <v>30</v>
      </c>
      <c r="R12" s="11">
        <f>[8]Abril!$G$21</f>
        <v>28</v>
      </c>
      <c r="S12" s="11">
        <f>[8]Abril!$G$22</f>
        <v>26</v>
      </c>
      <c r="T12" s="11">
        <f>[8]Abril!$G$23</f>
        <v>33</v>
      </c>
      <c r="U12" s="11">
        <f>[8]Abril!$G$24</f>
        <v>32</v>
      </c>
      <c r="V12" s="11">
        <f>[8]Abril!$G$25</f>
        <v>29</v>
      </c>
      <c r="W12" s="11">
        <f>[8]Abril!$G$26</f>
        <v>28</v>
      </c>
      <c r="X12" s="11">
        <f>[8]Abril!$G$27</f>
        <v>21</v>
      </c>
      <c r="Y12" s="11">
        <f>[8]Abril!$G$28</f>
        <v>34</v>
      </c>
      <c r="Z12" s="11">
        <f>[8]Abril!$G$29</f>
        <v>35</v>
      </c>
      <c r="AA12" s="11">
        <f>[8]Abril!$G$30</f>
        <v>37</v>
      </c>
      <c r="AB12" s="11">
        <f>[8]Abril!$G$31</f>
        <v>28</v>
      </c>
      <c r="AC12" s="11">
        <f>[8]Abril!$G$32</f>
        <v>34</v>
      </c>
      <c r="AD12" s="11">
        <f>[8]Abril!$G$33</f>
        <v>30</v>
      </c>
      <c r="AE12" s="11">
        <f>[8]Abril!$G$34</f>
        <v>29</v>
      </c>
      <c r="AF12" s="15">
        <f>MIN(B12:AE12)</f>
        <v>21</v>
      </c>
      <c r="AG12" s="94">
        <f>AVERAGE(B12:AE12)</f>
        <v>31.266666666666666</v>
      </c>
    </row>
    <row r="13" spans="1:33" x14ac:dyDescent="0.2">
      <c r="A13" s="58" t="s">
        <v>114</v>
      </c>
      <c r="B13" s="11" t="str">
        <f>[9]Abril!$G$5</f>
        <v>*</v>
      </c>
      <c r="C13" s="11" t="str">
        <f>[9]Abril!$G$6</f>
        <v>*</v>
      </c>
      <c r="D13" s="11" t="str">
        <f>[9]Abril!$G$7</f>
        <v>*</v>
      </c>
      <c r="E13" s="11" t="str">
        <f>[9]Abril!$G$8</f>
        <v>*</v>
      </c>
      <c r="F13" s="11" t="str">
        <f>[9]Abril!$G$9</f>
        <v>*</v>
      </c>
      <c r="G13" s="11" t="str">
        <f>[9]Abril!$G$10</f>
        <v>*</v>
      </c>
      <c r="H13" s="11" t="str">
        <f>[9]Abril!$G$11</f>
        <v>*</v>
      </c>
      <c r="I13" s="11" t="str">
        <f>[9]Abril!$G$12</f>
        <v>*</v>
      </c>
      <c r="J13" s="11" t="str">
        <f>[9]Abril!$G$13</f>
        <v>*</v>
      </c>
      <c r="K13" s="11" t="str">
        <f>[9]Abril!$G$14</f>
        <v>*</v>
      </c>
      <c r="L13" s="11" t="str">
        <f>[9]Abril!$G$15</f>
        <v>*</v>
      </c>
      <c r="M13" s="11" t="str">
        <f>[9]Abril!$G$16</f>
        <v>*</v>
      </c>
      <c r="N13" s="11" t="str">
        <f>[9]Abril!$G$17</f>
        <v>*</v>
      </c>
      <c r="O13" s="11" t="str">
        <f>[9]Abril!$G$18</f>
        <v>*</v>
      </c>
      <c r="P13" s="11" t="str">
        <f>[9]Abril!$G$19</f>
        <v>*</v>
      </c>
      <c r="Q13" s="11" t="str">
        <f>[9]Abril!$G$20</f>
        <v>*</v>
      </c>
      <c r="R13" s="11" t="str">
        <f>[9]Abril!$G$21</f>
        <v>*</v>
      </c>
      <c r="S13" s="11" t="str">
        <f>[9]Abril!$G$22</f>
        <v>*</v>
      </c>
      <c r="T13" s="11" t="str">
        <f>[9]Abril!$G$23</f>
        <v>*</v>
      </c>
      <c r="U13" s="11" t="str">
        <f>[9]Abril!$G$24</f>
        <v>*</v>
      </c>
      <c r="V13" s="11" t="str">
        <f>[9]Abril!$G$25</f>
        <v>*</v>
      </c>
      <c r="W13" s="11" t="str">
        <f>[9]Abril!$G$26</f>
        <v>*</v>
      </c>
      <c r="X13" s="11" t="str">
        <f>[9]Abril!$G$27</f>
        <v>*</v>
      </c>
      <c r="Y13" s="11" t="str">
        <f>[9]Abril!$G$28</f>
        <v>*</v>
      </c>
      <c r="Z13" s="11" t="str">
        <f>[9]Abril!$G$29</f>
        <v>*</v>
      </c>
      <c r="AA13" s="11" t="str">
        <f>[9]Abril!$G$30</f>
        <v>*</v>
      </c>
      <c r="AB13" s="11" t="str">
        <f>[9]Abril!$G$31</f>
        <v>*</v>
      </c>
      <c r="AC13" s="11" t="str">
        <f>[9]Abril!$G$32</f>
        <v>*</v>
      </c>
      <c r="AD13" s="11" t="str">
        <f>[9]Abril!$G$33</f>
        <v>*</v>
      </c>
      <c r="AE13" s="11" t="str">
        <f>[9]Abril!$G$34</f>
        <v>*</v>
      </c>
      <c r="AF13" s="15" t="s">
        <v>226</v>
      </c>
      <c r="AG13" s="94" t="s">
        <v>226</v>
      </c>
    </row>
    <row r="14" spans="1:33" x14ac:dyDescent="0.2">
      <c r="A14" s="58" t="s">
        <v>118</v>
      </c>
      <c r="B14" s="11" t="str">
        <f>[10]Abril!$G$5</f>
        <v>*</v>
      </c>
      <c r="C14" s="11" t="str">
        <f>[10]Abril!$G$6</f>
        <v>*</v>
      </c>
      <c r="D14" s="11" t="str">
        <f>[10]Abril!$G$7</f>
        <v>*</v>
      </c>
      <c r="E14" s="11" t="str">
        <f>[10]Abril!$G$8</f>
        <v>*</v>
      </c>
      <c r="F14" s="11" t="str">
        <f>[10]Abril!$G$9</f>
        <v>*</v>
      </c>
      <c r="G14" s="11" t="str">
        <f>[10]Abril!$G$10</f>
        <v>*</v>
      </c>
      <c r="H14" s="11" t="str">
        <f>[10]Abril!$G$11</f>
        <v>*</v>
      </c>
      <c r="I14" s="11" t="str">
        <f>[10]Abril!$G$12</f>
        <v>*</v>
      </c>
      <c r="J14" s="11" t="str">
        <f>[10]Abril!$G$13</f>
        <v>*</v>
      </c>
      <c r="K14" s="11" t="str">
        <f>[10]Abril!$G$14</f>
        <v>*</v>
      </c>
      <c r="L14" s="11" t="str">
        <f>[10]Abril!$G$15</f>
        <v>*</v>
      </c>
      <c r="M14" s="11" t="str">
        <f>[10]Abril!$G$16</f>
        <v>*</v>
      </c>
      <c r="N14" s="11" t="str">
        <f>[10]Abril!$G$17</f>
        <v>*</v>
      </c>
      <c r="O14" s="11" t="str">
        <f>[10]Abril!$G$18</f>
        <v>*</v>
      </c>
      <c r="P14" s="11" t="str">
        <f>[10]Abril!$G$19</f>
        <v>*</v>
      </c>
      <c r="Q14" s="11" t="str">
        <f>[10]Abril!$G$20</f>
        <v>*</v>
      </c>
      <c r="R14" s="11" t="str">
        <f>[10]Abril!$G$21</f>
        <v>*</v>
      </c>
      <c r="S14" s="11" t="str">
        <f>[10]Abril!$G$22</f>
        <v>*</v>
      </c>
      <c r="T14" s="11" t="str">
        <f>[10]Abril!$G$23</f>
        <v>*</v>
      </c>
      <c r="U14" s="11" t="str">
        <f>[10]Abril!$G$24</f>
        <v>*</v>
      </c>
      <c r="V14" s="11" t="str">
        <f>[10]Abril!$G$25</f>
        <v>*</v>
      </c>
      <c r="W14" s="11" t="str">
        <f>[10]Abril!$G$26</f>
        <v>*</v>
      </c>
      <c r="X14" s="11" t="str">
        <f>[10]Abril!$G$27</f>
        <v>*</v>
      </c>
      <c r="Y14" s="11" t="str">
        <f>[10]Abril!$G$28</f>
        <v>*</v>
      </c>
      <c r="Z14" s="11" t="str">
        <f>[10]Abril!$G$29</f>
        <v>*</v>
      </c>
      <c r="AA14" s="11" t="str">
        <f>[10]Abril!$G$30</f>
        <v>*</v>
      </c>
      <c r="AB14" s="11" t="str">
        <f>[10]Abril!$G$31</f>
        <v>*</v>
      </c>
      <c r="AC14" s="11" t="str">
        <f>[10]Abril!$G$32</f>
        <v>*</v>
      </c>
      <c r="AD14" s="11" t="str">
        <f>[10]Abril!$G$33</f>
        <v>*</v>
      </c>
      <c r="AE14" s="11" t="str">
        <f>[10]Abril!$G$34</f>
        <v>*</v>
      </c>
      <c r="AF14" s="15" t="s">
        <v>226</v>
      </c>
      <c r="AG14" s="94" t="s">
        <v>226</v>
      </c>
    </row>
    <row r="15" spans="1:33" x14ac:dyDescent="0.2">
      <c r="A15" s="58" t="s">
        <v>121</v>
      </c>
      <c r="B15" s="11">
        <f>[11]Abril!$G$5</f>
        <v>35</v>
      </c>
      <c r="C15" s="11">
        <f>[11]Abril!$G$6</f>
        <v>51</v>
      </c>
      <c r="D15" s="11">
        <f>[11]Abril!$G$7</f>
        <v>41</v>
      </c>
      <c r="E15" s="11">
        <f>[11]Abril!$G$8</f>
        <v>30</v>
      </c>
      <c r="F15" s="11">
        <f>[11]Abril!$G$9</f>
        <v>51</v>
      </c>
      <c r="G15" s="11">
        <f>[11]Abril!$G$10</f>
        <v>62</v>
      </c>
      <c r="H15" s="11">
        <f>[11]Abril!$G$11</f>
        <v>62</v>
      </c>
      <c r="I15" s="11">
        <f>[11]Abril!$G$12</f>
        <v>55</v>
      </c>
      <c r="J15" s="11">
        <f>[11]Abril!$G$13</f>
        <v>27</v>
      </c>
      <c r="K15" s="11">
        <f>[11]Abril!$G$14</f>
        <v>27</v>
      </c>
      <c r="L15" s="11">
        <f>[11]Abril!$G$15</f>
        <v>26</v>
      </c>
      <c r="M15" s="11">
        <f>[11]Abril!$G$16</f>
        <v>34</v>
      </c>
      <c r="N15" s="11">
        <f>[11]Abril!$G$17</f>
        <v>45</v>
      </c>
      <c r="O15" s="11">
        <f>[11]Abril!$G$18</f>
        <v>52</v>
      </c>
      <c r="P15" s="11">
        <f>[11]Abril!$G$19</f>
        <v>38</v>
      </c>
      <c r="Q15" s="11">
        <f>[11]Abril!$G$20</f>
        <v>36</v>
      </c>
      <c r="R15" s="11">
        <f>[11]Abril!$G$21</f>
        <v>31</v>
      </c>
      <c r="S15" s="11">
        <f>[11]Abril!$G$22</f>
        <v>43</v>
      </c>
      <c r="T15" s="11">
        <f>[11]Abril!$G$23</f>
        <v>40</v>
      </c>
      <c r="U15" s="11">
        <f>[11]Abril!$G$24</f>
        <v>42</v>
      </c>
      <c r="V15" s="11">
        <f>[11]Abril!$G$25</f>
        <v>42</v>
      </c>
      <c r="W15" s="11">
        <f>[11]Abril!$G$26</f>
        <v>37</v>
      </c>
      <c r="X15" s="11">
        <f>[11]Abril!$G$27</f>
        <v>32</v>
      </c>
      <c r="Y15" s="11">
        <f>[11]Abril!$G$28</f>
        <v>41</v>
      </c>
      <c r="Z15" s="11">
        <f>[11]Abril!$G$29</f>
        <v>51</v>
      </c>
      <c r="AA15" s="11">
        <f>[11]Abril!$G$30</f>
        <v>42</v>
      </c>
      <c r="AB15" s="11">
        <f>[11]Abril!$G$31</f>
        <v>38</v>
      </c>
      <c r="AC15" s="11">
        <f>[11]Abril!$G$32</f>
        <v>44</v>
      </c>
      <c r="AD15" s="11">
        <f>[11]Abril!$G$33</f>
        <v>39</v>
      </c>
      <c r="AE15" s="11">
        <f>[11]Abril!$G$34</f>
        <v>38</v>
      </c>
      <c r="AF15" s="15">
        <f>MIN(B15:AE15)</f>
        <v>26</v>
      </c>
      <c r="AG15" s="94">
        <f>AVERAGE(B15:AE15)</f>
        <v>41.06666666666667</v>
      </c>
    </row>
    <row r="16" spans="1:33" x14ac:dyDescent="0.2">
      <c r="A16" s="58" t="s">
        <v>168</v>
      </c>
      <c r="B16" s="11" t="str">
        <f>[12]Abril!$G$5</f>
        <v>*</v>
      </c>
      <c r="C16" s="11" t="str">
        <f>[12]Abril!$G$6</f>
        <v>*</v>
      </c>
      <c r="D16" s="11" t="str">
        <f>[12]Abril!$G$7</f>
        <v>*</v>
      </c>
      <c r="E16" s="11" t="str">
        <f>[12]Abril!$G$8</f>
        <v>*</v>
      </c>
      <c r="F16" s="11" t="str">
        <f>[12]Abril!$G$9</f>
        <v>*</v>
      </c>
      <c r="G16" s="11" t="str">
        <f>[12]Abril!$G$10</f>
        <v>*</v>
      </c>
      <c r="H16" s="11" t="str">
        <f>[12]Abril!$G$11</f>
        <v>*</v>
      </c>
      <c r="I16" s="11" t="str">
        <f>[12]Abril!$G$12</f>
        <v>*</v>
      </c>
      <c r="J16" s="11" t="str">
        <f>[12]Abril!$G$13</f>
        <v>*</v>
      </c>
      <c r="K16" s="11" t="str">
        <f>[12]Abril!$G$14</f>
        <v>*</v>
      </c>
      <c r="L16" s="11" t="str">
        <f>[12]Abril!$G$15</f>
        <v>*</v>
      </c>
      <c r="M16" s="11" t="str">
        <f>[12]Abril!$G$16</f>
        <v>*</v>
      </c>
      <c r="N16" s="11" t="str">
        <f>[12]Abril!$G$17</f>
        <v>*</v>
      </c>
      <c r="O16" s="11" t="str">
        <f>[12]Abril!$G$18</f>
        <v>*</v>
      </c>
      <c r="P16" s="11" t="str">
        <f>[12]Abril!$G$19</f>
        <v>*</v>
      </c>
      <c r="Q16" s="11" t="str">
        <f>[12]Abril!$G$20</f>
        <v>*</v>
      </c>
      <c r="R16" s="11" t="str">
        <f>[12]Abril!$G$21</f>
        <v>*</v>
      </c>
      <c r="S16" s="11" t="str">
        <f>[12]Abril!$G$22</f>
        <v>*</v>
      </c>
      <c r="T16" s="11" t="str">
        <f>[12]Abril!$G$23</f>
        <v>*</v>
      </c>
      <c r="U16" s="11" t="str">
        <f>[12]Abril!$G$24</f>
        <v>*</v>
      </c>
      <c r="V16" s="11" t="str">
        <f>[12]Abril!$G$25</f>
        <v>*</v>
      </c>
      <c r="W16" s="11" t="str">
        <f>[12]Abril!$G$26</f>
        <v>*</v>
      </c>
      <c r="X16" s="11" t="str">
        <f>[12]Abril!$G$27</f>
        <v>*</v>
      </c>
      <c r="Y16" s="11" t="str">
        <f>[12]Abril!$G$28</f>
        <v>*</v>
      </c>
      <c r="Z16" s="11" t="str">
        <f>[12]Abril!$G$29</f>
        <v>*</v>
      </c>
      <c r="AA16" s="11" t="str">
        <f>[12]Abril!$G$30</f>
        <v>*</v>
      </c>
      <c r="AB16" s="11" t="str">
        <f>[12]Abril!$G$31</f>
        <v>*</v>
      </c>
      <c r="AC16" s="11" t="str">
        <f>[12]Abril!$G$32</f>
        <v>*</v>
      </c>
      <c r="AD16" s="11" t="str">
        <f>[12]Abril!$G$33</f>
        <v>*</v>
      </c>
      <c r="AE16" s="11" t="str">
        <f>[12]Abril!$G$34</f>
        <v>*</v>
      </c>
      <c r="AF16" s="15" t="s">
        <v>226</v>
      </c>
      <c r="AG16" s="94" t="s">
        <v>226</v>
      </c>
    </row>
    <row r="17" spans="1:38" x14ac:dyDescent="0.2">
      <c r="A17" s="58" t="s">
        <v>2</v>
      </c>
      <c r="B17" s="11">
        <f>[13]Abril!$G$5</f>
        <v>33</v>
      </c>
      <c r="C17" s="11">
        <f>[13]Abril!$G$6</f>
        <v>33</v>
      </c>
      <c r="D17" s="11">
        <f>[13]Abril!$G$7</f>
        <v>51</v>
      </c>
      <c r="E17" s="11">
        <f>[13]Abril!$G$8</f>
        <v>32</v>
      </c>
      <c r="F17" s="11">
        <f>[13]Abril!$G$9</f>
        <v>34</v>
      </c>
      <c r="G17" s="11">
        <f>[13]Abril!$G$10</f>
        <v>38</v>
      </c>
      <c r="H17" s="11">
        <f>[13]Abril!$G$11</f>
        <v>62</v>
      </c>
      <c r="I17" s="11">
        <f>[13]Abril!$G$12</f>
        <v>45</v>
      </c>
      <c r="J17" s="11">
        <f>[13]Abril!$G$13</f>
        <v>35</v>
      </c>
      <c r="K17" s="11">
        <f>[13]Abril!$G$14</f>
        <v>38</v>
      </c>
      <c r="L17" s="11">
        <f>[13]Abril!$G$15</f>
        <v>32</v>
      </c>
      <c r="M17" s="11">
        <f>[13]Abril!$G$16</f>
        <v>40</v>
      </c>
      <c r="N17" s="11">
        <f>[13]Abril!$G$17</f>
        <v>39</v>
      </c>
      <c r="O17" s="11">
        <f>[13]Abril!$G$18</f>
        <v>58</v>
      </c>
      <c r="P17" s="11">
        <f>[13]Abril!$G$19</f>
        <v>29</v>
      </c>
      <c r="Q17" s="11">
        <f>[13]Abril!$G$20</f>
        <v>26</v>
      </c>
      <c r="R17" s="11">
        <f>[13]Abril!$G$21</f>
        <v>18</v>
      </c>
      <c r="S17" s="11">
        <f>[13]Abril!$G$22</f>
        <v>31</v>
      </c>
      <c r="T17" s="11">
        <f>[13]Abril!$G$23</f>
        <v>35</v>
      </c>
      <c r="U17" s="11">
        <f>[13]Abril!$G$24</f>
        <v>34</v>
      </c>
      <c r="V17" s="11">
        <f>[13]Abril!$G$25</f>
        <v>34</v>
      </c>
      <c r="W17" s="11">
        <f>[13]Abril!$G$26</f>
        <v>31</v>
      </c>
      <c r="X17" s="11">
        <f>[13]Abril!$G$27</f>
        <v>27</v>
      </c>
      <c r="Y17" s="11">
        <f>[13]Abril!$G$28</f>
        <v>39</v>
      </c>
      <c r="Z17" s="11">
        <f>[13]Abril!$G$29</f>
        <v>49</v>
      </c>
      <c r="AA17" s="11">
        <f>[13]Abril!$G$30</f>
        <v>36</v>
      </c>
      <c r="AB17" s="11">
        <f>[13]Abril!$G$31</f>
        <v>32</v>
      </c>
      <c r="AC17" s="11">
        <f>[13]Abril!$G$32</f>
        <v>32</v>
      </c>
      <c r="AD17" s="11">
        <f>[13]Abril!$G$33</f>
        <v>31</v>
      </c>
      <c r="AE17" s="11">
        <f>[13]Abril!$G$34</f>
        <v>32</v>
      </c>
      <c r="AF17" s="15">
        <f t="shared" ref="AF17:AF48" si="1">MIN(B17:AE17)</f>
        <v>18</v>
      </c>
      <c r="AG17" s="94">
        <f t="shared" ref="AG17:AG48" si="2">AVERAGE(B17:AE17)</f>
        <v>36.200000000000003</v>
      </c>
      <c r="AI17" s="12" t="s">
        <v>47</v>
      </c>
    </row>
    <row r="18" spans="1:38" x14ac:dyDescent="0.2">
      <c r="A18" s="58" t="s">
        <v>3</v>
      </c>
      <c r="B18" s="11">
        <f>[14]Abril!$G$5</f>
        <v>40</v>
      </c>
      <c r="C18" s="11">
        <f>[14]Abril!$G$6</f>
        <v>39</v>
      </c>
      <c r="D18" s="11">
        <f>[14]Abril!$G$7</f>
        <v>49</v>
      </c>
      <c r="E18" s="11">
        <f>[14]Abril!$G$8</f>
        <v>37</v>
      </c>
      <c r="F18" s="11">
        <f>[14]Abril!$G$9</f>
        <v>39</v>
      </c>
      <c r="G18" s="11">
        <f>[14]Abril!$G$10</f>
        <v>39</v>
      </c>
      <c r="H18" s="11">
        <f>[14]Abril!$G$11</f>
        <v>50</v>
      </c>
      <c r="I18" s="11">
        <f>[14]Abril!$G$12</f>
        <v>42</v>
      </c>
      <c r="J18" s="11">
        <f>[14]Abril!$G$13</f>
        <v>39</v>
      </c>
      <c r="K18" s="11">
        <f>[14]Abril!$G$14</f>
        <v>40</v>
      </c>
      <c r="L18" s="11">
        <f>[14]Abril!$G$15</f>
        <v>37</v>
      </c>
      <c r="M18" s="11">
        <f>[14]Abril!$G$16</f>
        <v>34</v>
      </c>
      <c r="N18" s="11">
        <f>[14]Abril!$G$17</f>
        <v>38</v>
      </c>
      <c r="O18" s="11">
        <f>[14]Abril!$G$18</f>
        <v>68</v>
      </c>
      <c r="P18" s="11">
        <f>[14]Abril!$G$19</f>
        <v>60</v>
      </c>
      <c r="Q18" s="11">
        <f>[14]Abril!$G$20</f>
        <v>44</v>
      </c>
      <c r="R18" s="11">
        <f>[14]Abril!$G$21</f>
        <v>42</v>
      </c>
      <c r="S18" s="11">
        <f>[14]Abril!$G$22</f>
        <v>46</v>
      </c>
      <c r="T18" s="11">
        <f>[14]Abril!$G$23</f>
        <v>54</v>
      </c>
      <c r="U18" s="11">
        <f>[14]Abril!$G$24</f>
        <v>41</v>
      </c>
      <c r="V18" s="11">
        <f>[14]Abril!$G$25</f>
        <v>40</v>
      </c>
      <c r="W18" s="11">
        <f>[14]Abril!$G$26</f>
        <v>34</v>
      </c>
      <c r="X18" s="11">
        <f>[14]Abril!$G$27</f>
        <v>32</v>
      </c>
      <c r="Y18" s="11">
        <f>[14]Abril!$G$28</f>
        <v>45</v>
      </c>
      <c r="Z18" s="11">
        <f>[14]Abril!$G$29</f>
        <v>44</v>
      </c>
      <c r="AA18" s="11">
        <f>[14]Abril!$G$30</f>
        <v>27</v>
      </c>
      <c r="AB18" s="11">
        <f>[14]Abril!$G$31</f>
        <v>33</v>
      </c>
      <c r="AC18" s="11">
        <f>[14]Abril!$G$32</f>
        <v>32</v>
      </c>
      <c r="AD18" s="11">
        <f>[14]Abril!$G$33</f>
        <v>32</v>
      </c>
      <c r="AE18" s="11">
        <f>[14]Abril!$G$34</f>
        <v>32</v>
      </c>
      <c r="AF18" s="15">
        <f t="shared" si="1"/>
        <v>27</v>
      </c>
      <c r="AG18" s="94">
        <f t="shared" si="2"/>
        <v>40.966666666666669</v>
      </c>
      <c r="AH18" s="12" t="s">
        <v>47</v>
      </c>
      <c r="AI18" s="12" t="s">
        <v>47</v>
      </c>
    </row>
    <row r="19" spans="1:38" x14ac:dyDescent="0.2">
      <c r="A19" s="58" t="s">
        <v>4</v>
      </c>
      <c r="B19" s="11" t="str">
        <f>[15]Abril!$G$5</f>
        <v>*</v>
      </c>
      <c r="C19" s="11" t="str">
        <f>[15]Abril!$G$6</f>
        <v>*</v>
      </c>
      <c r="D19" s="11" t="str">
        <f>[15]Abril!$G$7</f>
        <v>*</v>
      </c>
      <c r="E19" s="11" t="str">
        <f>[15]Abril!$G$8</f>
        <v>*</v>
      </c>
      <c r="F19" s="11" t="str">
        <f>[15]Abril!$G$9</f>
        <v>*</v>
      </c>
      <c r="G19" s="11" t="str">
        <f>[15]Abril!$G$10</f>
        <v>*</v>
      </c>
      <c r="H19" s="11" t="str">
        <f>[15]Abril!$G$11</f>
        <v>*</v>
      </c>
      <c r="I19" s="11" t="str">
        <f>[15]Abril!$G$12</f>
        <v>*</v>
      </c>
      <c r="J19" s="11" t="str">
        <f>[15]Abril!$G$13</f>
        <v>*</v>
      </c>
      <c r="K19" s="11" t="str">
        <f>[15]Abril!$G$14</f>
        <v>*</v>
      </c>
      <c r="L19" s="11" t="str">
        <f>[15]Abril!$G$15</f>
        <v>*</v>
      </c>
      <c r="M19" s="11" t="str">
        <f>[15]Abril!$G$16</f>
        <v>*</v>
      </c>
      <c r="N19" s="11" t="str">
        <f>[15]Abril!$G$17</f>
        <v>*</v>
      </c>
      <c r="O19" s="11" t="str">
        <f>[15]Abril!$G$18</f>
        <v>*</v>
      </c>
      <c r="P19" s="11" t="str">
        <f>[15]Abril!$G$19</f>
        <v>*</v>
      </c>
      <c r="Q19" s="11" t="str">
        <f>[15]Abril!$G$20</f>
        <v>*</v>
      </c>
      <c r="R19" s="11" t="str">
        <f>[15]Abril!$G$21</f>
        <v>*</v>
      </c>
      <c r="S19" s="11" t="str">
        <f>[15]Abril!$G$22</f>
        <v>*</v>
      </c>
      <c r="T19" s="11" t="str">
        <f>[15]Abril!$G$23</f>
        <v>*</v>
      </c>
      <c r="U19" s="11" t="str">
        <f>[15]Abril!$G$24</f>
        <v>*</v>
      </c>
      <c r="V19" s="11" t="str">
        <f>[15]Abril!$G$25</f>
        <v>*</v>
      </c>
      <c r="W19" s="11" t="str">
        <f>[15]Abril!$G$26</f>
        <v>*</v>
      </c>
      <c r="X19" s="11" t="str">
        <f>[15]Abril!$G$27</f>
        <v>*</v>
      </c>
      <c r="Y19" s="11" t="str">
        <f>[15]Abril!$G$28</f>
        <v>*</v>
      </c>
      <c r="Z19" s="11" t="str">
        <f>[15]Abril!$G$29</f>
        <v>*</v>
      </c>
      <c r="AA19" s="11" t="str">
        <f>[15]Abril!$G$30</f>
        <v>*</v>
      </c>
      <c r="AB19" s="11" t="str">
        <f>[15]Abril!$G$31</f>
        <v>*</v>
      </c>
      <c r="AC19" s="11" t="str">
        <f>[15]Abril!$G$32</f>
        <v>*</v>
      </c>
      <c r="AD19" s="11" t="str">
        <f>[15]Abril!$G$33</f>
        <v>*</v>
      </c>
      <c r="AE19" s="11" t="str">
        <f>[15]Abril!$G$34</f>
        <v>*</v>
      </c>
      <c r="AF19" s="15" t="s">
        <v>226</v>
      </c>
      <c r="AG19" s="94" t="s">
        <v>226</v>
      </c>
      <c r="AK19" t="s">
        <v>47</v>
      </c>
    </row>
    <row r="20" spans="1:38" x14ac:dyDescent="0.2">
      <c r="A20" s="58" t="s">
        <v>5</v>
      </c>
      <c r="B20" s="11">
        <f>[16]Abril!$G$5</f>
        <v>34</v>
      </c>
      <c r="C20" s="11">
        <f>[16]Abril!$G$6</f>
        <v>32</v>
      </c>
      <c r="D20" s="11">
        <f>[16]Abril!$G$7</f>
        <v>55</v>
      </c>
      <c r="E20" s="11">
        <f>[16]Abril!$G$8</f>
        <v>30</v>
      </c>
      <c r="F20" s="11">
        <f>[16]Abril!$G$9</f>
        <v>39</v>
      </c>
      <c r="G20" s="11">
        <f>[16]Abril!$G$10</f>
        <v>45</v>
      </c>
      <c r="H20" s="11">
        <f>[16]Abril!$G$11</f>
        <v>72</v>
      </c>
      <c r="I20" s="11">
        <f>[16]Abril!$G$12</f>
        <v>40</v>
      </c>
      <c r="J20" s="11">
        <f>[16]Abril!$G$13</f>
        <v>37</v>
      </c>
      <c r="K20" s="11">
        <f>[16]Abril!$G$14</f>
        <v>30</v>
      </c>
      <c r="L20" s="11">
        <f>[16]Abril!$G$15</f>
        <v>31</v>
      </c>
      <c r="M20" s="11">
        <f>[16]Abril!$G$16</f>
        <v>31</v>
      </c>
      <c r="N20" s="11">
        <f>[16]Abril!$G$17</f>
        <v>46</v>
      </c>
      <c r="O20" s="11">
        <f>[16]Abril!$G$18</f>
        <v>53</v>
      </c>
      <c r="P20" s="11">
        <f>[16]Abril!$G$19</f>
        <v>27</v>
      </c>
      <c r="Q20" s="11">
        <f>[16]Abril!$G$20</f>
        <v>26</v>
      </c>
      <c r="R20" s="11">
        <f>[16]Abril!$G$21</f>
        <v>21</v>
      </c>
      <c r="S20" s="11">
        <f>[16]Abril!$G$22</f>
        <v>22</v>
      </c>
      <c r="T20" s="11">
        <f>[16]Abril!$G$23</f>
        <v>32</v>
      </c>
      <c r="U20" s="11">
        <f>[16]Abril!$G$24</f>
        <v>33</v>
      </c>
      <c r="V20" s="11">
        <f>[16]Abril!$G$25</f>
        <v>28</v>
      </c>
      <c r="W20" s="11">
        <f>[16]Abril!$G$26</f>
        <v>28</v>
      </c>
      <c r="X20" s="11">
        <f>[16]Abril!$G$27</f>
        <v>22</v>
      </c>
      <c r="Y20" s="11">
        <f>[16]Abril!$G$28</f>
        <v>35</v>
      </c>
      <c r="Z20" s="11">
        <f>[16]Abril!$G$29</f>
        <v>36</v>
      </c>
      <c r="AA20" s="11">
        <f>[16]Abril!$G$30</f>
        <v>38</v>
      </c>
      <c r="AB20" s="11">
        <f>[16]Abril!$G$31</f>
        <v>30</v>
      </c>
      <c r="AC20" s="11">
        <f>[16]Abril!$G$32</f>
        <v>31</v>
      </c>
      <c r="AD20" s="11">
        <f>[16]Abril!$G$33</f>
        <v>30</v>
      </c>
      <c r="AE20" s="11">
        <f>[16]Abril!$G$34</f>
        <v>34</v>
      </c>
      <c r="AF20" s="15">
        <f t="shared" si="1"/>
        <v>21</v>
      </c>
      <c r="AG20" s="94">
        <f t="shared" si="2"/>
        <v>34.93333333333333</v>
      </c>
      <c r="AH20" s="12" t="s">
        <v>47</v>
      </c>
    </row>
    <row r="21" spans="1:38" x14ac:dyDescent="0.2">
      <c r="A21" s="58" t="s">
        <v>43</v>
      </c>
      <c r="B21" s="11">
        <f>[17]Abril!$G$5</f>
        <v>42</v>
      </c>
      <c r="C21" s="11">
        <f>[17]Abril!$G$6</f>
        <v>45</v>
      </c>
      <c r="D21" s="11">
        <f>[17]Abril!$G$7</f>
        <v>51</v>
      </c>
      <c r="E21" s="11">
        <f>[17]Abril!$G$8</f>
        <v>49</v>
      </c>
      <c r="F21" s="11">
        <f>[17]Abril!$G$9</f>
        <v>40</v>
      </c>
      <c r="G21" s="11">
        <f>[17]Abril!$G$10</f>
        <v>45</v>
      </c>
      <c r="H21" s="11">
        <f>[17]Abril!$G$11</f>
        <v>47</v>
      </c>
      <c r="I21" s="11">
        <f>[17]Abril!$G$12</f>
        <v>49</v>
      </c>
      <c r="J21" s="11">
        <f>[17]Abril!$G$13</f>
        <v>44</v>
      </c>
      <c r="K21" s="11">
        <f>[17]Abril!$G$14</f>
        <v>41</v>
      </c>
      <c r="L21" s="11">
        <f>[17]Abril!$G$15</f>
        <v>39</v>
      </c>
      <c r="M21" s="11">
        <f>[17]Abril!$G$16</f>
        <v>34</v>
      </c>
      <c r="N21" s="11">
        <f>[17]Abril!$G$17</f>
        <v>35</v>
      </c>
      <c r="O21" s="11">
        <f>[17]Abril!$G$18</f>
        <v>52</v>
      </c>
      <c r="P21" s="11">
        <f>[17]Abril!$G$19</f>
        <v>56</v>
      </c>
      <c r="Q21" s="11">
        <f>[17]Abril!$G$20</f>
        <v>48</v>
      </c>
      <c r="R21" s="11">
        <f>[17]Abril!$G$21</f>
        <v>48</v>
      </c>
      <c r="S21" s="11">
        <f>[17]Abril!$G$22</f>
        <v>49</v>
      </c>
      <c r="T21" s="11">
        <f>[17]Abril!$G$23</f>
        <v>52</v>
      </c>
      <c r="U21" s="11">
        <f>[17]Abril!$G$24</f>
        <v>40</v>
      </c>
      <c r="V21" s="11">
        <f>[17]Abril!$G$25</f>
        <v>34</v>
      </c>
      <c r="W21" s="11">
        <f>[17]Abril!$G$26</f>
        <v>32</v>
      </c>
      <c r="X21" s="11">
        <f>[17]Abril!$G$27</f>
        <v>39</v>
      </c>
      <c r="Y21" s="11">
        <f>[17]Abril!$G$28</f>
        <v>47</v>
      </c>
      <c r="Z21" s="11">
        <f>[17]Abril!$G$29</f>
        <v>46</v>
      </c>
      <c r="AA21" s="11">
        <f>[17]Abril!$G$30</f>
        <v>33</v>
      </c>
      <c r="AB21" s="11">
        <f>[17]Abril!$G$31</f>
        <v>35</v>
      </c>
      <c r="AC21" s="11">
        <f>[17]Abril!$G$32</f>
        <v>32</v>
      </c>
      <c r="AD21" s="11">
        <f>[17]Abril!$G$33</f>
        <v>34</v>
      </c>
      <c r="AE21" s="11">
        <f>[17]Abril!$G$34</f>
        <v>35</v>
      </c>
      <c r="AF21" s="15">
        <f t="shared" si="1"/>
        <v>32</v>
      </c>
      <c r="AG21" s="94">
        <f t="shared" si="2"/>
        <v>42.43333333333333</v>
      </c>
      <c r="AI21" t="s">
        <v>47</v>
      </c>
      <c r="AK21" t="s">
        <v>47</v>
      </c>
    </row>
    <row r="22" spans="1:38" x14ac:dyDescent="0.2">
      <c r="A22" s="58" t="s">
        <v>6</v>
      </c>
      <c r="B22" s="11">
        <f>[18]Abril!$G$5</f>
        <v>39</v>
      </c>
      <c r="C22" s="11">
        <f>[18]Abril!$G$6</f>
        <v>39</v>
      </c>
      <c r="D22" s="11">
        <f>[18]Abril!$G$7</f>
        <v>59</v>
      </c>
      <c r="E22" s="11">
        <f>[18]Abril!$G$8</f>
        <v>46</v>
      </c>
      <c r="F22" s="11">
        <f>[18]Abril!$G$9</f>
        <v>35</v>
      </c>
      <c r="G22" s="11">
        <f>[18]Abril!$G$10</f>
        <v>32</v>
      </c>
      <c r="H22" s="11">
        <f>[18]Abril!$G$11</f>
        <v>57</v>
      </c>
      <c r="I22" s="11">
        <f>[18]Abril!$G$12</f>
        <v>49</v>
      </c>
      <c r="J22" s="11">
        <f>[18]Abril!$G$13</f>
        <v>40</v>
      </c>
      <c r="K22" s="11">
        <f>[18]Abril!$G$14</f>
        <v>40</v>
      </c>
      <c r="L22" s="11">
        <f>[18]Abril!$G$15</f>
        <v>40</v>
      </c>
      <c r="M22" s="11">
        <f>[18]Abril!$G$16</f>
        <v>31</v>
      </c>
      <c r="N22" s="11">
        <f>[18]Abril!$G$17</f>
        <v>41</v>
      </c>
      <c r="O22" s="11">
        <f>[18]Abril!$G$18</f>
        <v>54</v>
      </c>
      <c r="P22" s="11">
        <f>[18]Abril!$G$19</f>
        <v>48</v>
      </c>
      <c r="Q22" s="11">
        <f>[18]Abril!$G$20</f>
        <v>37</v>
      </c>
      <c r="R22" s="11">
        <f>[18]Abril!$G$21</f>
        <v>42</v>
      </c>
      <c r="S22" s="11">
        <f>[18]Abril!$G$22</f>
        <v>43</v>
      </c>
      <c r="T22" s="11">
        <f>[18]Abril!$G$23</f>
        <v>47</v>
      </c>
      <c r="U22" s="11">
        <f>[18]Abril!$G$24</f>
        <v>41</v>
      </c>
      <c r="V22" s="11">
        <f>[18]Abril!$G$25</f>
        <v>36</v>
      </c>
      <c r="W22" s="11">
        <f>[18]Abril!$G$26</f>
        <v>29</v>
      </c>
      <c r="X22" s="11">
        <f>[18]Abril!$G$27</f>
        <v>35</v>
      </c>
      <c r="Y22" s="11">
        <f>[18]Abril!$G$28</f>
        <v>46</v>
      </c>
      <c r="Z22" s="11">
        <f>[18]Abril!$G$29</f>
        <v>41</v>
      </c>
      <c r="AA22" s="11">
        <f>[18]Abril!$G$30</f>
        <v>38</v>
      </c>
      <c r="AB22" s="11">
        <f>[18]Abril!$G$31</f>
        <v>32</v>
      </c>
      <c r="AC22" s="11">
        <f>[18]Abril!$G$32</f>
        <v>32</v>
      </c>
      <c r="AD22" s="11">
        <f>[18]Abril!$G$33</f>
        <v>33</v>
      </c>
      <c r="AE22" s="11">
        <f>[18]Abril!$G$34</f>
        <v>32</v>
      </c>
      <c r="AF22" s="15">
        <f t="shared" si="1"/>
        <v>29</v>
      </c>
      <c r="AG22" s="94">
        <f t="shared" si="2"/>
        <v>40.466666666666669</v>
      </c>
      <c r="AJ22" t="s">
        <v>47</v>
      </c>
      <c r="AK22" t="s">
        <v>47</v>
      </c>
    </row>
    <row r="23" spans="1:38" x14ac:dyDescent="0.2">
      <c r="A23" s="58" t="s">
        <v>7</v>
      </c>
      <c r="B23" s="11">
        <f>[19]Abril!$G$5</f>
        <v>32</v>
      </c>
      <c r="C23" s="11">
        <f>[19]Abril!$G$6</f>
        <v>31</v>
      </c>
      <c r="D23" s="11">
        <f>[19]Abril!$G$7</f>
        <v>26</v>
      </c>
      <c r="E23" s="11">
        <f>[19]Abril!$G$8</f>
        <v>24</v>
      </c>
      <c r="F23" s="11">
        <f>[19]Abril!$G$9</f>
        <v>35</v>
      </c>
      <c r="G23" s="11">
        <f>[19]Abril!$G$10</f>
        <v>42</v>
      </c>
      <c r="H23" s="11">
        <f>[19]Abril!$G$11</f>
        <v>63</v>
      </c>
      <c r="I23" s="11">
        <f>[19]Abril!$G$12</f>
        <v>47</v>
      </c>
      <c r="J23" s="11">
        <f>[19]Abril!$G$13</f>
        <v>27</v>
      </c>
      <c r="K23" s="11">
        <f>[19]Abril!$G$14</f>
        <v>21</v>
      </c>
      <c r="L23" s="11">
        <f>[19]Abril!$G$15</f>
        <v>30</v>
      </c>
      <c r="M23" s="11">
        <f>[19]Abril!$G$16</f>
        <v>32</v>
      </c>
      <c r="N23" s="11">
        <f>[19]Abril!$G$17</f>
        <v>44</v>
      </c>
      <c r="O23" s="11">
        <f>[19]Abril!$G$18</f>
        <v>55</v>
      </c>
      <c r="P23" s="11">
        <f>[19]Abril!$G$19</f>
        <v>36</v>
      </c>
      <c r="Q23" s="11">
        <f>[19]Abril!$G$20</f>
        <v>35</v>
      </c>
      <c r="R23" s="11">
        <f>[19]Abril!$G$21</f>
        <v>25</v>
      </c>
      <c r="S23" s="11">
        <f>[19]Abril!$G$22</f>
        <v>40</v>
      </c>
      <c r="T23" s="11">
        <f>[19]Abril!$G$23</f>
        <v>38</v>
      </c>
      <c r="U23" s="11">
        <f>[19]Abril!$G$24</f>
        <v>39</v>
      </c>
      <c r="V23" s="11">
        <f>[19]Abril!$G$25</f>
        <v>39</v>
      </c>
      <c r="W23" s="11">
        <f>[19]Abril!$G$26</f>
        <v>34</v>
      </c>
      <c r="X23" s="11">
        <f>[19]Abril!$G$27</f>
        <v>36</v>
      </c>
      <c r="Y23" s="11">
        <f>[19]Abril!$G$28</f>
        <v>39</v>
      </c>
      <c r="Z23" s="11">
        <f>[19]Abril!$G$29</f>
        <v>50</v>
      </c>
      <c r="AA23" s="11">
        <f>[19]Abril!$G$30</f>
        <v>41</v>
      </c>
      <c r="AB23" s="11">
        <f>[19]Abril!$G$31</f>
        <v>36</v>
      </c>
      <c r="AC23" s="11">
        <f>[19]Abril!$G$32</f>
        <v>39</v>
      </c>
      <c r="AD23" s="11">
        <f>[19]Abril!$G$33</f>
        <v>36</v>
      </c>
      <c r="AE23" s="11">
        <f>[19]Abril!$G$34</f>
        <v>34</v>
      </c>
      <c r="AF23" s="15">
        <f t="shared" si="1"/>
        <v>21</v>
      </c>
      <c r="AG23" s="94">
        <f t="shared" si="2"/>
        <v>36.866666666666667</v>
      </c>
      <c r="AI23" t="s">
        <v>47</v>
      </c>
      <c r="AJ23" t="s">
        <v>47</v>
      </c>
    </row>
    <row r="24" spans="1:38" x14ac:dyDescent="0.2">
      <c r="A24" s="58" t="s">
        <v>169</v>
      </c>
      <c r="B24" s="11" t="str">
        <f>[20]Abril!$G$5</f>
        <v>*</v>
      </c>
      <c r="C24" s="11" t="str">
        <f>[20]Abril!$G$6</f>
        <v>*</v>
      </c>
      <c r="D24" s="11" t="str">
        <f>[20]Abril!$G$7</f>
        <v>*</v>
      </c>
      <c r="E24" s="11" t="str">
        <f>[20]Abril!$G$8</f>
        <v>*</v>
      </c>
      <c r="F24" s="11" t="str">
        <f>[20]Abril!$G$9</f>
        <v>*</v>
      </c>
      <c r="G24" s="11" t="str">
        <f>[20]Abril!$G$10</f>
        <v>*</v>
      </c>
      <c r="H24" s="11" t="str">
        <f>[20]Abril!$G$11</f>
        <v>*</v>
      </c>
      <c r="I24" s="11" t="str">
        <f>[20]Abril!$G$12</f>
        <v>*</v>
      </c>
      <c r="J24" s="11" t="str">
        <f>[20]Abril!$G$13</f>
        <v>*</v>
      </c>
      <c r="K24" s="11" t="str">
        <f>[20]Abril!$G$14</f>
        <v>*</v>
      </c>
      <c r="L24" s="11" t="str">
        <f>[20]Abril!$G$15</f>
        <v>*</v>
      </c>
      <c r="M24" s="11" t="str">
        <f>[20]Abril!$G$16</f>
        <v>*</v>
      </c>
      <c r="N24" s="11" t="str">
        <f>[20]Abril!$G$17</f>
        <v>*</v>
      </c>
      <c r="O24" s="11" t="str">
        <f>[20]Abril!$G$18</f>
        <v>*</v>
      </c>
      <c r="P24" s="11" t="str">
        <f>[20]Abril!$G$19</f>
        <v>*</v>
      </c>
      <c r="Q24" s="11" t="str">
        <f>[20]Abril!$G$20</f>
        <v>*</v>
      </c>
      <c r="R24" s="11" t="str">
        <f>[20]Abril!$G$21</f>
        <v>*</v>
      </c>
      <c r="S24" s="11" t="str">
        <f>[20]Abril!$G$22</f>
        <v>*</v>
      </c>
      <c r="T24" s="11" t="str">
        <f>[20]Abril!$G$23</f>
        <v>*</v>
      </c>
      <c r="U24" s="11" t="str">
        <f>[20]Abril!$G$24</f>
        <v>*</v>
      </c>
      <c r="V24" s="11" t="str">
        <f>[20]Abril!$G$25</f>
        <v>*</v>
      </c>
      <c r="W24" s="11" t="str">
        <f>[20]Abril!$G$26</f>
        <v>*</v>
      </c>
      <c r="X24" s="11" t="str">
        <f>[20]Abril!$G$27</f>
        <v>*</v>
      </c>
      <c r="Y24" s="11" t="str">
        <f>[20]Abril!$G$28</f>
        <v>*</v>
      </c>
      <c r="Z24" s="11" t="str">
        <f>[20]Abril!$G$29</f>
        <v>*</v>
      </c>
      <c r="AA24" s="11" t="str">
        <f>[20]Abril!$G$30</f>
        <v>*</v>
      </c>
      <c r="AB24" s="11" t="str">
        <f>[20]Abril!$G$31</f>
        <v>*</v>
      </c>
      <c r="AC24" s="11" t="str">
        <f>[20]Abril!$G$32</f>
        <v>*</v>
      </c>
      <c r="AD24" s="11" t="str">
        <f>[20]Abril!$G$33</f>
        <v>*</v>
      </c>
      <c r="AE24" s="11" t="str">
        <f>[20]Abril!$G$34</f>
        <v>*</v>
      </c>
      <c r="AF24" s="15" t="s">
        <v>226</v>
      </c>
      <c r="AG24" s="94" t="s">
        <v>226</v>
      </c>
      <c r="AI24" t="s">
        <v>47</v>
      </c>
    </row>
    <row r="25" spans="1:38" x14ac:dyDescent="0.2">
      <c r="A25" s="58" t="s">
        <v>170</v>
      </c>
      <c r="B25" s="11">
        <f>[21]Abril!$G$5</f>
        <v>38</v>
      </c>
      <c r="C25" s="11">
        <f>[21]Abril!$G$6</f>
        <v>34</v>
      </c>
      <c r="D25" s="11">
        <f>[21]Abril!$G$7</f>
        <v>19</v>
      </c>
      <c r="E25" s="11">
        <f>[21]Abril!$G$8</f>
        <v>23</v>
      </c>
      <c r="F25" s="11">
        <f>[21]Abril!$G$9</f>
        <v>33</v>
      </c>
      <c r="G25" s="11">
        <f>[21]Abril!$G$10</f>
        <v>46</v>
      </c>
      <c r="H25" s="11">
        <f>[21]Abril!$G$11</f>
        <v>34</v>
      </c>
      <c r="I25" s="11">
        <f>[21]Abril!$G$12</f>
        <v>44</v>
      </c>
      <c r="J25" s="11">
        <f>[21]Abril!$G$13</f>
        <v>26</v>
      </c>
      <c r="K25" s="11">
        <f>[21]Abril!$G$14</f>
        <v>27</v>
      </c>
      <c r="L25" s="11">
        <f>[21]Abril!$G$15</f>
        <v>21</v>
      </c>
      <c r="M25" s="11">
        <f>[21]Abril!$G$16</f>
        <v>32</v>
      </c>
      <c r="N25" s="11">
        <f>[21]Abril!$G$17</f>
        <v>49</v>
      </c>
      <c r="O25" s="11">
        <f>[21]Abril!$G$18</f>
        <v>47</v>
      </c>
      <c r="P25" s="11">
        <f>[21]Abril!$G$19</f>
        <v>36</v>
      </c>
      <c r="Q25" s="11">
        <f>[21]Abril!$G$20</f>
        <v>28</v>
      </c>
      <c r="R25" s="11">
        <f>[21]Abril!$G$21</f>
        <v>27</v>
      </c>
      <c r="S25" s="11">
        <f>[21]Abril!$G$22</f>
        <v>40</v>
      </c>
      <c r="T25" s="11">
        <f>[21]Abril!$G$23</f>
        <v>46</v>
      </c>
      <c r="U25" s="11">
        <f>[21]Abril!$G$24</f>
        <v>40</v>
      </c>
      <c r="V25" s="11">
        <f>[21]Abril!$G$25</f>
        <v>39</v>
      </c>
      <c r="W25" s="11">
        <f>[21]Abril!$G$26</f>
        <v>38</v>
      </c>
      <c r="X25" s="11">
        <f>[21]Abril!$G$27</f>
        <v>34</v>
      </c>
      <c r="Y25" s="11">
        <f>[21]Abril!$G$28</f>
        <v>35</v>
      </c>
      <c r="Z25" s="11">
        <f>[21]Abril!$G$29</f>
        <v>49</v>
      </c>
      <c r="AA25" s="11">
        <f>[21]Abril!$G$30</f>
        <v>38</v>
      </c>
      <c r="AB25" s="11">
        <f>[21]Abril!$G$31</f>
        <v>39</v>
      </c>
      <c r="AC25" s="11">
        <f>[21]Abril!$G$32</f>
        <v>44</v>
      </c>
      <c r="AD25" s="11">
        <f>[21]Abril!$G$33</f>
        <v>37</v>
      </c>
      <c r="AE25" s="11">
        <f>[21]Abril!$G$34</f>
        <v>35</v>
      </c>
      <c r="AF25" s="15">
        <f t="shared" si="1"/>
        <v>19</v>
      </c>
      <c r="AG25" s="94">
        <f t="shared" si="2"/>
        <v>35.93333333333333</v>
      </c>
      <c r="AH25" s="12" t="s">
        <v>47</v>
      </c>
      <c r="AI25" t="s">
        <v>47</v>
      </c>
    </row>
    <row r="26" spans="1:38" x14ac:dyDescent="0.2">
      <c r="A26" s="58" t="s">
        <v>171</v>
      </c>
      <c r="B26" s="11">
        <f>[22]Abril!$G$5</f>
        <v>38</v>
      </c>
      <c r="C26" s="11">
        <f>[22]Abril!$G$6</f>
        <v>39</v>
      </c>
      <c r="D26" s="11">
        <f>[22]Abril!$G$7</f>
        <v>26</v>
      </c>
      <c r="E26" s="11">
        <f>[22]Abril!$G$8</f>
        <v>29</v>
      </c>
      <c r="F26" s="11">
        <f>[22]Abril!$G$9</f>
        <v>43</v>
      </c>
      <c r="G26" s="11">
        <f>[22]Abril!$G$10</f>
        <v>46</v>
      </c>
      <c r="H26" s="11">
        <f>[22]Abril!$G$11</f>
        <v>57</v>
      </c>
      <c r="I26" s="11">
        <f>[22]Abril!$G$12</f>
        <v>45</v>
      </c>
      <c r="J26" s="11">
        <f>[22]Abril!$G$13</f>
        <v>25</v>
      </c>
      <c r="K26" s="11">
        <f>[22]Abril!$G$14</f>
        <v>22</v>
      </c>
      <c r="L26" s="11">
        <f>[22]Abril!$G$15</f>
        <v>30</v>
      </c>
      <c r="M26" s="11">
        <f>[22]Abril!$G$16</f>
        <v>38</v>
      </c>
      <c r="N26" s="11">
        <f>[22]Abril!$G$17</f>
        <v>43</v>
      </c>
      <c r="O26" s="11">
        <f>[22]Abril!$G$18</f>
        <v>55</v>
      </c>
      <c r="P26" s="11">
        <f>[22]Abril!$G$19</f>
        <v>31</v>
      </c>
      <c r="Q26" s="11">
        <f>[22]Abril!$G$20</f>
        <v>30</v>
      </c>
      <c r="R26" s="11">
        <f>[22]Abril!$G$21</f>
        <v>21</v>
      </c>
      <c r="S26" s="11">
        <f>[22]Abril!$G$22</f>
        <v>37</v>
      </c>
      <c r="T26" s="11">
        <f>[22]Abril!$G$23</f>
        <v>43</v>
      </c>
      <c r="U26" s="11">
        <f>[22]Abril!$G$24</f>
        <v>40</v>
      </c>
      <c r="V26" s="11">
        <f>[22]Abril!$G$25</f>
        <v>42</v>
      </c>
      <c r="W26" s="11">
        <f>[22]Abril!$G$26</f>
        <v>35</v>
      </c>
      <c r="X26" s="11">
        <f>[22]Abril!$G$27</f>
        <v>37</v>
      </c>
      <c r="Y26" s="11">
        <f>[22]Abril!$G$28</f>
        <v>40</v>
      </c>
      <c r="Z26" s="11">
        <f>[22]Abril!$G$29</f>
        <v>51</v>
      </c>
      <c r="AA26" s="11">
        <f>[22]Abril!$G$30</f>
        <v>42</v>
      </c>
      <c r="AB26" s="11">
        <f>[22]Abril!$G$31</f>
        <v>38</v>
      </c>
      <c r="AC26" s="11">
        <f>[22]Abril!$G$32</f>
        <v>41</v>
      </c>
      <c r="AD26" s="11">
        <f>[22]Abril!$G$33</f>
        <v>42</v>
      </c>
      <c r="AE26" s="11">
        <f>[22]Abril!$G$34</f>
        <v>40</v>
      </c>
      <c r="AF26" s="15">
        <f t="shared" si="1"/>
        <v>21</v>
      </c>
      <c r="AG26" s="94">
        <f t="shared" si="2"/>
        <v>38.200000000000003</v>
      </c>
      <c r="AI26" t="s">
        <v>47</v>
      </c>
      <c r="AL26" t="s">
        <v>47</v>
      </c>
    </row>
    <row r="27" spans="1:38" x14ac:dyDescent="0.2">
      <c r="A27" s="58" t="s">
        <v>8</v>
      </c>
      <c r="B27" s="11">
        <f>[23]Abril!$G$5</f>
        <v>36</v>
      </c>
      <c r="C27" s="11">
        <f>[23]Abril!$G$6</f>
        <v>33</v>
      </c>
      <c r="D27" s="11">
        <f>[23]Abril!$G$7</f>
        <v>21</v>
      </c>
      <c r="E27" s="11">
        <f>[23]Abril!$G$8</f>
        <v>16</v>
      </c>
      <c r="F27" s="11">
        <f>[23]Abril!$G$9</f>
        <v>30</v>
      </c>
      <c r="G27" s="11">
        <f>[23]Abril!$G$10</f>
        <v>45</v>
      </c>
      <c r="H27" s="11">
        <f>[23]Abril!$G$11</f>
        <v>53</v>
      </c>
      <c r="I27" s="11">
        <f>[23]Abril!$G$12</f>
        <v>47</v>
      </c>
      <c r="J27" s="11">
        <f>[23]Abril!$G$13</f>
        <v>26</v>
      </c>
      <c r="K27" s="11">
        <f>[23]Abril!$G$14</f>
        <v>22</v>
      </c>
      <c r="L27" s="11">
        <f>[23]Abril!$G$15</f>
        <v>23</v>
      </c>
      <c r="M27" s="11">
        <f>[23]Abril!$G$16</f>
        <v>36</v>
      </c>
      <c r="N27" s="11">
        <f>[23]Abril!$G$17</f>
        <v>49</v>
      </c>
      <c r="O27" s="11">
        <f>[23]Abril!$G$18</f>
        <v>49</v>
      </c>
      <c r="P27" s="11">
        <f>[23]Abril!$G$19</f>
        <v>34</v>
      </c>
      <c r="Q27" s="11">
        <f>[23]Abril!$G$20</f>
        <v>30</v>
      </c>
      <c r="R27" s="11">
        <f>[23]Abril!$G$21</f>
        <v>27</v>
      </c>
      <c r="S27" s="11">
        <f>[23]Abril!$G$22</f>
        <v>40</v>
      </c>
      <c r="T27" s="11">
        <f>[23]Abril!$G$23</f>
        <v>46</v>
      </c>
      <c r="U27" s="11">
        <f>[23]Abril!$G$24</f>
        <v>37</v>
      </c>
      <c r="V27" s="11">
        <f>[23]Abril!$G$25</f>
        <v>39</v>
      </c>
      <c r="W27" s="11">
        <f>[23]Abril!$G$26</f>
        <v>32</v>
      </c>
      <c r="X27" s="11">
        <f>[23]Abril!$G$27</f>
        <v>35</v>
      </c>
      <c r="Y27" s="11">
        <f>[23]Abril!$G$28</f>
        <v>37</v>
      </c>
      <c r="Z27" s="11">
        <f>[23]Abril!$G$29</f>
        <v>50</v>
      </c>
      <c r="AA27" s="11">
        <f>[23]Abril!$G$30</f>
        <v>33</v>
      </c>
      <c r="AB27" s="11">
        <f>[23]Abril!$G$31</f>
        <v>41</v>
      </c>
      <c r="AC27" s="11">
        <f>[23]Abril!$G$32</f>
        <v>45</v>
      </c>
      <c r="AD27" s="11">
        <f>[23]Abril!$G$33</f>
        <v>39</v>
      </c>
      <c r="AE27" s="11">
        <f>[23]Abril!$G$34</f>
        <v>36</v>
      </c>
      <c r="AF27" s="15">
        <f t="shared" si="1"/>
        <v>16</v>
      </c>
      <c r="AG27" s="94">
        <f t="shared" si="2"/>
        <v>36.233333333333334</v>
      </c>
      <c r="AI27" t="s">
        <v>47</v>
      </c>
      <c r="AJ27" t="s">
        <v>47</v>
      </c>
      <c r="AK27" t="s">
        <v>47</v>
      </c>
    </row>
    <row r="28" spans="1:38" x14ac:dyDescent="0.2">
      <c r="A28" s="58" t="s">
        <v>9</v>
      </c>
      <c r="B28" s="11">
        <f>[24]Abril!$G$5</f>
        <v>30</v>
      </c>
      <c r="C28" s="11">
        <f>[24]Abril!$G$6</f>
        <v>28</v>
      </c>
      <c r="D28" s="11">
        <f>[24]Abril!$G$7</f>
        <v>24</v>
      </c>
      <c r="E28" s="11">
        <f>[24]Abril!$G$8</f>
        <v>19</v>
      </c>
      <c r="F28" s="11">
        <f>[24]Abril!$G$9</f>
        <v>31</v>
      </c>
      <c r="G28" s="11">
        <f>[24]Abril!$G$10</f>
        <v>33</v>
      </c>
      <c r="H28" s="11">
        <f>[24]Abril!$G$11</f>
        <v>54</v>
      </c>
      <c r="I28" s="11">
        <f>[24]Abril!$G$12</f>
        <v>46</v>
      </c>
      <c r="J28" s="11">
        <f>[24]Abril!$G$13</f>
        <v>26</v>
      </c>
      <c r="K28" s="11">
        <f>[24]Abril!$G$14</f>
        <v>23</v>
      </c>
      <c r="L28" s="11">
        <f>[24]Abril!$G$15</f>
        <v>24</v>
      </c>
      <c r="M28" s="11">
        <f>[24]Abril!$G$16</f>
        <v>37</v>
      </c>
      <c r="N28" s="11">
        <f>[24]Abril!$G$17</f>
        <v>38</v>
      </c>
      <c r="O28" s="11">
        <f>[24]Abril!$G$18</f>
        <v>57</v>
      </c>
      <c r="P28" s="11">
        <f>[24]Abril!$G$19</f>
        <v>29</v>
      </c>
      <c r="Q28" s="11">
        <f>[24]Abril!$G$20</f>
        <v>25</v>
      </c>
      <c r="R28" s="11">
        <f>[24]Abril!$G$21</f>
        <v>28</v>
      </c>
      <c r="S28" s="11">
        <f>[24]Abril!$G$22</f>
        <v>39</v>
      </c>
      <c r="T28" s="11">
        <f>[24]Abril!$G$23</f>
        <v>42</v>
      </c>
      <c r="U28" s="11">
        <f>[24]Abril!$G$24</f>
        <v>31</v>
      </c>
      <c r="V28" s="11">
        <f>[24]Abril!$G$25</f>
        <v>36</v>
      </c>
      <c r="W28" s="11">
        <f>[24]Abril!$G$26</f>
        <v>31</v>
      </c>
      <c r="X28" s="11">
        <f>[24]Abril!$G$27</f>
        <v>30</v>
      </c>
      <c r="Y28" s="11">
        <f>[24]Abril!$G$28</f>
        <v>34</v>
      </c>
      <c r="Z28" s="11">
        <f>[24]Abril!$G$29</f>
        <v>45</v>
      </c>
      <c r="AA28" s="11">
        <f>[24]Abril!$G$30</f>
        <v>29</v>
      </c>
      <c r="AB28" s="11">
        <f>[24]Abril!$G$31</f>
        <v>36</v>
      </c>
      <c r="AC28" s="11">
        <f>[24]Abril!$G$32</f>
        <v>38</v>
      </c>
      <c r="AD28" s="11">
        <f>[24]Abril!$G$33</f>
        <v>31</v>
      </c>
      <c r="AE28" s="11">
        <f>[24]Abril!$G$34</f>
        <v>29</v>
      </c>
      <c r="AF28" s="15">
        <f t="shared" si="1"/>
        <v>19</v>
      </c>
      <c r="AG28" s="94">
        <f t="shared" si="2"/>
        <v>33.43333333333333</v>
      </c>
      <c r="AK28" t="s">
        <v>47</v>
      </c>
    </row>
    <row r="29" spans="1:38" x14ac:dyDescent="0.2">
      <c r="A29" s="58" t="s">
        <v>42</v>
      </c>
      <c r="B29" s="11">
        <f>[25]Abril!$G$5</f>
        <v>36</v>
      </c>
      <c r="C29" s="11">
        <f>[25]Abril!$G$6</f>
        <v>34</v>
      </c>
      <c r="D29" s="11">
        <f>[25]Abril!$G$7</f>
        <v>32</v>
      </c>
      <c r="E29" s="11">
        <f>[25]Abril!$G$8</f>
        <v>35</v>
      </c>
      <c r="F29" s="11">
        <f>[25]Abril!$G$9</f>
        <v>43</v>
      </c>
      <c r="G29" s="11">
        <f>[25]Abril!$G$10</f>
        <v>51</v>
      </c>
      <c r="H29" s="11">
        <f>[25]Abril!$G$11</f>
        <v>63</v>
      </c>
      <c r="I29" s="11">
        <f>[25]Abril!$G$12</f>
        <v>45</v>
      </c>
      <c r="J29" s="11">
        <f>[25]Abril!$G$13</f>
        <v>28</v>
      </c>
      <c r="K29" s="11">
        <f>[25]Abril!$G$14</f>
        <v>27</v>
      </c>
      <c r="L29" s="11">
        <f>[25]Abril!$G$15</f>
        <v>33</v>
      </c>
      <c r="M29" s="11">
        <f>[25]Abril!$G$16</f>
        <v>38</v>
      </c>
      <c r="N29" s="11">
        <f>[25]Abril!$G$17</f>
        <v>47</v>
      </c>
      <c r="O29" s="11">
        <f>[25]Abril!$G$18</f>
        <v>54</v>
      </c>
      <c r="P29" s="11">
        <f>[25]Abril!$G$19</f>
        <v>34</v>
      </c>
      <c r="Q29" s="11">
        <f>[25]Abril!$G$20</f>
        <v>33</v>
      </c>
      <c r="R29" s="11">
        <f>[25]Abril!$G$21</f>
        <v>33</v>
      </c>
      <c r="S29" s="11">
        <f>[25]Abril!$G$22</f>
        <v>35</v>
      </c>
      <c r="T29" s="11">
        <f>[25]Abril!$G$23</f>
        <v>42</v>
      </c>
      <c r="U29" s="11">
        <f>[25]Abril!$G$24</f>
        <v>42</v>
      </c>
      <c r="V29" s="11">
        <f>[25]Abril!$G$25</f>
        <v>36</v>
      </c>
      <c r="W29" s="11">
        <f>[25]Abril!$G$26</f>
        <v>34</v>
      </c>
      <c r="X29" s="11">
        <f>[25]Abril!$G$27</f>
        <v>33</v>
      </c>
      <c r="Y29" s="11">
        <f>[25]Abril!$G$28</f>
        <v>40</v>
      </c>
      <c r="Z29" s="11">
        <f>[25]Abril!$G$29</f>
        <v>45</v>
      </c>
      <c r="AA29" s="11">
        <f>[25]Abril!$G$30</f>
        <v>43</v>
      </c>
      <c r="AB29" s="11">
        <f>[25]Abril!$G$31</f>
        <v>31</v>
      </c>
      <c r="AC29" s="11">
        <f>[25]Abril!$G$32</f>
        <v>38</v>
      </c>
      <c r="AD29" s="11">
        <f>[25]Abril!$G$33</f>
        <v>32</v>
      </c>
      <c r="AE29" s="11">
        <f>[25]Abril!$G$34</f>
        <v>34</v>
      </c>
      <c r="AF29" s="15">
        <f t="shared" si="1"/>
        <v>27</v>
      </c>
      <c r="AG29" s="94">
        <f t="shared" si="2"/>
        <v>38.366666666666667</v>
      </c>
      <c r="AJ29" t="s">
        <v>47</v>
      </c>
      <c r="AK29" t="s">
        <v>47</v>
      </c>
    </row>
    <row r="30" spans="1:38" x14ac:dyDescent="0.2">
      <c r="A30" s="58" t="s">
        <v>10</v>
      </c>
      <c r="B30" s="11">
        <f>[26]Abril!$G$5</f>
        <v>32</v>
      </c>
      <c r="C30" s="11">
        <f>[26]Abril!$G$6</f>
        <v>30</v>
      </c>
      <c r="D30" s="11">
        <f>[26]Abril!$G$7</f>
        <v>21</v>
      </c>
      <c r="E30" s="11">
        <f>[26]Abril!$G$8</f>
        <v>23</v>
      </c>
      <c r="F30" s="11">
        <f>[26]Abril!$G$9</f>
        <v>34</v>
      </c>
      <c r="G30" s="11">
        <f>[26]Abril!$G$10</f>
        <v>45</v>
      </c>
      <c r="H30" s="11">
        <f>[26]Abril!$G$11</f>
        <v>55</v>
      </c>
      <c r="I30" s="11">
        <f>[26]Abril!$G$12</f>
        <v>50</v>
      </c>
      <c r="J30" s="11">
        <f>[26]Abril!$G$13</f>
        <v>24</v>
      </c>
      <c r="K30" s="11">
        <f>[26]Abril!$G$14</f>
        <v>20</v>
      </c>
      <c r="L30" s="11">
        <f>[26]Abril!$G$15</f>
        <v>21</v>
      </c>
      <c r="M30" s="11">
        <f>[26]Abril!$G$16</f>
        <v>33</v>
      </c>
      <c r="N30" s="11">
        <f>[26]Abril!$G$17</f>
        <v>44</v>
      </c>
      <c r="O30" s="11">
        <f>[26]Abril!$G$18</f>
        <v>50</v>
      </c>
      <c r="P30" s="11">
        <f>[26]Abril!$G$19</f>
        <v>30</v>
      </c>
      <c r="Q30" s="11">
        <f>[26]Abril!$G$20</f>
        <v>29</v>
      </c>
      <c r="R30" s="11">
        <f>[26]Abril!$G$21</f>
        <v>24</v>
      </c>
      <c r="S30" s="11">
        <f>[26]Abril!$G$22</f>
        <v>39</v>
      </c>
      <c r="T30" s="11">
        <f>[26]Abril!$G$23</f>
        <v>42</v>
      </c>
      <c r="U30" s="11">
        <f>[26]Abril!$G$24</f>
        <v>33</v>
      </c>
      <c r="V30" s="11">
        <f>[26]Abril!$G$25</f>
        <v>36</v>
      </c>
      <c r="W30" s="11">
        <f>[26]Abril!$G$26</f>
        <v>33</v>
      </c>
      <c r="X30" s="11">
        <f>[26]Abril!$G$27</f>
        <v>32</v>
      </c>
      <c r="Y30" s="11">
        <f>[26]Abril!$G$28</f>
        <v>33</v>
      </c>
      <c r="Z30" s="11">
        <f>[26]Abril!$G$29</f>
        <v>48</v>
      </c>
      <c r="AA30" s="11">
        <f>[26]Abril!$G$30</f>
        <v>35</v>
      </c>
      <c r="AB30" s="11">
        <f>[26]Abril!$G$31</f>
        <v>39</v>
      </c>
      <c r="AC30" s="11">
        <f>[26]Abril!$G$32</f>
        <v>34</v>
      </c>
      <c r="AD30" s="11">
        <f>[26]Abril!$G$33</f>
        <v>33</v>
      </c>
      <c r="AE30" s="11">
        <f>[26]Abril!$G$34</f>
        <v>33</v>
      </c>
      <c r="AF30" s="15">
        <f t="shared" si="1"/>
        <v>20</v>
      </c>
      <c r="AG30" s="94">
        <f t="shared" si="2"/>
        <v>34.5</v>
      </c>
      <c r="AJ30" t="s">
        <v>47</v>
      </c>
      <c r="AK30" t="s">
        <v>47</v>
      </c>
    </row>
    <row r="31" spans="1:38" x14ac:dyDescent="0.2">
      <c r="A31" s="58" t="s">
        <v>172</v>
      </c>
      <c r="B31" s="11">
        <f>[27]Abril!$G$5</f>
        <v>34</v>
      </c>
      <c r="C31" s="11">
        <f>[27]Abril!$G$6</f>
        <v>36</v>
      </c>
      <c r="D31" s="11">
        <f>[27]Abril!$G$7</f>
        <v>25</v>
      </c>
      <c r="E31" s="11">
        <f>[27]Abril!$G$8</f>
        <v>27</v>
      </c>
      <c r="F31" s="11">
        <f>[27]Abril!$G$9</f>
        <v>41</v>
      </c>
      <c r="G31" s="11">
        <f>[27]Abril!$G$10</f>
        <v>46</v>
      </c>
      <c r="H31" s="11">
        <f>[27]Abril!$G$11</f>
        <v>61</v>
      </c>
      <c r="I31" s="11">
        <f>[27]Abril!$G$12</f>
        <v>46</v>
      </c>
      <c r="J31" s="11">
        <f>[27]Abril!$G$13</f>
        <v>25</v>
      </c>
      <c r="K31" s="11">
        <f>[27]Abril!$G$14</f>
        <v>22</v>
      </c>
      <c r="L31" s="11">
        <f>[27]Abril!$G$15</f>
        <v>23</v>
      </c>
      <c r="M31" s="11">
        <f>[27]Abril!$G$16</f>
        <v>29</v>
      </c>
      <c r="N31" s="11">
        <f>[27]Abril!$G$17</f>
        <v>46</v>
      </c>
      <c r="O31" s="11">
        <f>[27]Abril!$G$18</f>
        <v>53</v>
      </c>
      <c r="P31" s="11">
        <f>[27]Abril!$G$19</f>
        <v>36</v>
      </c>
      <c r="Q31" s="11">
        <f>[27]Abril!$G$20</f>
        <v>34</v>
      </c>
      <c r="R31" s="11">
        <f>[27]Abril!$G$21</f>
        <v>25</v>
      </c>
      <c r="S31" s="11">
        <f>[27]Abril!$G$22</f>
        <v>40</v>
      </c>
      <c r="T31" s="11">
        <f>[27]Abril!$G$23</f>
        <v>41</v>
      </c>
      <c r="U31" s="11">
        <f>[27]Abril!$G$24</f>
        <v>43</v>
      </c>
      <c r="V31" s="11">
        <f>[27]Abril!$G$25</f>
        <v>38</v>
      </c>
      <c r="W31" s="11">
        <f>[27]Abril!$G$26</f>
        <v>38</v>
      </c>
      <c r="X31" s="11">
        <f>[27]Abril!$G$27</f>
        <v>33</v>
      </c>
      <c r="Y31" s="11">
        <f>[27]Abril!$G$28</f>
        <v>39</v>
      </c>
      <c r="Z31" s="11">
        <f>[27]Abril!$G$29</f>
        <v>50</v>
      </c>
      <c r="AA31" s="11">
        <f>[27]Abril!$G$30</f>
        <v>42</v>
      </c>
      <c r="AB31" s="11">
        <f>[27]Abril!$G$31</f>
        <v>37</v>
      </c>
      <c r="AC31" s="11">
        <f>[27]Abril!$G$32</f>
        <v>43</v>
      </c>
      <c r="AD31" s="11">
        <f>[27]Abril!$G$33</f>
        <v>38</v>
      </c>
      <c r="AE31" s="11">
        <f>[27]Abril!$G$34</f>
        <v>39</v>
      </c>
      <c r="AF31" s="15">
        <f t="shared" si="1"/>
        <v>22</v>
      </c>
      <c r="AG31" s="94">
        <f t="shared" si="2"/>
        <v>37.666666666666664</v>
      </c>
      <c r="AH31" s="12" t="s">
        <v>47</v>
      </c>
      <c r="AI31" t="s">
        <v>47</v>
      </c>
      <c r="AK31" t="s">
        <v>47</v>
      </c>
    </row>
    <row r="32" spans="1:38" x14ac:dyDescent="0.2">
      <c r="A32" s="58" t="s">
        <v>11</v>
      </c>
      <c r="B32" s="11" t="str">
        <f>[28]Abril!$G$5</f>
        <v>*</v>
      </c>
      <c r="C32" s="11" t="str">
        <f>[28]Abril!$G$6</f>
        <v>*</v>
      </c>
      <c r="D32" s="11" t="str">
        <f>[28]Abril!$G$7</f>
        <v>*</v>
      </c>
      <c r="E32" s="11" t="str">
        <f>[28]Abril!$G$8</f>
        <v>*</v>
      </c>
      <c r="F32" s="11" t="str">
        <f>[28]Abril!$G$9</f>
        <v>*</v>
      </c>
      <c r="G32" s="11" t="str">
        <f>[28]Abril!$G$10</f>
        <v>*</v>
      </c>
      <c r="H32" s="11" t="str">
        <f>[28]Abril!$G$11</f>
        <v>*</v>
      </c>
      <c r="I32" s="11" t="str">
        <f>[28]Abril!$G$12</f>
        <v>*</v>
      </c>
      <c r="J32" s="11" t="str">
        <f>[28]Abril!$G$13</f>
        <v>*</v>
      </c>
      <c r="K32" s="11" t="str">
        <f>[28]Abril!$G$14</f>
        <v>*</v>
      </c>
      <c r="L32" s="11" t="str">
        <f>[28]Abril!$G$15</f>
        <v>*</v>
      </c>
      <c r="M32" s="11" t="str">
        <f>[28]Abril!$G$16</f>
        <v>*</v>
      </c>
      <c r="N32" s="11" t="str">
        <f>[28]Abril!$G$17</f>
        <v>*</v>
      </c>
      <c r="O32" s="11" t="str">
        <f>[28]Abril!$G$18</f>
        <v>*</v>
      </c>
      <c r="P32" s="11" t="str">
        <f>[28]Abril!$G$19</f>
        <v>*</v>
      </c>
      <c r="Q32" s="11" t="str">
        <f>[28]Abril!$G$20</f>
        <v>*</v>
      </c>
      <c r="R32" s="11" t="str">
        <f>[28]Abril!$G$21</f>
        <v>*</v>
      </c>
      <c r="S32" s="11" t="str">
        <f>[28]Abril!$G$22</f>
        <v>*</v>
      </c>
      <c r="T32" s="11" t="str">
        <f>[28]Abril!$G$23</f>
        <v>*</v>
      </c>
      <c r="U32" s="11" t="str">
        <f>[28]Abril!$G$24</f>
        <v>*</v>
      </c>
      <c r="V32" s="11" t="str">
        <f>[28]Abril!$G$25</f>
        <v>*</v>
      </c>
      <c r="W32" s="11" t="str">
        <f>[28]Abril!$G$26</f>
        <v>*</v>
      </c>
      <c r="X32" s="11" t="str">
        <f>[28]Abril!$G$27</f>
        <v>*</v>
      </c>
      <c r="Y32" s="11" t="str">
        <f>[28]Abril!$G$28</f>
        <v>*</v>
      </c>
      <c r="Z32" s="11" t="str">
        <f>[28]Abril!$G$29</f>
        <v>*</v>
      </c>
      <c r="AA32" s="11" t="str">
        <f>[28]Abril!$G$30</f>
        <v>*</v>
      </c>
      <c r="AB32" s="11" t="str">
        <f>[28]Abril!$G$31</f>
        <v>*</v>
      </c>
      <c r="AC32" s="11" t="str">
        <f>[28]Abril!$G$32</f>
        <v>*</v>
      </c>
      <c r="AD32" s="11" t="str">
        <f>[28]Abril!$G$33</f>
        <v>*</v>
      </c>
      <c r="AE32" s="11" t="str">
        <f>[28]Abril!$G$34</f>
        <v>*</v>
      </c>
      <c r="AF32" s="15" t="s">
        <v>226</v>
      </c>
      <c r="AG32" s="94" t="s">
        <v>226</v>
      </c>
      <c r="AK32" t="s">
        <v>47</v>
      </c>
    </row>
    <row r="33" spans="1:38" s="5" customFormat="1" x14ac:dyDescent="0.2">
      <c r="A33" s="58" t="s">
        <v>12</v>
      </c>
      <c r="B33" s="11">
        <f>[29]Abril!$G$5</f>
        <v>33</v>
      </c>
      <c r="C33" s="11">
        <f>[29]Abril!$G$6</f>
        <v>32</v>
      </c>
      <c r="D33" s="11">
        <f>[29]Abril!$G$7</f>
        <v>30</v>
      </c>
      <c r="E33" s="11">
        <f>[29]Abril!$G$8</f>
        <v>31</v>
      </c>
      <c r="F33" s="11">
        <f>[29]Abril!$G$9</f>
        <v>36</v>
      </c>
      <c r="G33" s="11">
        <f>[29]Abril!$G$10</f>
        <v>46</v>
      </c>
      <c r="H33" s="11">
        <f>[29]Abril!$G$11</f>
        <v>56</v>
      </c>
      <c r="I33" s="11">
        <f>[29]Abril!$G$12</f>
        <v>36</v>
      </c>
      <c r="J33" s="11">
        <f>[29]Abril!$G$13</f>
        <v>37</v>
      </c>
      <c r="K33" s="11">
        <f>[29]Abril!$G$14</f>
        <v>24</v>
      </c>
      <c r="L33" s="11">
        <f>[29]Abril!$G$15</f>
        <v>29</v>
      </c>
      <c r="M33" s="11">
        <f>[29]Abril!$G$16</f>
        <v>55</v>
      </c>
      <c r="N33" s="11" t="str">
        <f>[29]Abril!$G$17</f>
        <v>*</v>
      </c>
      <c r="O33" s="11" t="str">
        <f>[29]Abril!$G$18</f>
        <v>*</v>
      </c>
      <c r="P33" s="11" t="str">
        <f>[29]Abril!$G$19</f>
        <v>*</v>
      </c>
      <c r="Q33" s="11">
        <f>[29]Abril!$G$20</f>
        <v>34</v>
      </c>
      <c r="R33" s="11">
        <f>[29]Abril!$G$21</f>
        <v>26</v>
      </c>
      <c r="S33" s="11">
        <f>[29]Abril!$G$22</f>
        <v>31</v>
      </c>
      <c r="T33" s="11">
        <f>[29]Abril!$G$23</f>
        <v>39</v>
      </c>
      <c r="U33" s="11">
        <f>[29]Abril!$G$24</f>
        <v>40</v>
      </c>
      <c r="V33" s="11">
        <f>[29]Abril!$G$25</f>
        <v>37</v>
      </c>
      <c r="W33" s="11">
        <f>[29]Abril!$G$26</f>
        <v>29</v>
      </c>
      <c r="X33" s="11">
        <f>[29]Abril!$G$27</f>
        <v>65</v>
      </c>
      <c r="Y33" s="11" t="str">
        <f>[29]Abril!$G$28</f>
        <v>*</v>
      </c>
      <c r="Z33" s="11" t="str">
        <f>[29]Abril!$G$29</f>
        <v>*</v>
      </c>
      <c r="AA33" s="11" t="str">
        <f>[29]Abril!$G$30</f>
        <v>*</v>
      </c>
      <c r="AB33" s="11" t="str">
        <f>[29]Abril!$G$31</f>
        <v>*</v>
      </c>
      <c r="AC33" s="11">
        <f>[29]Abril!$G$32</f>
        <v>36</v>
      </c>
      <c r="AD33" s="11">
        <f>[29]Abril!$G$33</f>
        <v>30</v>
      </c>
      <c r="AE33" s="11">
        <f>[29]Abril!$G$34</f>
        <v>34</v>
      </c>
      <c r="AF33" s="15">
        <f t="shared" si="1"/>
        <v>24</v>
      </c>
      <c r="AG33" s="94">
        <f t="shared" si="2"/>
        <v>36.782608695652172</v>
      </c>
      <c r="AI33" s="5" t="s">
        <v>47</v>
      </c>
      <c r="AK33" s="5" t="s">
        <v>47</v>
      </c>
    </row>
    <row r="34" spans="1:38" x14ac:dyDescent="0.2">
      <c r="A34" s="58" t="s">
        <v>13</v>
      </c>
      <c r="B34" s="11">
        <f>[30]Abril!$G$5</f>
        <v>39</v>
      </c>
      <c r="C34" s="11">
        <f>[30]Abril!$G$6</f>
        <v>45</v>
      </c>
      <c r="D34" s="11">
        <f>[30]Abril!$G$7</f>
        <v>62</v>
      </c>
      <c r="E34" s="11">
        <f>[30]Abril!$G$8</f>
        <v>45</v>
      </c>
      <c r="F34" s="11">
        <f>[30]Abril!$G$9</f>
        <v>43</v>
      </c>
      <c r="G34" s="11">
        <f>[30]Abril!$G$10</f>
        <v>48</v>
      </c>
      <c r="H34" s="11">
        <f>[30]Abril!$G$11</f>
        <v>64</v>
      </c>
      <c r="I34" s="11">
        <f>[30]Abril!$G$12</f>
        <v>47</v>
      </c>
      <c r="J34" s="11">
        <f>[30]Abril!$G$13</f>
        <v>42</v>
      </c>
      <c r="K34" s="11">
        <f>[30]Abril!$G$14</f>
        <v>35</v>
      </c>
      <c r="L34" s="11">
        <f>[30]Abril!$G$15</f>
        <v>33</v>
      </c>
      <c r="M34" s="11">
        <f>[30]Abril!$G$16</f>
        <v>34</v>
      </c>
      <c r="N34" s="11">
        <f>[30]Abril!$G$17</f>
        <v>38</v>
      </c>
      <c r="O34" s="11">
        <f>[30]Abril!$G$18</f>
        <v>62</v>
      </c>
      <c r="P34" s="11">
        <f>[30]Abril!$G$19</f>
        <v>31</v>
      </c>
      <c r="Q34" s="11">
        <f>[30]Abril!$G$20</f>
        <v>26</v>
      </c>
      <c r="R34" s="11">
        <f>[30]Abril!$G$21</f>
        <v>25</v>
      </c>
      <c r="S34" s="11">
        <f>[30]Abril!$G$22</f>
        <v>37</v>
      </c>
      <c r="T34" s="11">
        <f>[30]Abril!$G$23</f>
        <v>43</v>
      </c>
      <c r="U34" s="11">
        <f>[30]Abril!$G$24</f>
        <v>42</v>
      </c>
      <c r="V34" s="11">
        <f>[30]Abril!$G$25</f>
        <v>31</v>
      </c>
      <c r="W34" s="11">
        <f>[30]Abril!$G$26</f>
        <v>22</v>
      </c>
      <c r="X34" s="11">
        <f>[30]Abril!$G$27</f>
        <v>29</v>
      </c>
      <c r="Y34" s="11">
        <f>[30]Abril!$G$28</f>
        <v>37</v>
      </c>
      <c r="Z34" s="11">
        <f>[30]Abril!$G$29</f>
        <v>32</v>
      </c>
      <c r="AA34" s="11">
        <f>[30]Abril!$G$30</f>
        <v>47</v>
      </c>
      <c r="AB34" s="11">
        <f>[30]Abril!$G$31</f>
        <v>29</v>
      </c>
      <c r="AC34" s="11">
        <f>[30]Abril!$G$32</f>
        <v>30</v>
      </c>
      <c r="AD34" s="11">
        <f>[30]Abril!$G$33</f>
        <v>35</v>
      </c>
      <c r="AE34" s="11">
        <f>[30]Abril!$G$34</f>
        <v>34</v>
      </c>
      <c r="AF34" s="15">
        <f t="shared" si="1"/>
        <v>22</v>
      </c>
      <c r="AG34" s="94">
        <f t="shared" si="2"/>
        <v>38.9</v>
      </c>
      <c r="AJ34" t="s">
        <v>47</v>
      </c>
    </row>
    <row r="35" spans="1:38" x14ac:dyDescent="0.2">
      <c r="A35" s="58" t="s">
        <v>173</v>
      </c>
      <c r="B35" s="11">
        <f>[31]Abril!$G$5</f>
        <v>51</v>
      </c>
      <c r="C35" s="11">
        <f>[31]Abril!$G$6</f>
        <v>51</v>
      </c>
      <c r="D35" s="11">
        <f>[31]Abril!$G$7</f>
        <v>51</v>
      </c>
      <c r="E35" s="11">
        <f>[31]Abril!$G$8</f>
        <v>47</v>
      </c>
      <c r="F35" s="11">
        <f>[31]Abril!$G$9</f>
        <v>47</v>
      </c>
      <c r="G35" s="11">
        <f>[31]Abril!$G$10</f>
        <v>46</v>
      </c>
      <c r="H35" s="11">
        <f>[31]Abril!$G$11</f>
        <v>63</v>
      </c>
      <c r="I35" s="11">
        <f>[31]Abril!$G$12</f>
        <v>60</v>
      </c>
      <c r="J35" s="11">
        <f>[31]Abril!$G$13</f>
        <v>56</v>
      </c>
      <c r="K35" s="11">
        <f>[31]Abril!$G$14</f>
        <v>45</v>
      </c>
      <c r="L35" s="11">
        <f>[31]Abril!$G$15</f>
        <v>49</v>
      </c>
      <c r="M35" s="11">
        <f>[31]Abril!$G$16</f>
        <v>49</v>
      </c>
      <c r="N35" s="11">
        <f>[31]Abril!$G$17</f>
        <v>53</v>
      </c>
      <c r="O35" s="11">
        <f>[31]Abril!$G$18</f>
        <v>59</v>
      </c>
      <c r="P35" s="11">
        <f>[31]Abril!$G$19</f>
        <v>50</v>
      </c>
      <c r="Q35" s="11">
        <f>[31]Abril!$G$20</f>
        <v>48</v>
      </c>
      <c r="R35" s="11">
        <f>[31]Abril!$G$21</f>
        <v>46</v>
      </c>
      <c r="S35" s="11">
        <f>[31]Abril!$G$22</f>
        <v>52</v>
      </c>
      <c r="T35" s="11">
        <f>[31]Abril!$G$23</f>
        <v>52</v>
      </c>
      <c r="U35" s="11">
        <f>[31]Abril!$G$24</f>
        <v>55</v>
      </c>
      <c r="V35" s="11">
        <f>[31]Abril!$G$25</f>
        <v>49</v>
      </c>
      <c r="W35" s="11">
        <f>[31]Abril!$G$26</f>
        <v>44</v>
      </c>
      <c r="X35" s="11">
        <f>[31]Abril!$G$27</f>
        <v>41</v>
      </c>
      <c r="Y35" s="11">
        <f>[31]Abril!$G$28</f>
        <v>45</v>
      </c>
      <c r="Z35" s="11">
        <f>[31]Abril!$G$29</f>
        <v>52</v>
      </c>
      <c r="AA35" s="11">
        <f>[31]Abril!$G$30</f>
        <v>47</v>
      </c>
      <c r="AB35" s="11">
        <f>[31]Abril!$G$31</f>
        <v>45</v>
      </c>
      <c r="AC35" s="11">
        <f>[31]Abril!$G$32</f>
        <v>45</v>
      </c>
      <c r="AD35" s="11">
        <f>[31]Abril!$G$33</f>
        <v>45</v>
      </c>
      <c r="AE35" s="11">
        <f>[31]Abril!$G$34</f>
        <v>42</v>
      </c>
      <c r="AF35" s="15">
        <f t="shared" si="1"/>
        <v>41</v>
      </c>
      <c r="AG35" s="94">
        <f t="shared" si="2"/>
        <v>49.5</v>
      </c>
    </row>
    <row r="36" spans="1:38" x14ac:dyDescent="0.2">
      <c r="A36" s="58" t="s">
        <v>144</v>
      </c>
      <c r="B36" s="11" t="str">
        <f>[32]Abril!$G$5</f>
        <v>*</v>
      </c>
      <c r="C36" s="11" t="str">
        <f>[32]Abril!$G$6</f>
        <v>*</v>
      </c>
      <c r="D36" s="11" t="str">
        <f>[32]Abril!$G$7</f>
        <v>*</v>
      </c>
      <c r="E36" s="11" t="str">
        <f>[32]Abril!$G$8</f>
        <v>*</v>
      </c>
      <c r="F36" s="11" t="str">
        <f>[32]Abril!$G$9</f>
        <v>*</v>
      </c>
      <c r="G36" s="11" t="str">
        <f>[32]Abril!$G$10</f>
        <v>*</v>
      </c>
      <c r="H36" s="11" t="str">
        <f>[32]Abril!$G$11</f>
        <v>*</v>
      </c>
      <c r="I36" s="11" t="str">
        <f>[32]Abril!$G$12</f>
        <v>*</v>
      </c>
      <c r="J36" s="11" t="str">
        <f>[32]Abril!$G$13</f>
        <v>*</v>
      </c>
      <c r="K36" s="11" t="str">
        <f>[32]Abril!$G$14</f>
        <v>*</v>
      </c>
      <c r="L36" s="11" t="str">
        <f>[32]Abril!$G$15</f>
        <v>*</v>
      </c>
      <c r="M36" s="11" t="str">
        <f>[32]Abril!$G$16</f>
        <v>*</v>
      </c>
      <c r="N36" s="11" t="str">
        <f>[32]Abril!$G$17</f>
        <v>*</v>
      </c>
      <c r="O36" s="11" t="str">
        <f>[32]Abril!$G$18</f>
        <v>*</v>
      </c>
      <c r="P36" s="11" t="str">
        <f>[32]Abril!$G$19</f>
        <v>*</v>
      </c>
      <c r="Q36" s="11" t="str">
        <f>[32]Abril!$G$20</f>
        <v>*</v>
      </c>
      <c r="R36" s="11" t="str">
        <f>[32]Abril!$G$21</f>
        <v>*</v>
      </c>
      <c r="S36" s="11" t="str">
        <f>[32]Abril!$G$22</f>
        <v>*</v>
      </c>
      <c r="T36" s="11" t="str">
        <f>[32]Abril!$G$23</f>
        <v>*</v>
      </c>
      <c r="U36" s="11" t="str">
        <f>[32]Abril!$G$24</f>
        <v>*</v>
      </c>
      <c r="V36" s="11" t="str">
        <f>[32]Abril!$G$25</f>
        <v>*</v>
      </c>
      <c r="W36" s="11" t="str">
        <f>[32]Abril!$G$26</f>
        <v>*</v>
      </c>
      <c r="X36" s="11" t="str">
        <f>[32]Abril!$G$27</f>
        <v>*</v>
      </c>
      <c r="Y36" s="11" t="str">
        <f>[32]Abril!$G$28</f>
        <v>*</v>
      </c>
      <c r="Z36" s="11" t="str">
        <f>[32]Abril!$G$29</f>
        <v>*</v>
      </c>
      <c r="AA36" s="11" t="str">
        <f>[32]Abril!$G$30</f>
        <v>*</v>
      </c>
      <c r="AB36" s="11" t="str">
        <f>[32]Abril!$G$31</f>
        <v>*</v>
      </c>
      <c r="AC36" s="11" t="str">
        <f>[32]Abril!$G$32</f>
        <v>*</v>
      </c>
      <c r="AD36" s="11" t="str">
        <f>[32]Abril!$G$33</f>
        <v>*</v>
      </c>
      <c r="AE36" s="11" t="str">
        <f>[32]Abril!$G$34</f>
        <v>*</v>
      </c>
      <c r="AF36" s="15" t="s">
        <v>226</v>
      </c>
      <c r="AG36" s="94" t="s">
        <v>226</v>
      </c>
    </row>
    <row r="37" spans="1:38" x14ac:dyDescent="0.2">
      <c r="A37" s="58" t="s">
        <v>14</v>
      </c>
      <c r="B37" s="11" t="str">
        <f>[33]Abril!$G$5</f>
        <v>*</v>
      </c>
      <c r="C37" s="11" t="str">
        <f>[33]Abril!$G$6</f>
        <v>*</v>
      </c>
      <c r="D37" s="11" t="str">
        <f>[33]Abril!$G$7</f>
        <v>*</v>
      </c>
      <c r="E37" s="11" t="str">
        <f>[33]Abril!$G$8</f>
        <v>*</v>
      </c>
      <c r="F37" s="11" t="str">
        <f>[33]Abril!$G$9</f>
        <v>*</v>
      </c>
      <c r="G37" s="11" t="str">
        <f>[33]Abril!$G$10</f>
        <v>*</v>
      </c>
      <c r="H37" s="11" t="str">
        <f>[33]Abril!$G$11</f>
        <v>*</v>
      </c>
      <c r="I37" s="11" t="str">
        <f>[33]Abril!$G$12</f>
        <v>*</v>
      </c>
      <c r="J37" s="11" t="str">
        <f>[33]Abril!$G$13</f>
        <v>*</v>
      </c>
      <c r="K37" s="11" t="str">
        <f>[33]Abril!$G$14</f>
        <v>*</v>
      </c>
      <c r="L37" s="11" t="str">
        <f>[33]Abril!$G$15</f>
        <v>*</v>
      </c>
      <c r="M37" s="11" t="str">
        <f>[33]Abril!$G$16</f>
        <v>*</v>
      </c>
      <c r="N37" s="11" t="str">
        <f>[33]Abril!$G$17</f>
        <v>*</v>
      </c>
      <c r="O37" s="11" t="str">
        <f>[33]Abril!$G$18</f>
        <v>*</v>
      </c>
      <c r="P37" s="11" t="str">
        <f>[33]Abril!$G$19</f>
        <v>*</v>
      </c>
      <c r="Q37" s="11" t="str">
        <f>[33]Abril!$G$20</f>
        <v>*</v>
      </c>
      <c r="R37" s="11" t="str">
        <f>[33]Abril!$G$21</f>
        <v>*</v>
      </c>
      <c r="S37" s="11" t="str">
        <f>[33]Abril!$G$22</f>
        <v>*</v>
      </c>
      <c r="T37" s="11" t="str">
        <f>[33]Abril!$G$23</f>
        <v>*</v>
      </c>
      <c r="U37" s="11" t="str">
        <f>[33]Abril!$G$24</f>
        <v>*</v>
      </c>
      <c r="V37" s="11" t="str">
        <f>[33]Abril!$G$25</f>
        <v>*</v>
      </c>
      <c r="W37" s="11" t="str">
        <f>[33]Abril!$G$26</f>
        <v>*</v>
      </c>
      <c r="X37" s="11" t="str">
        <f>[33]Abril!$G$27</f>
        <v>*</v>
      </c>
      <c r="Y37" s="11" t="str">
        <f>[33]Abril!$G$28</f>
        <v>*</v>
      </c>
      <c r="Z37" s="11" t="str">
        <f>[33]Abril!$G$29</f>
        <v>*</v>
      </c>
      <c r="AA37" s="11" t="str">
        <f>[33]Abril!$G$30</f>
        <v>*</v>
      </c>
      <c r="AB37" s="11" t="str">
        <f>[33]Abril!$G$31</f>
        <v>*</v>
      </c>
      <c r="AC37" s="11" t="str">
        <f>[33]Abril!$G$32</f>
        <v>*</v>
      </c>
      <c r="AD37" s="11" t="str">
        <f>[33]Abril!$G$33</f>
        <v>*</v>
      </c>
      <c r="AE37" s="11" t="str">
        <f>[33]Abril!$G$34</f>
        <v>*</v>
      </c>
      <c r="AF37" s="15" t="s">
        <v>226</v>
      </c>
      <c r="AG37" s="94" t="s">
        <v>226</v>
      </c>
    </row>
    <row r="38" spans="1:38" x14ac:dyDescent="0.2">
      <c r="A38" s="58" t="s">
        <v>174</v>
      </c>
      <c r="B38" s="11">
        <f>[34]Abril!$G$5</f>
        <v>70</v>
      </c>
      <c r="C38" s="11">
        <f>[34]Abril!$G$6</f>
        <v>72</v>
      </c>
      <c r="D38" s="11">
        <f>[34]Abril!$G$7</f>
        <v>74</v>
      </c>
      <c r="E38" s="11">
        <f>[34]Abril!$G$8</f>
        <v>71</v>
      </c>
      <c r="F38" s="11">
        <f>[34]Abril!$G$9</f>
        <v>72</v>
      </c>
      <c r="G38" s="11">
        <f>[34]Abril!$G$10</f>
        <v>72</v>
      </c>
      <c r="H38" s="11">
        <f>[34]Abril!$G$11</f>
        <v>66</v>
      </c>
      <c r="I38" s="11">
        <f>[34]Abril!$G$12</f>
        <v>62</v>
      </c>
      <c r="J38" s="11">
        <f>[34]Abril!$G$13</f>
        <v>55</v>
      </c>
      <c r="K38" s="11">
        <f>[34]Abril!$G$14</f>
        <v>56</v>
      </c>
      <c r="L38" s="11">
        <f>[34]Abril!$G$15</f>
        <v>59</v>
      </c>
      <c r="M38" s="11">
        <f>[34]Abril!$G$16</f>
        <v>65</v>
      </c>
      <c r="N38" s="11">
        <f>[34]Abril!$G$17</f>
        <v>63</v>
      </c>
      <c r="O38" s="11">
        <f>[34]Abril!$G$18</f>
        <v>68</v>
      </c>
      <c r="P38" s="11">
        <f>[34]Abril!$G$19</f>
        <v>58</v>
      </c>
      <c r="Q38" s="11">
        <f>[34]Abril!$G$20</f>
        <v>47</v>
      </c>
      <c r="R38" s="11">
        <f>[34]Abril!$G$21</f>
        <v>53</v>
      </c>
      <c r="S38" s="11">
        <f>[34]Abril!$G$22</f>
        <v>59</v>
      </c>
      <c r="T38" s="11">
        <f>[34]Abril!$G$23</f>
        <v>59</v>
      </c>
      <c r="U38" s="11">
        <f>[34]Abril!$G$24</f>
        <v>58</v>
      </c>
      <c r="V38" s="11">
        <f>[34]Abril!$G$25</f>
        <v>69</v>
      </c>
      <c r="W38" s="11">
        <f>[34]Abril!$G$26</f>
        <v>60</v>
      </c>
      <c r="X38" s="11">
        <f>[34]Abril!$G$27</f>
        <v>49</v>
      </c>
      <c r="Y38" s="11">
        <f>[34]Abril!$G$28</f>
        <v>67</v>
      </c>
      <c r="Z38" s="11">
        <f>[34]Abril!$G$29</f>
        <v>72</v>
      </c>
      <c r="AA38" s="11">
        <f>[34]Abril!$G$30</f>
        <v>72</v>
      </c>
      <c r="AB38" s="11">
        <f>[34]Abril!$G$31</f>
        <v>52</v>
      </c>
      <c r="AC38" s="11">
        <f>[34]Abril!$G$32</f>
        <v>70</v>
      </c>
      <c r="AD38" s="11">
        <f>[34]Abril!$G$33</f>
        <v>54</v>
      </c>
      <c r="AE38" s="11">
        <f>[34]Abril!$G$34</f>
        <v>59</v>
      </c>
      <c r="AF38" s="15">
        <f t="shared" si="1"/>
        <v>47</v>
      </c>
      <c r="AG38" s="94">
        <f t="shared" si="2"/>
        <v>62.766666666666666</v>
      </c>
      <c r="AI38" t="s">
        <v>47</v>
      </c>
      <c r="AJ38" t="s">
        <v>47</v>
      </c>
    </row>
    <row r="39" spans="1:38" x14ac:dyDescent="0.2">
      <c r="A39" s="58" t="s">
        <v>15</v>
      </c>
      <c r="B39" s="11">
        <f>[35]Abril!$G$5</f>
        <v>36</v>
      </c>
      <c r="C39" s="11">
        <f>[35]Abril!$G$6</f>
        <v>35</v>
      </c>
      <c r="D39" s="11">
        <f>[35]Abril!$G$7</f>
        <v>34</v>
      </c>
      <c r="E39" s="11">
        <f>[35]Abril!$G$8</f>
        <v>20</v>
      </c>
      <c r="F39" s="11">
        <f>[35]Abril!$G$9</f>
        <v>42</v>
      </c>
      <c r="G39" s="11">
        <f>[35]Abril!$G$10</f>
        <v>44</v>
      </c>
      <c r="H39" s="11">
        <f>[35]Abril!$G$11</f>
        <v>63</v>
      </c>
      <c r="I39" s="11">
        <f>[35]Abril!$G$12</f>
        <v>38</v>
      </c>
      <c r="J39" s="11">
        <f>[35]Abril!$G$13</f>
        <v>25</v>
      </c>
      <c r="K39" s="11">
        <f>[35]Abril!$G$14</f>
        <v>22</v>
      </c>
      <c r="L39" s="11">
        <f>[35]Abril!$G$15</f>
        <v>24</v>
      </c>
      <c r="M39" s="11">
        <f>[35]Abril!$G$16</f>
        <v>32</v>
      </c>
      <c r="N39" s="11">
        <f>[35]Abril!$G$17</f>
        <v>49</v>
      </c>
      <c r="O39" s="11">
        <f>[35]Abril!$G$18</f>
        <v>51</v>
      </c>
      <c r="P39" s="11">
        <f>[35]Abril!$G$19</f>
        <v>32</v>
      </c>
      <c r="Q39" s="11">
        <f>[35]Abril!$G$20</f>
        <v>33</v>
      </c>
      <c r="R39" s="11">
        <f>[35]Abril!$G$21</f>
        <v>19</v>
      </c>
      <c r="S39" s="11">
        <f>[35]Abril!$G$22</f>
        <v>33</v>
      </c>
      <c r="T39" s="11">
        <f>[35]Abril!$G$23</f>
        <v>44</v>
      </c>
      <c r="U39" s="11">
        <f>[35]Abril!$G$24</f>
        <v>46</v>
      </c>
      <c r="V39" s="11">
        <f>[35]Abril!$G$25</f>
        <v>30</v>
      </c>
      <c r="W39" s="11">
        <f>[35]Abril!$G$26</f>
        <v>30</v>
      </c>
      <c r="X39" s="11">
        <f>[35]Abril!$G$27</f>
        <v>37</v>
      </c>
      <c r="Y39" s="11">
        <f>[35]Abril!$G$28</f>
        <v>42</v>
      </c>
      <c r="Z39" s="11">
        <f>[35]Abril!$G$29</f>
        <v>46</v>
      </c>
      <c r="AA39" s="11">
        <f>[35]Abril!$G$30</f>
        <v>49</v>
      </c>
      <c r="AB39" s="11">
        <f>[35]Abril!$G$31</f>
        <v>37</v>
      </c>
      <c r="AC39" s="11">
        <f>[35]Abril!$G$32</f>
        <v>49</v>
      </c>
      <c r="AD39" s="11">
        <f>[35]Abril!$G$33</f>
        <v>34</v>
      </c>
      <c r="AE39" s="11">
        <f>[35]Abril!$G$34</f>
        <v>36</v>
      </c>
      <c r="AF39" s="15">
        <f t="shared" si="1"/>
        <v>19</v>
      </c>
      <c r="AG39" s="94">
        <f t="shared" si="2"/>
        <v>37.06666666666667</v>
      </c>
      <c r="AH39" s="12" t="s">
        <v>47</v>
      </c>
      <c r="AJ39" t="s">
        <v>47</v>
      </c>
      <c r="AK39" t="s">
        <v>47</v>
      </c>
      <c r="AL39" t="s">
        <v>47</v>
      </c>
    </row>
    <row r="40" spans="1:38" x14ac:dyDescent="0.2">
      <c r="A40" s="58" t="s">
        <v>16</v>
      </c>
      <c r="B40" s="11">
        <f>[36]Abril!$G$5</f>
        <v>57</v>
      </c>
      <c r="C40" s="11" t="str">
        <f>[36]Abril!$G$6</f>
        <v>*</v>
      </c>
      <c r="D40" s="11" t="str">
        <f>[36]Abril!$G$7</f>
        <v>*</v>
      </c>
      <c r="E40" s="11" t="str">
        <f>[36]Abril!$G$8</f>
        <v>*</v>
      </c>
      <c r="F40" s="11" t="str">
        <f>[36]Abril!$G$9</f>
        <v>*</v>
      </c>
      <c r="G40" s="11" t="str">
        <f>[36]Abril!$G$10</f>
        <v>*</v>
      </c>
      <c r="H40" s="11" t="str">
        <f>[36]Abril!$G$11</f>
        <v>*</v>
      </c>
      <c r="I40" s="11">
        <f>[36]Abril!$G$12</f>
        <v>32</v>
      </c>
      <c r="J40" s="11">
        <f>[36]Abril!$G$13</f>
        <v>21</v>
      </c>
      <c r="K40" s="11">
        <f>[36]Abril!$G$14</f>
        <v>25</v>
      </c>
      <c r="L40" s="11">
        <f>[36]Abril!$G$15</f>
        <v>55</v>
      </c>
      <c r="M40" s="11" t="str">
        <f>[36]Abril!$G$16</f>
        <v>*</v>
      </c>
      <c r="N40" s="11" t="str">
        <f>[36]Abril!$G$17</f>
        <v>*</v>
      </c>
      <c r="O40" s="11" t="str">
        <f>[36]Abril!$G$18</f>
        <v>*</v>
      </c>
      <c r="P40" s="11" t="str">
        <f>[36]Abril!$G$19</f>
        <v>*</v>
      </c>
      <c r="Q40" s="11">
        <f>[36]Abril!$G$20</f>
        <v>29</v>
      </c>
      <c r="R40" s="11">
        <f>[36]Abril!$G$21</f>
        <v>26</v>
      </c>
      <c r="S40" s="11">
        <f>[36]Abril!$G$22</f>
        <v>51</v>
      </c>
      <c r="T40" s="11" t="str">
        <f>[36]Abril!$G$23</f>
        <v>*</v>
      </c>
      <c r="U40" s="11" t="str">
        <f>[36]Abril!$G$24</f>
        <v>*</v>
      </c>
      <c r="V40" s="11" t="str">
        <f>[36]Abril!$G$25</f>
        <v>*</v>
      </c>
      <c r="W40" s="11" t="str">
        <f>[36]Abril!$G$26</f>
        <v>*</v>
      </c>
      <c r="X40" s="11" t="str">
        <f>[36]Abril!$G$27</f>
        <v>*</v>
      </c>
      <c r="Y40" s="11" t="str">
        <f>[36]Abril!$G$28</f>
        <v>*</v>
      </c>
      <c r="Z40" s="11" t="str">
        <f>[36]Abril!$G$29</f>
        <v>*</v>
      </c>
      <c r="AA40" s="11" t="str">
        <f>[36]Abril!$G$30</f>
        <v>*</v>
      </c>
      <c r="AB40" s="11" t="str">
        <f>[36]Abril!$G$31</f>
        <v>*</v>
      </c>
      <c r="AC40" s="11" t="str">
        <f>[36]Abril!$G$32</f>
        <v>*</v>
      </c>
      <c r="AD40" s="11" t="str">
        <f>[36]Abril!$G$33</f>
        <v>*</v>
      </c>
      <c r="AE40" s="11">
        <f>[36]Abril!$G$34</f>
        <v>27</v>
      </c>
      <c r="AF40" s="15">
        <f t="shared" si="1"/>
        <v>21</v>
      </c>
      <c r="AG40" s="94">
        <f t="shared" si="2"/>
        <v>35.888888888888886</v>
      </c>
      <c r="AK40" t="s">
        <v>47</v>
      </c>
    </row>
    <row r="41" spans="1:38" x14ac:dyDescent="0.2">
      <c r="A41" s="58" t="s">
        <v>175</v>
      </c>
      <c r="B41" s="11">
        <f>[37]Abril!$G$5</f>
        <v>39</v>
      </c>
      <c r="C41" s="11">
        <f>[37]Abril!$G$6</f>
        <v>35</v>
      </c>
      <c r="D41" s="11">
        <f>[37]Abril!$G$7</f>
        <v>56</v>
      </c>
      <c r="E41" s="11">
        <f>[37]Abril!$G$8</f>
        <v>32</v>
      </c>
      <c r="F41" s="11">
        <f>[37]Abril!$G$9</f>
        <v>36</v>
      </c>
      <c r="G41" s="11">
        <f>[37]Abril!$G$10</f>
        <v>31</v>
      </c>
      <c r="H41" s="11">
        <f>[37]Abril!$G$11</f>
        <v>59</v>
      </c>
      <c r="I41" s="11">
        <f>[37]Abril!$G$12</f>
        <v>44</v>
      </c>
      <c r="J41" s="11">
        <f>[37]Abril!$G$13</f>
        <v>41</v>
      </c>
      <c r="K41" s="11">
        <f>[37]Abril!$G$14</f>
        <v>40</v>
      </c>
      <c r="L41" s="11">
        <f>[37]Abril!$G$15</f>
        <v>38</v>
      </c>
      <c r="M41" s="11">
        <f>[37]Abril!$G$16</f>
        <v>39</v>
      </c>
      <c r="N41" s="11">
        <f>[37]Abril!$G$17</f>
        <v>39</v>
      </c>
      <c r="O41" s="11">
        <f>[37]Abril!$G$18</f>
        <v>58</v>
      </c>
      <c r="P41" s="11">
        <f>[37]Abril!$E$19</f>
        <v>66.166666666666671</v>
      </c>
      <c r="Q41" s="11">
        <f>[37]Abril!$G$20</f>
        <v>28</v>
      </c>
      <c r="R41" s="11">
        <f>[37]Abril!$G$21</f>
        <v>34</v>
      </c>
      <c r="S41" s="11">
        <f>[37]Abril!$G$22</f>
        <v>44</v>
      </c>
      <c r="T41" s="11">
        <f>[37]Abril!$G$23</f>
        <v>47</v>
      </c>
      <c r="U41" s="11">
        <f>[37]Abril!$G$24</f>
        <v>35</v>
      </c>
      <c r="V41" s="11">
        <f>[37]Abril!$G$25</f>
        <v>36</v>
      </c>
      <c r="W41" s="11">
        <f>[37]Abril!$G$26</f>
        <v>32</v>
      </c>
      <c r="X41" s="11">
        <f>[37]Abril!$G$27</f>
        <v>30</v>
      </c>
      <c r="Y41" s="11">
        <f>[37]Abril!$G$28</f>
        <v>39</v>
      </c>
      <c r="Z41" s="11">
        <f>[37]Abril!$G$29</f>
        <v>41</v>
      </c>
      <c r="AA41" s="11">
        <f>[37]Abril!$G$30</f>
        <v>35</v>
      </c>
      <c r="AB41" s="11">
        <f>[37]Abril!$G$31</f>
        <v>36</v>
      </c>
      <c r="AC41" s="11">
        <f>[37]Abril!$G$32</f>
        <v>34</v>
      </c>
      <c r="AD41" s="11">
        <f>[37]Abril!$G$33</f>
        <v>35</v>
      </c>
      <c r="AE41" s="11">
        <f>[37]Abril!$G$34</f>
        <v>34</v>
      </c>
      <c r="AF41" s="15">
        <f t="shared" si="1"/>
        <v>28</v>
      </c>
      <c r="AG41" s="94">
        <f t="shared" si="2"/>
        <v>39.772222222222219</v>
      </c>
      <c r="AI41" t="s">
        <v>47</v>
      </c>
      <c r="AK41" t="s">
        <v>47</v>
      </c>
    </row>
    <row r="42" spans="1:38" x14ac:dyDescent="0.2">
      <c r="A42" s="58" t="s">
        <v>17</v>
      </c>
      <c r="B42" s="11">
        <f>[38]Abril!$G$5</f>
        <v>37</v>
      </c>
      <c r="C42" s="11">
        <f>[38]Abril!$G$6</f>
        <v>36</v>
      </c>
      <c r="D42" s="11">
        <f>[38]Abril!$G$7</f>
        <v>29</v>
      </c>
      <c r="E42" s="11">
        <f>[38]Abril!$G$8</f>
        <v>34</v>
      </c>
      <c r="F42" s="11">
        <f>[38]Abril!$G$9</f>
        <v>37</v>
      </c>
      <c r="G42" s="11">
        <f>[38]Abril!$G$10</f>
        <v>40</v>
      </c>
      <c r="H42" s="11">
        <f>[38]Abril!$G$11</f>
        <v>56</v>
      </c>
      <c r="I42" s="11">
        <f>[38]Abril!$G$12</f>
        <v>49</v>
      </c>
      <c r="J42" s="11">
        <f>[38]Abril!$G$13</f>
        <v>41</v>
      </c>
      <c r="K42" s="11">
        <f>[38]Abril!$G$14</f>
        <v>28</v>
      </c>
      <c r="L42" s="11">
        <f>[38]Abril!$G$15</f>
        <v>33</v>
      </c>
      <c r="M42" s="11">
        <f>[38]Abril!$G$16</f>
        <v>40</v>
      </c>
      <c r="N42" s="11">
        <f>[38]Abril!$G$17</f>
        <v>42</v>
      </c>
      <c r="O42" s="11">
        <f>[38]Abril!$G$18</f>
        <v>61</v>
      </c>
      <c r="P42" s="11">
        <f>[38]Abril!$G$19</f>
        <v>34</v>
      </c>
      <c r="Q42" s="11">
        <f>[38]Abril!$G$20</f>
        <v>31</v>
      </c>
      <c r="R42" s="11">
        <f>[38]Abril!$G$21</f>
        <v>29</v>
      </c>
      <c r="S42" s="11">
        <f>[38]Abril!$G$22</f>
        <v>38</v>
      </c>
      <c r="T42" s="11">
        <f>[38]Abril!$G$23</f>
        <v>38</v>
      </c>
      <c r="U42" s="11">
        <f>[38]Abril!$G$24</f>
        <v>38</v>
      </c>
      <c r="V42" s="11">
        <f>[38]Abril!$G$25</f>
        <v>40</v>
      </c>
      <c r="W42" s="11">
        <f>[38]Abril!$G$26</f>
        <v>31</v>
      </c>
      <c r="X42" s="11">
        <f>[38]Abril!$G$27</f>
        <v>32</v>
      </c>
      <c r="Y42" s="11">
        <f>[38]Abril!$G$28</f>
        <v>38</v>
      </c>
      <c r="Z42" s="11">
        <f>[38]Abril!$G$29</f>
        <v>46</v>
      </c>
      <c r="AA42" s="11">
        <f>[38]Abril!$G$30</f>
        <v>39</v>
      </c>
      <c r="AB42" s="11">
        <f>[38]Abril!$G$31</f>
        <v>36</v>
      </c>
      <c r="AC42" s="11">
        <f>[38]Abril!$G$32</f>
        <v>37</v>
      </c>
      <c r="AD42" s="11">
        <f>[38]Abril!$G$33</f>
        <v>35</v>
      </c>
      <c r="AE42" s="11">
        <f>[38]Abril!$G$34</f>
        <v>33</v>
      </c>
      <c r="AF42" s="15">
        <f t="shared" si="1"/>
        <v>28</v>
      </c>
      <c r="AG42" s="94">
        <f t="shared" si="2"/>
        <v>37.93333333333333</v>
      </c>
    </row>
    <row r="43" spans="1:38" x14ac:dyDescent="0.2">
      <c r="A43" s="58" t="s">
        <v>157</v>
      </c>
      <c r="B43" s="11">
        <f>[39]Abri!$G$5</f>
        <v>32</v>
      </c>
      <c r="C43" s="11">
        <f>[39]Abri!$G$6</f>
        <v>31</v>
      </c>
      <c r="D43" s="11">
        <f>[39]Abri!$G$7</f>
        <v>38</v>
      </c>
      <c r="E43" s="11">
        <f>[39]Abri!$G$8</f>
        <v>24</v>
      </c>
      <c r="F43" s="11">
        <f>[39]Abri!$G$9</f>
        <v>34</v>
      </c>
      <c r="G43" s="11">
        <f>[39]Abri!$G$10</f>
        <v>29</v>
      </c>
      <c r="H43" s="11">
        <f>[39]Abri!$G$11</f>
        <v>55</v>
      </c>
      <c r="I43" s="11">
        <f>[39]Abri!$G$12</f>
        <v>50</v>
      </c>
      <c r="J43" s="11">
        <f>[39]Abri!$G$13</f>
        <v>39</v>
      </c>
      <c r="K43" s="11">
        <f>[39]Abri!$G$14</f>
        <v>28</v>
      </c>
      <c r="L43" s="11">
        <f>[39]Abri!$G$15</f>
        <v>34</v>
      </c>
      <c r="M43" s="11">
        <f>[39]Abri!$G$16</f>
        <v>43</v>
      </c>
      <c r="N43" s="11">
        <f>[39]Abri!$G$17</f>
        <v>43</v>
      </c>
      <c r="O43" s="11">
        <f>[39]Abri!$G$18</f>
        <v>62</v>
      </c>
      <c r="P43" s="11">
        <f>[39]Abri!$G$19</f>
        <v>32</v>
      </c>
      <c r="Q43" s="11">
        <f>[39]Abri!$G$20</f>
        <v>27</v>
      </c>
      <c r="R43" s="11">
        <f>[39]Abri!$G$21</f>
        <v>24</v>
      </c>
      <c r="S43" s="11">
        <f>[39]Abri!$G$22</f>
        <v>44</v>
      </c>
      <c r="T43" s="11">
        <f>[39]Abri!$G$23</f>
        <v>50</v>
      </c>
      <c r="U43" s="11">
        <f>[39]Abri!$G$24</f>
        <v>46</v>
      </c>
      <c r="V43" s="11">
        <f>[39]Abri!$G$25</f>
        <v>37</v>
      </c>
      <c r="W43" s="11">
        <f>[39]Abri!$G$26</f>
        <v>34</v>
      </c>
      <c r="X43" s="11">
        <f>[39]Abri!$G$27</f>
        <v>32</v>
      </c>
      <c r="Y43" s="11">
        <f>[39]Abri!$G$28</f>
        <v>39</v>
      </c>
      <c r="Z43" s="11">
        <f>[39]Abri!$G$29</f>
        <v>44</v>
      </c>
      <c r="AA43" s="11">
        <f>[39]Abri!$G$30</f>
        <v>33</v>
      </c>
      <c r="AB43" s="11">
        <f>[39]Abri!$G$31</f>
        <v>38</v>
      </c>
      <c r="AC43" s="11">
        <f>[39]Abri!$G$32</f>
        <v>37</v>
      </c>
      <c r="AD43" s="11">
        <f>[39]Abri!$G$33</f>
        <v>34</v>
      </c>
      <c r="AE43" s="11">
        <f>[39]Abri!$G$34</f>
        <v>31</v>
      </c>
      <c r="AF43" s="15">
        <f t="shared" si="1"/>
        <v>24</v>
      </c>
      <c r="AG43" s="94">
        <f t="shared" si="2"/>
        <v>37.466666666666669</v>
      </c>
      <c r="AI43" t="s">
        <v>47</v>
      </c>
      <c r="AK43" t="s">
        <v>47</v>
      </c>
      <c r="AL43" t="s">
        <v>47</v>
      </c>
    </row>
    <row r="44" spans="1:38" x14ac:dyDescent="0.2">
      <c r="A44" s="58" t="s">
        <v>18</v>
      </c>
      <c r="B44" s="11">
        <f>[40]Abril!$G$5</f>
        <v>38</v>
      </c>
      <c r="C44" s="11">
        <f>[40]Abril!$G$6</f>
        <v>49</v>
      </c>
      <c r="D44" s="11">
        <f>[40]Abril!$G$7</f>
        <v>62</v>
      </c>
      <c r="E44" s="11">
        <f>[40]Abril!$G$8</f>
        <v>39</v>
      </c>
      <c r="F44" s="11">
        <f>[40]Abril!$G$9</f>
        <v>38</v>
      </c>
      <c r="G44" s="11">
        <f>[40]Abril!$G$10</f>
        <v>35</v>
      </c>
      <c r="H44" s="11">
        <f>[40]Abril!$G$11</f>
        <v>66</v>
      </c>
      <c r="I44" s="11">
        <f>[40]Abril!$G$12</f>
        <v>52</v>
      </c>
      <c r="J44" s="11">
        <f>[40]Abril!$G$13</f>
        <v>49</v>
      </c>
      <c r="K44" s="11">
        <f>[40]Abril!$G$14</f>
        <v>47</v>
      </c>
      <c r="L44" s="11">
        <f>[40]Abril!$G$15</f>
        <v>41</v>
      </c>
      <c r="M44" s="11">
        <f>[40]Abril!$G$16</f>
        <v>48</v>
      </c>
      <c r="N44" s="11">
        <f>[40]Abril!$G$17</f>
        <v>36</v>
      </c>
      <c r="O44" s="11">
        <f>[40]Abril!$G$18</f>
        <v>71</v>
      </c>
      <c r="P44" s="11">
        <f>[40]Abril!$G$19</f>
        <v>50</v>
      </c>
      <c r="Q44" s="11">
        <f>[40]Abril!$G$20</f>
        <v>27</v>
      </c>
      <c r="R44" s="11">
        <f>[40]Abril!$G$21</f>
        <v>41</v>
      </c>
      <c r="S44" s="11">
        <f>[40]Abril!$G$22</f>
        <v>47</v>
      </c>
      <c r="T44" s="11">
        <f>[40]Abril!$G$23</f>
        <v>49</v>
      </c>
      <c r="U44" s="11">
        <f>[40]Abril!$G$24</f>
        <v>34</v>
      </c>
      <c r="V44" s="11">
        <f>[40]Abril!$G$25</f>
        <v>38</v>
      </c>
      <c r="W44" s="11">
        <f>[40]Abril!$G$26</f>
        <v>31</v>
      </c>
      <c r="X44" s="11">
        <f>[40]Abril!$G$27</f>
        <v>32</v>
      </c>
      <c r="Y44" s="11">
        <f>[40]Abril!$G$28</f>
        <v>47</v>
      </c>
      <c r="Z44" s="11">
        <f>[40]Abril!$G$29</f>
        <v>48</v>
      </c>
      <c r="AA44" s="11">
        <f>[40]Abril!$G$30</f>
        <v>42</v>
      </c>
      <c r="AB44" s="11">
        <f>[40]Abril!$G$31</f>
        <v>35</v>
      </c>
      <c r="AC44" s="11">
        <f>[40]Abril!$G$32</f>
        <v>40</v>
      </c>
      <c r="AD44" s="11">
        <f>[40]Abril!$G$33</f>
        <v>37</v>
      </c>
      <c r="AE44" s="11">
        <f>[40]Abril!$G$34</f>
        <v>38</v>
      </c>
      <c r="AF44" s="15">
        <f t="shared" si="1"/>
        <v>27</v>
      </c>
      <c r="AG44" s="94">
        <f t="shared" si="2"/>
        <v>43.56666666666667</v>
      </c>
    </row>
    <row r="45" spans="1:38" x14ac:dyDescent="0.2">
      <c r="A45" s="58" t="s">
        <v>162</v>
      </c>
      <c r="B45" s="11">
        <f>[41]Abril!$G$5</f>
        <v>43</v>
      </c>
      <c r="C45" s="11">
        <f>[41]Abril!$G$6</f>
        <v>43</v>
      </c>
      <c r="D45" s="11">
        <f>[41]Abril!$G$7</f>
        <v>53</v>
      </c>
      <c r="E45" s="11">
        <f>[41]Abril!$G$8</f>
        <v>34</v>
      </c>
      <c r="F45" s="11">
        <f>[41]Abril!$G$9</f>
        <v>42</v>
      </c>
      <c r="G45" s="11">
        <f>[41]Abril!$G$10</f>
        <v>38</v>
      </c>
      <c r="H45" s="11">
        <f>[41]Abril!$G$11</f>
        <v>49</v>
      </c>
      <c r="I45" s="11">
        <f>[41]Abril!$G$12</f>
        <v>77</v>
      </c>
      <c r="J45" s="11" t="str">
        <f>[41]Abril!$G$13</f>
        <v>*</v>
      </c>
      <c r="K45" s="11" t="str">
        <f>[41]Abril!$G$14</f>
        <v>*</v>
      </c>
      <c r="L45" s="11" t="str">
        <f>[41]Abril!$G$15</f>
        <v>*</v>
      </c>
      <c r="M45" s="11" t="str">
        <f>[41]Abril!$G$16</f>
        <v>*</v>
      </c>
      <c r="N45" s="11" t="str">
        <f>[41]Abril!$G$17</f>
        <v>*</v>
      </c>
      <c r="O45" s="11" t="str">
        <f>[41]Abril!$G$18</f>
        <v>*</v>
      </c>
      <c r="P45" s="11" t="str">
        <f>[41]Abril!$G$19</f>
        <v>*</v>
      </c>
      <c r="Q45" s="11" t="str">
        <f>[41]Abril!$G$20</f>
        <v>*</v>
      </c>
      <c r="R45" s="11" t="str">
        <f>[41]Abril!$G$21</f>
        <v>*</v>
      </c>
      <c r="S45" s="11" t="str">
        <f>[41]Abril!$G$22</f>
        <v>*</v>
      </c>
      <c r="T45" s="11" t="str">
        <f>[41]Abril!$G$23</f>
        <v>*</v>
      </c>
      <c r="U45" s="11" t="str">
        <f>[41]Abril!$G$24</f>
        <v>*</v>
      </c>
      <c r="V45" s="11" t="str">
        <f>[41]Abril!$G$25</f>
        <v>*</v>
      </c>
      <c r="W45" s="11" t="str">
        <f>[41]Abril!$G$26</f>
        <v>*</v>
      </c>
      <c r="X45" s="11" t="str">
        <f>[41]Abril!$G$27</f>
        <v>*</v>
      </c>
      <c r="Y45" s="11" t="str">
        <f>[41]Abril!$G$28</f>
        <v>*</v>
      </c>
      <c r="Z45" s="11" t="str">
        <f>[41]Abril!$G$29</f>
        <v>*</v>
      </c>
      <c r="AA45" s="11" t="str">
        <f>[41]Abril!$G$30</f>
        <v>*</v>
      </c>
      <c r="AB45" s="11" t="str">
        <f>[41]Abril!$G$31</f>
        <v>*</v>
      </c>
      <c r="AC45" s="11" t="str">
        <f>[41]Abril!$G$32</f>
        <v>*</v>
      </c>
      <c r="AD45" s="11" t="str">
        <f>[41]Abril!$G$33</f>
        <v>*</v>
      </c>
      <c r="AE45" s="11" t="str">
        <f>[41]Abril!$G$34</f>
        <v>*</v>
      </c>
      <c r="AF45" s="15">
        <f t="shared" si="1"/>
        <v>34</v>
      </c>
      <c r="AG45" s="94">
        <f t="shared" si="2"/>
        <v>47.375</v>
      </c>
      <c r="AI45" s="12" t="s">
        <v>47</v>
      </c>
      <c r="AK45" t="s">
        <v>47</v>
      </c>
    </row>
    <row r="46" spans="1:38" x14ac:dyDescent="0.2">
      <c r="A46" s="58" t="s">
        <v>19</v>
      </c>
      <c r="B46" s="11">
        <f>[42]Abril!$G$5</f>
        <v>35</v>
      </c>
      <c r="C46" s="11">
        <f>[42]Abril!$G$6</f>
        <v>33</v>
      </c>
      <c r="D46" s="11">
        <f>[42]Abril!$G$7</f>
        <v>19</v>
      </c>
      <c r="E46" s="11">
        <f>[42]Abril!$G$8</f>
        <v>24</v>
      </c>
      <c r="F46" s="11">
        <f>[42]Abril!$G$9</f>
        <v>32</v>
      </c>
      <c r="G46" s="11">
        <f>[42]Abril!$G$10</f>
        <v>49</v>
      </c>
      <c r="H46" s="11">
        <f>[42]Abril!$G$11</f>
        <v>35</v>
      </c>
      <c r="I46" s="11">
        <f>[42]Abril!$G$12</f>
        <v>34</v>
      </c>
      <c r="J46" s="11">
        <f>[42]Abril!$G$13</f>
        <v>24</v>
      </c>
      <c r="K46" s="11">
        <f>[42]Abril!$G$14</f>
        <v>24</v>
      </c>
      <c r="L46" s="11">
        <f>[42]Abril!$G$15</f>
        <v>22</v>
      </c>
      <c r="M46" s="11">
        <f>[42]Abril!$G$16</f>
        <v>26</v>
      </c>
      <c r="N46" s="11">
        <f>[42]Abril!$G$17</f>
        <v>46</v>
      </c>
      <c r="O46" s="11">
        <f>[42]Abril!$G$18</f>
        <v>37</v>
      </c>
      <c r="P46" s="11">
        <f>[42]Abril!$G$19</f>
        <v>31</v>
      </c>
      <c r="Q46" s="11">
        <f>[42]Abril!$G$20</f>
        <v>22</v>
      </c>
      <c r="R46" s="11">
        <f>[42]Abril!$G$21</f>
        <v>29</v>
      </c>
      <c r="S46" s="11">
        <f>[42]Abril!$G$22</f>
        <v>38</v>
      </c>
      <c r="T46" s="11">
        <f>[42]Abril!$G$23</f>
        <v>39</v>
      </c>
      <c r="U46" s="11">
        <f>[42]Abril!$G$24</f>
        <v>36</v>
      </c>
      <c r="V46" s="11">
        <f>[42]Abril!$G$25</f>
        <v>30</v>
      </c>
      <c r="W46" s="11">
        <f>[42]Abril!$G$26</f>
        <v>30</v>
      </c>
      <c r="X46" s="11">
        <f>[42]Abril!$G$27</f>
        <v>34</v>
      </c>
      <c r="Y46" s="11">
        <f>[42]Abril!$G$28</f>
        <v>32</v>
      </c>
      <c r="Z46" s="11">
        <f>[42]Abril!$G$29</f>
        <v>50</v>
      </c>
      <c r="AA46" s="11">
        <f>[42]Abril!$G$30</f>
        <v>37</v>
      </c>
      <c r="AB46" s="11">
        <f>[42]Abril!$G$31</f>
        <v>33</v>
      </c>
      <c r="AC46" s="11">
        <f>[42]Abril!$G$32</f>
        <v>43</v>
      </c>
      <c r="AD46" s="11">
        <f>[42]Abril!$G$33</f>
        <v>32</v>
      </c>
      <c r="AE46" s="11">
        <f>[42]Abril!$G$34</f>
        <v>29</v>
      </c>
      <c r="AF46" s="15">
        <f t="shared" si="1"/>
        <v>19</v>
      </c>
      <c r="AG46" s="94">
        <f t="shared" si="2"/>
        <v>32.833333333333336</v>
      </c>
      <c r="AH46" s="12" t="s">
        <v>47</v>
      </c>
      <c r="AI46" t="s">
        <v>47</v>
      </c>
      <c r="AJ46" t="s">
        <v>47</v>
      </c>
      <c r="AK46" t="s">
        <v>47</v>
      </c>
    </row>
    <row r="47" spans="1:38" x14ac:dyDescent="0.2">
      <c r="A47" s="58" t="s">
        <v>31</v>
      </c>
      <c r="B47" s="11">
        <f>[43]Abril!$G$5</f>
        <v>29</v>
      </c>
      <c r="C47" s="11">
        <f>[43]Abril!$G$6</f>
        <v>30</v>
      </c>
      <c r="D47" s="11">
        <f>[43]Abril!$G$7</f>
        <v>29</v>
      </c>
      <c r="E47" s="11">
        <f>[43]Abril!$G$8</f>
        <v>32</v>
      </c>
      <c r="F47" s="11">
        <f>[43]Abril!$G$9</f>
        <v>34</v>
      </c>
      <c r="G47" s="11">
        <f>[43]Abril!$G$10</f>
        <v>38</v>
      </c>
      <c r="H47" s="11">
        <f>[43]Abril!$G$11</f>
        <v>56</v>
      </c>
      <c r="I47" s="11">
        <f>[43]Abril!$G$12</f>
        <v>48</v>
      </c>
      <c r="J47" s="11">
        <f>[43]Abril!$G$13</f>
        <v>42</v>
      </c>
      <c r="K47" s="11">
        <f>[43]Abril!$G$14</f>
        <v>33</v>
      </c>
      <c r="L47" s="11">
        <f>[43]Abril!$G$15</f>
        <v>33</v>
      </c>
      <c r="M47" s="11">
        <f>[43]Abril!$G$16</f>
        <v>38</v>
      </c>
      <c r="N47" s="11">
        <f>[43]Abril!$G$17</f>
        <v>42</v>
      </c>
      <c r="O47" s="11">
        <f>[43]Abril!$G$18</f>
        <v>54</v>
      </c>
      <c r="P47" s="11">
        <f>[43]Abril!$G$19</f>
        <v>33</v>
      </c>
      <c r="Q47" s="11">
        <f>[43]Abril!$G$20</f>
        <v>29</v>
      </c>
      <c r="R47" s="11">
        <f>[43]Abril!$G$21</f>
        <v>29</v>
      </c>
      <c r="S47" s="11">
        <f>[43]Abril!$G$22</f>
        <v>34</v>
      </c>
      <c r="T47" s="11">
        <f>[43]Abril!$G$23</f>
        <v>37</v>
      </c>
      <c r="U47" s="11">
        <f>[43]Abril!$G$24</f>
        <v>34</v>
      </c>
      <c r="V47" s="11">
        <f>[43]Abril!$G$25</f>
        <v>36</v>
      </c>
      <c r="W47" s="11">
        <f>[43]Abril!$G$26</f>
        <v>29</v>
      </c>
      <c r="X47" s="11">
        <f>[43]Abril!$G$27</f>
        <v>27</v>
      </c>
      <c r="Y47" s="11">
        <f>[43]Abril!$G$28</f>
        <v>36</v>
      </c>
      <c r="Z47" s="11">
        <f>[43]Abril!$G$29</f>
        <v>47</v>
      </c>
      <c r="AA47" s="11">
        <f>[43]Abril!$G$30</f>
        <v>36</v>
      </c>
      <c r="AB47" s="11">
        <f>[43]Abril!$G$31</f>
        <v>31</v>
      </c>
      <c r="AC47" s="11">
        <f>[43]Abril!$G$32</f>
        <v>31</v>
      </c>
      <c r="AD47" s="11">
        <f>[43]Abril!$G$33</f>
        <v>32</v>
      </c>
      <c r="AE47" s="11">
        <f>[43]Abril!$G$34</f>
        <v>33</v>
      </c>
      <c r="AF47" s="15">
        <f t="shared" si="1"/>
        <v>27</v>
      </c>
      <c r="AG47" s="94">
        <f t="shared" si="2"/>
        <v>35.733333333333334</v>
      </c>
      <c r="AK47" t="s">
        <v>47</v>
      </c>
    </row>
    <row r="48" spans="1:38" x14ac:dyDescent="0.2">
      <c r="A48" s="58" t="s">
        <v>44</v>
      </c>
      <c r="B48" s="11">
        <f>[44]Abril!$G$5</f>
        <v>34</v>
      </c>
      <c r="C48" s="11">
        <f>[44]Abril!$G$6</f>
        <v>43</v>
      </c>
      <c r="D48" s="11">
        <f>[44]Abril!$G$7</f>
        <v>57</v>
      </c>
      <c r="E48" s="11">
        <f>[44]Abril!$G$8</f>
        <v>51</v>
      </c>
      <c r="F48" s="11">
        <f>[44]Abril!$G$9</f>
        <v>34</v>
      </c>
      <c r="G48" s="11">
        <f>[44]Abril!$G$10</f>
        <v>33</v>
      </c>
      <c r="H48" s="11">
        <f>[44]Abril!$G$11</f>
        <v>48</v>
      </c>
      <c r="I48" s="11">
        <f>[44]Abril!$G$12</f>
        <v>50</v>
      </c>
      <c r="J48" s="11">
        <f>[44]Abril!$G$13</f>
        <v>45</v>
      </c>
      <c r="K48" s="11">
        <f>[44]Abril!$G$14</f>
        <v>40</v>
      </c>
      <c r="L48" s="11">
        <f>[44]Abril!$G$15</f>
        <v>44</v>
      </c>
      <c r="M48" s="11">
        <f>[44]Abril!$G$16</f>
        <v>39</v>
      </c>
      <c r="N48" s="11">
        <f>[44]Abril!$G$17</f>
        <v>33</v>
      </c>
      <c r="O48" s="11">
        <f>[44]Abril!$G$18</f>
        <v>58</v>
      </c>
      <c r="P48" s="11">
        <f>[44]Abril!$G$19</f>
        <v>64</v>
      </c>
      <c r="Q48" s="11">
        <f>[44]Abril!$G$20</f>
        <v>45</v>
      </c>
      <c r="R48" s="11">
        <f>[44]Abril!$G$21</f>
        <v>47</v>
      </c>
      <c r="S48" s="11">
        <f>[44]Abril!$G$22</f>
        <v>50</v>
      </c>
      <c r="T48" s="11">
        <f>[44]Abril!$G$23</f>
        <v>40</v>
      </c>
      <c r="U48" s="11">
        <f>[44]Abril!$G$24</f>
        <v>43</v>
      </c>
      <c r="V48" s="11">
        <f>[44]Abril!$G$25</f>
        <v>38</v>
      </c>
      <c r="W48" s="11">
        <f>[44]Abril!$G$26</f>
        <v>30</v>
      </c>
      <c r="X48" s="11">
        <f>[44]Abril!$G$27</f>
        <v>36</v>
      </c>
      <c r="Y48" s="11">
        <f>[44]Abril!$G$28</f>
        <v>48</v>
      </c>
      <c r="Z48" s="11">
        <f>[44]Abril!$G$29</f>
        <v>44</v>
      </c>
      <c r="AA48" s="11">
        <f>[44]Abril!$G$30</f>
        <v>41</v>
      </c>
      <c r="AB48" s="11">
        <f>[44]Abril!$G$31</f>
        <v>33</v>
      </c>
      <c r="AC48" s="11">
        <f>[44]Abril!$G$32</f>
        <v>34</v>
      </c>
      <c r="AD48" s="11">
        <f>[44]Abril!$G$33</f>
        <v>33</v>
      </c>
      <c r="AE48" s="11">
        <f>[44]Abril!$G$34</f>
        <v>32</v>
      </c>
      <c r="AF48" s="15">
        <f t="shared" si="1"/>
        <v>30</v>
      </c>
      <c r="AG48" s="94">
        <f t="shared" si="2"/>
        <v>42.233333333333334</v>
      </c>
      <c r="AH48" s="12" t="s">
        <v>47</v>
      </c>
      <c r="AI48" t="s">
        <v>47</v>
      </c>
      <c r="AJ48" t="s">
        <v>47</v>
      </c>
    </row>
    <row r="49" spans="1:37" x14ac:dyDescent="0.2">
      <c r="A49" s="58" t="s">
        <v>20</v>
      </c>
      <c r="B49" s="11" t="str">
        <f>[45]Abril!$G$5</f>
        <v>*</v>
      </c>
      <c r="C49" s="11" t="str">
        <f>[45]Abril!$G$6</f>
        <v>*</v>
      </c>
      <c r="D49" s="11" t="str">
        <f>[45]Abril!$G$7</f>
        <v>*</v>
      </c>
      <c r="E49" s="11" t="str">
        <f>[45]Abril!$G$8</f>
        <v>*</v>
      </c>
      <c r="F49" s="11" t="str">
        <f>[45]Abril!$G$9</f>
        <v>*</v>
      </c>
      <c r="G49" s="11" t="str">
        <f>[45]Abril!$G$10</f>
        <v>*</v>
      </c>
      <c r="H49" s="11" t="str">
        <f>[45]Abril!$G$11</f>
        <v>*</v>
      </c>
      <c r="I49" s="11" t="str">
        <f>[45]Abril!$G$12</f>
        <v>*</v>
      </c>
      <c r="J49" s="11" t="str">
        <f>[45]Abril!$G$13</f>
        <v>*</v>
      </c>
      <c r="K49" s="11" t="str">
        <f>[45]Abril!$G$14</f>
        <v>*</v>
      </c>
      <c r="L49" s="11" t="str">
        <f>[45]Abril!$G$15</f>
        <v>*</v>
      </c>
      <c r="M49" s="11" t="str">
        <f>[45]Abril!$G$16</f>
        <v>*</v>
      </c>
      <c r="N49" s="11" t="str">
        <f>[45]Abril!$G$17</f>
        <v>*</v>
      </c>
      <c r="O49" s="11" t="str">
        <f>[45]Abril!$G$18</f>
        <v>*</v>
      </c>
      <c r="P49" s="11" t="str">
        <f>[45]Abril!$G$19</f>
        <v>*</v>
      </c>
      <c r="Q49" s="11" t="str">
        <f>[45]Abril!$G$20</f>
        <v>*</v>
      </c>
      <c r="R49" s="11" t="str">
        <f>[45]Abril!$G$21</f>
        <v>*</v>
      </c>
      <c r="S49" s="11" t="str">
        <f>[45]Abril!$G$22</f>
        <v>*</v>
      </c>
      <c r="T49" s="11" t="str">
        <f>[45]Abril!$G$23</f>
        <v>*</v>
      </c>
      <c r="U49" s="11" t="str">
        <f>[45]Abril!$G$24</f>
        <v>*</v>
      </c>
      <c r="V49" s="11" t="str">
        <f>[45]Abril!$G$25</f>
        <v>*</v>
      </c>
      <c r="W49" s="11" t="str">
        <f>[45]Abril!$G$26</f>
        <v>*</v>
      </c>
      <c r="X49" s="11" t="str">
        <f>[45]Abril!$G$27</f>
        <v>*</v>
      </c>
      <c r="Y49" s="11" t="str">
        <f>[45]Abril!$G$28</f>
        <v>*</v>
      </c>
      <c r="Z49" s="11" t="str">
        <f>[45]Abril!$G$29</f>
        <v>*</v>
      </c>
      <c r="AA49" s="11" t="str">
        <f>[45]Abril!$G$30</f>
        <v>*</v>
      </c>
      <c r="AB49" s="11" t="str">
        <f>[45]Abril!$G$31</f>
        <v>*</v>
      </c>
      <c r="AC49" s="11" t="str">
        <f>[45]Abril!$G$32</f>
        <v>*</v>
      </c>
      <c r="AD49" s="11" t="str">
        <f>[45]Abril!$G$33</f>
        <v>*</v>
      </c>
      <c r="AE49" s="11" t="str">
        <f>[45]Abril!$G$34</f>
        <v>*</v>
      </c>
      <c r="AF49" s="15" t="s">
        <v>226</v>
      </c>
      <c r="AG49" s="94" t="s">
        <v>226</v>
      </c>
      <c r="AI49" t="s">
        <v>47</v>
      </c>
    </row>
    <row r="50" spans="1:37" s="5" customFormat="1" ht="17.100000000000001" customHeight="1" x14ac:dyDescent="0.2">
      <c r="A50" s="111" t="s">
        <v>228</v>
      </c>
      <c r="B50" s="13">
        <f t="shared" ref="B50:AF50" si="3">MIN(B5:B49)</f>
        <v>27</v>
      </c>
      <c r="C50" s="13">
        <f t="shared" si="3"/>
        <v>25</v>
      </c>
      <c r="D50" s="13">
        <f t="shared" si="3"/>
        <v>17</v>
      </c>
      <c r="E50" s="13">
        <f t="shared" si="3"/>
        <v>13</v>
      </c>
      <c r="F50" s="13">
        <f t="shared" si="3"/>
        <v>30</v>
      </c>
      <c r="G50" s="13">
        <f t="shared" si="3"/>
        <v>29</v>
      </c>
      <c r="H50" s="13">
        <f t="shared" si="3"/>
        <v>34</v>
      </c>
      <c r="I50" s="13">
        <f t="shared" si="3"/>
        <v>30</v>
      </c>
      <c r="J50" s="13">
        <f t="shared" si="3"/>
        <v>15</v>
      </c>
      <c r="K50" s="13">
        <f t="shared" si="3"/>
        <v>13</v>
      </c>
      <c r="L50" s="13">
        <f t="shared" si="3"/>
        <v>10</v>
      </c>
      <c r="M50" s="13">
        <f t="shared" si="3"/>
        <v>26</v>
      </c>
      <c r="N50" s="13">
        <f t="shared" si="3"/>
        <v>33</v>
      </c>
      <c r="O50" s="13">
        <f t="shared" si="3"/>
        <v>37</v>
      </c>
      <c r="P50" s="13">
        <f t="shared" si="3"/>
        <v>25</v>
      </c>
      <c r="Q50" s="13">
        <f t="shared" si="3"/>
        <v>22</v>
      </c>
      <c r="R50" s="13">
        <f t="shared" si="3"/>
        <v>18</v>
      </c>
      <c r="S50" s="13">
        <f t="shared" si="3"/>
        <v>22</v>
      </c>
      <c r="T50" s="13">
        <f t="shared" si="3"/>
        <v>32</v>
      </c>
      <c r="U50" s="13">
        <f t="shared" si="3"/>
        <v>31</v>
      </c>
      <c r="V50" s="13">
        <f t="shared" si="3"/>
        <v>28</v>
      </c>
      <c r="W50" s="13">
        <f t="shared" si="3"/>
        <v>22</v>
      </c>
      <c r="X50" s="13">
        <f t="shared" si="3"/>
        <v>21</v>
      </c>
      <c r="Y50" s="13">
        <f t="shared" si="3"/>
        <v>31</v>
      </c>
      <c r="Z50" s="13">
        <f t="shared" si="3"/>
        <v>32</v>
      </c>
      <c r="AA50" s="13">
        <f t="shared" si="3"/>
        <v>27</v>
      </c>
      <c r="AB50" s="13">
        <f t="shared" si="3"/>
        <v>28</v>
      </c>
      <c r="AC50" s="13">
        <f t="shared" si="3"/>
        <v>30</v>
      </c>
      <c r="AD50" s="13">
        <f t="shared" si="3"/>
        <v>22</v>
      </c>
      <c r="AE50" s="13">
        <f t="shared" si="3"/>
        <v>25</v>
      </c>
      <c r="AF50" s="15">
        <f t="shared" si="3"/>
        <v>10</v>
      </c>
      <c r="AG50" s="94">
        <f>AVERAGE(AG5:AG49)</f>
        <v>38.518153899240851</v>
      </c>
      <c r="AK50" s="5" t="s">
        <v>47</v>
      </c>
    </row>
    <row r="51" spans="1:37" x14ac:dyDescent="0.2">
      <c r="A51" s="47"/>
      <c r="B51" s="48"/>
      <c r="C51" s="48"/>
      <c r="D51" s="48" t="s">
        <v>101</v>
      </c>
      <c r="E51" s="48"/>
      <c r="F51" s="48"/>
      <c r="G51" s="48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0"/>
      <c r="AD51" s="55"/>
      <c r="AE51" s="61" t="s">
        <v>47</v>
      </c>
      <c r="AF51" s="52"/>
      <c r="AG51" s="54"/>
    </row>
    <row r="52" spans="1:37" x14ac:dyDescent="0.2">
      <c r="A52" s="47"/>
      <c r="B52" s="49" t="s">
        <v>102</v>
      </c>
      <c r="C52" s="49"/>
      <c r="D52" s="49"/>
      <c r="E52" s="49"/>
      <c r="F52" s="49"/>
      <c r="G52" s="49"/>
      <c r="H52" s="49"/>
      <c r="I52" s="49"/>
      <c r="J52" s="90"/>
      <c r="K52" s="90"/>
      <c r="L52" s="90"/>
      <c r="M52" s="90" t="s">
        <v>45</v>
      </c>
      <c r="N52" s="90"/>
      <c r="O52" s="90"/>
      <c r="P52" s="90"/>
      <c r="Q52" s="90"/>
      <c r="R52" s="90"/>
      <c r="S52" s="90"/>
      <c r="T52" s="152" t="s">
        <v>97</v>
      </c>
      <c r="U52" s="152"/>
      <c r="V52" s="152"/>
      <c r="W52" s="152"/>
      <c r="X52" s="152"/>
      <c r="Y52" s="90"/>
      <c r="Z52" s="90"/>
      <c r="AA52" s="90"/>
      <c r="AB52" s="90"/>
      <c r="AC52" s="90"/>
      <c r="AD52" s="90"/>
      <c r="AE52" s="90"/>
      <c r="AF52" s="52"/>
      <c r="AG52" s="51"/>
      <c r="AI52" s="12" t="s">
        <v>47</v>
      </c>
      <c r="AK52" t="s">
        <v>47</v>
      </c>
    </row>
    <row r="53" spans="1:37" x14ac:dyDescent="0.2">
      <c r="A53" s="50"/>
      <c r="B53" s="90"/>
      <c r="C53" s="90"/>
      <c r="D53" s="90"/>
      <c r="E53" s="90"/>
      <c r="F53" s="90"/>
      <c r="G53" s="90"/>
      <c r="H53" s="90"/>
      <c r="I53" s="90"/>
      <c r="J53" s="91"/>
      <c r="K53" s="91"/>
      <c r="L53" s="91"/>
      <c r="M53" s="91" t="s">
        <v>46</v>
      </c>
      <c r="N53" s="91"/>
      <c r="O53" s="91"/>
      <c r="P53" s="91"/>
      <c r="Q53" s="90"/>
      <c r="R53" s="90"/>
      <c r="S53" s="90"/>
      <c r="T53" s="153" t="s">
        <v>98</v>
      </c>
      <c r="U53" s="153"/>
      <c r="V53" s="153"/>
      <c r="W53" s="153"/>
      <c r="X53" s="153"/>
      <c r="Y53" s="90"/>
      <c r="Z53" s="90"/>
      <c r="AA53" s="90"/>
      <c r="AB53" s="90"/>
      <c r="AC53" s="90"/>
      <c r="AD53" s="55"/>
      <c r="AE53" s="55"/>
      <c r="AF53" s="52"/>
      <c r="AG53" s="51"/>
    </row>
    <row r="54" spans="1:37" x14ac:dyDescent="0.2">
      <c r="A54" s="47"/>
      <c r="B54" s="48"/>
      <c r="C54" s="48"/>
      <c r="D54" s="48"/>
      <c r="E54" s="48"/>
      <c r="F54" s="48"/>
      <c r="G54" s="48"/>
      <c r="H54" s="48"/>
      <c r="I54" s="48"/>
      <c r="J54" s="48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55"/>
      <c r="AE54" s="55"/>
      <c r="AF54" s="52"/>
      <c r="AG54" s="95"/>
    </row>
    <row r="55" spans="1:37" x14ac:dyDescent="0.2">
      <c r="A55" s="50"/>
      <c r="B55" s="90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0"/>
      <c r="AD55" s="90"/>
      <c r="AE55" s="55"/>
      <c r="AF55" s="52"/>
      <c r="AG55" s="54"/>
      <c r="AK55" t="s">
        <v>47</v>
      </c>
    </row>
    <row r="56" spans="1:37" x14ac:dyDescent="0.2">
      <c r="A56" s="50"/>
      <c r="B56" s="90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0"/>
      <c r="AE56" s="56"/>
      <c r="AF56" s="52"/>
      <c r="AG56" s="54"/>
    </row>
    <row r="57" spans="1:37" ht="13.5" thickBot="1" x14ac:dyDescent="0.25">
      <c r="A57" s="62"/>
      <c r="B57" s="63"/>
      <c r="C57" s="63"/>
      <c r="D57" s="63"/>
      <c r="E57" s="63"/>
      <c r="F57" s="63"/>
      <c r="G57" s="63" t="s">
        <v>47</v>
      </c>
      <c r="H57" s="63"/>
      <c r="I57" s="63"/>
      <c r="J57" s="63"/>
      <c r="K57" s="63"/>
      <c r="L57" s="63" t="s">
        <v>47</v>
      </c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4"/>
      <c r="AG57" s="96"/>
    </row>
    <row r="58" spans="1:37" x14ac:dyDescent="0.2">
      <c r="AF58" s="7"/>
    </row>
    <row r="63" spans="1:37" x14ac:dyDescent="0.2">
      <c r="P63" s="2" t="s">
        <v>47</v>
      </c>
      <c r="AE63" s="2" t="s">
        <v>47</v>
      </c>
      <c r="AH63" t="s">
        <v>47</v>
      </c>
    </row>
    <row r="64" spans="1:37" x14ac:dyDescent="0.2">
      <c r="T64" s="2" t="s">
        <v>47</v>
      </c>
      <c r="Z64" s="2" t="s">
        <v>47</v>
      </c>
    </row>
    <row r="66" spans="7:14" x14ac:dyDescent="0.2">
      <c r="N66" s="2" t="s">
        <v>47</v>
      </c>
    </row>
    <row r="67" spans="7:14" x14ac:dyDescent="0.2">
      <c r="G67" s="2" t="s">
        <v>47</v>
      </c>
    </row>
    <row r="69" spans="7:14" x14ac:dyDescent="0.2">
      <c r="J69" s="2" t="s">
        <v>47</v>
      </c>
    </row>
  </sheetData>
  <sheetProtection password="C6EC" sheet="1" objects="1" scenarios="1"/>
  <mergeCells count="35">
    <mergeCell ref="T52:X52"/>
    <mergeCell ref="T53:X53"/>
    <mergeCell ref="R3:R4"/>
    <mergeCell ref="I3:I4"/>
    <mergeCell ref="L3:L4"/>
    <mergeCell ref="X3:X4"/>
    <mergeCell ref="J3:J4"/>
    <mergeCell ref="K3:K4"/>
    <mergeCell ref="S3:S4"/>
    <mergeCell ref="T3:T4"/>
    <mergeCell ref="U3:U4"/>
    <mergeCell ref="V3:V4"/>
    <mergeCell ref="M3:M4"/>
    <mergeCell ref="W3:W4"/>
    <mergeCell ref="D3:D4"/>
    <mergeCell ref="E3:E4"/>
    <mergeCell ref="F3:F4"/>
    <mergeCell ref="G3:G4"/>
    <mergeCell ref="H3:H4"/>
    <mergeCell ref="A2:A4"/>
    <mergeCell ref="B3:B4"/>
    <mergeCell ref="A1:AG1"/>
    <mergeCell ref="Z3:Z4"/>
    <mergeCell ref="AE3:AE4"/>
    <mergeCell ref="AA3:AA4"/>
    <mergeCell ref="AB3:AB4"/>
    <mergeCell ref="AC3:AC4"/>
    <mergeCell ref="AD3:AD4"/>
    <mergeCell ref="Y3:Y4"/>
    <mergeCell ref="N3:N4"/>
    <mergeCell ref="O3:O4"/>
    <mergeCell ref="P3:P4"/>
    <mergeCell ref="Q3:Q4"/>
    <mergeCell ref="B2:AG2"/>
    <mergeCell ref="C3:C4"/>
  </mergeCells>
  <phoneticPr fontId="1" type="noConversion"/>
  <pageMargins left="0.39370078740157483" right="0.39370078740157483" top="1.1811023622047245" bottom="0.98425196850393704" header="0.51181102362204722" footer="0.51181102362204722"/>
  <pageSetup paperSize="9" scale="70" orientation="landscape" horizontalDpi="300" verticalDpi="300" r:id="rId1"/>
  <headerFooter alignWithMargins="0">
    <oddHeader>&amp;L&amp;"Arial Narrow,Normal"&amp;12Centro de Monitoramento de Tempo, do Clima e dos Recursos Hídricos de Mato Grosso do Sul (Cemtec-MS)
Agência de Desenvolvimento Agrário e Extensão Rural (Agraer)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2"/>
  <sheetViews>
    <sheetView zoomScale="90" zoomScaleNormal="90" workbookViewId="0">
      <selection activeCell="AK60" sqref="AK60"/>
    </sheetView>
  </sheetViews>
  <sheetFormatPr defaultRowHeight="12.75" x14ac:dyDescent="0.2"/>
  <cols>
    <col min="1" max="1" width="19.140625" style="2" bestFit="1" customWidth="1"/>
    <col min="2" max="2" width="5.42578125" style="3" bestFit="1" customWidth="1"/>
    <col min="3" max="3" width="6.42578125" style="3" bestFit="1" customWidth="1"/>
    <col min="4" max="30" width="5.42578125" style="3" bestFit="1" customWidth="1"/>
    <col min="31" max="31" width="5.42578125" style="3" customWidth="1"/>
    <col min="32" max="32" width="7.42578125" style="7" bestFit="1" customWidth="1"/>
  </cols>
  <sheetData>
    <row r="1" spans="1:33" ht="20.100000000000001" customHeight="1" x14ac:dyDescent="0.2">
      <c r="A1" s="158" t="s">
        <v>28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53"/>
    </row>
    <row r="2" spans="1:33" s="4" customFormat="1" ht="20.100000000000001" customHeight="1" x14ac:dyDescent="0.2">
      <c r="A2" s="148" t="s">
        <v>21</v>
      </c>
      <c r="B2" s="143" t="s">
        <v>231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</row>
    <row r="3" spans="1:33" s="5" customFormat="1" ht="20.100000000000001" customHeight="1" x14ac:dyDescent="0.2">
      <c r="A3" s="148"/>
      <c r="B3" s="154">
        <v>1</v>
      </c>
      <c r="C3" s="154">
        <f>SUM(B3+1)</f>
        <v>2</v>
      </c>
      <c r="D3" s="154">
        <f t="shared" ref="D3:AD3" si="0">SUM(C3+1)</f>
        <v>3</v>
      </c>
      <c r="E3" s="154">
        <f t="shared" si="0"/>
        <v>4</v>
      </c>
      <c r="F3" s="154">
        <f t="shared" si="0"/>
        <v>5</v>
      </c>
      <c r="G3" s="154">
        <f t="shared" si="0"/>
        <v>6</v>
      </c>
      <c r="H3" s="154">
        <f t="shared" si="0"/>
        <v>7</v>
      </c>
      <c r="I3" s="154">
        <f t="shared" si="0"/>
        <v>8</v>
      </c>
      <c r="J3" s="154">
        <f t="shared" si="0"/>
        <v>9</v>
      </c>
      <c r="K3" s="154">
        <f t="shared" si="0"/>
        <v>10</v>
      </c>
      <c r="L3" s="154">
        <f t="shared" si="0"/>
        <v>11</v>
      </c>
      <c r="M3" s="154">
        <f t="shared" si="0"/>
        <v>12</v>
      </c>
      <c r="N3" s="154">
        <f t="shared" si="0"/>
        <v>13</v>
      </c>
      <c r="O3" s="154">
        <f t="shared" si="0"/>
        <v>14</v>
      </c>
      <c r="P3" s="154">
        <f t="shared" si="0"/>
        <v>15</v>
      </c>
      <c r="Q3" s="154">
        <f t="shared" si="0"/>
        <v>16</v>
      </c>
      <c r="R3" s="154">
        <f t="shared" si="0"/>
        <v>17</v>
      </c>
      <c r="S3" s="154">
        <f t="shared" si="0"/>
        <v>18</v>
      </c>
      <c r="T3" s="154">
        <f t="shared" si="0"/>
        <v>19</v>
      </c>
      <c r="U3" s="154">
        <f t="shared" si="0"/>
        <v>20</v>
      </c>
      <c r="V3" s="154">
        <f t="shared" si="0"/>
        <v>21</v>
      </c>
      <c r="W3" s="154">
        <f t="shared" si="0"/>
        <v>22</v>
      </c>
      <c r="X3" s="154">
        <f t="shared" si="0"/>
        <v>23</v>
      </c>
      <c r="Y3" s="154">
        <f t="shared" si="0"/>
        <v>24</v>
      </c>
      <c r="Z3" s="154">
        <f t="shared" si="0"/>
        <v>25</v>
      </c>
      <c r="AA3" s="154">
        <f t="shared" si="0"/>
        <v>26</v>
      </c>
      <c r="AB3" s="154">
        <f t="shared" si="0"/>
        <v>27</v>
      </c>
      <c r="AC3" s="154">
        <f t="shared" si="0"/>
        <v>28</v>
      </c>
      <c r="AD3" s="154">
        <f t="shared" si="0"/>
        <v>29</v>
      </c>
      <c r="AE3" s="154">
        <v>30</v>
      </c>
      <c r="AF3" s="46" t="s">
        <v>37</v>
      </c>
      <c r="AG3" s="108" t="s">
        <v>36</v>
      </c>
    </row>
    <row r="4" spans="1:33" s="5" customFormat="1" ht="20.100000000000001" customHeight="1" x14ac:dyDescent="0.2">
      <c r="A4" s="148"/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46" t="s">
        <v>35</v>
      </c>
      <c r="AG4" s="60" t="s">
        <v>35</v>
      </c>
    </row>
    <row r="5" spans="1:33" s="5" customFormat="1" x14ac:dyDescent="0.2">
      <c r="A5" s="58" t="s">
        <v>40</v>
      </c>
      <c r="B5" s="127">
        <f>[1]Abril!$H$5</f>
        <v>9.7200000000000006</v>
      </c>
      <c r="C5" s="127">
        <f>[1]Abril!$H$6</f>
        <v>11.16</v>
      </c>
      <c r="D5" s="127">
        <f>[1]Abril!$H$7</f>
        <v>13.68</v>
      </c>
      <c r="E5" s="127">
        <f>[1]Abril!$H$8</f>
        <v>6.12</v>
      </c>
      <c r="F5" s="127">
        <f>[1]Abril!$H$9</f>
        <v>7.5600000000000005</v>
      </c>
      <c r="G5" s="127">
        <f>[1]Abril!$H$10</f>
        <v>13.32</v>
      </c>
      <c r="H5" s="127">
        <f>[1]Abril!$H$11</f>
        <v>19.8</v>
      </c>
      <c r="I5" s="127">
        <f>[1]Abril!$H$12</f>
        <v>8.64</v>
      </c>
      <c r="J5" s="127">
        <f>[1]Abril!$H$13</f>
        <v>5.7600000000000007</v>
      </c>
      <c r="K5" s="127">
        <f>[1]Abril!$H$14</f>
        <v>9.7200000000000006</v>
      </c>
      <c r="L5" s="127">
        <f>[1]Abril!$H$15</f>
        <v>6.84</v>
      </c>
      <c r="M5" s="127">
        <f>[1]Abril!$H$16</f>
        <v>7.5600000000000005</v>
      </c>
      <c r="N5" s="127">
        <f>[1]Abril!$H$17</f>
        <v>10.44</v>
      </c>
      <c r="O5" s="127">
        <f>[1]Abril!$H$18</f>
        <v>20.16</v>
      </c>
      <c r="P5" s="127">
        <f>[1]Abril!$H$19</f>
        <v>12.24</v>
      </c>
      <c r="Q5" s="127">
        <f>[1]Abril!$H$20</f>
        <v>8.64</v>
      </c>
      <c r="R5" s="127">
        <f>[1]Abril!$H$21</f>
        <v>5.7600000000000007</v>
      </c>
      <c r="S5" s="127">
        <f>[1]Abril!$H$22</f>
        <v>8.64</v>
      </c>
      <c r="T5" s="127">
        <f>[1]Abril!$H$23</f>
        <v>9</v>
      </c>
      <c r="U5" s="127">
        <f>[1]Abril!$H$24</f>
        <v>6.12</v>
      </c>
      <c r="V5" s="127">
        <f>[1]Abril!$H$25</f>
        <v>7.5600000000000005</v>
      </c>
      <c r="W5" s="127">
        <f>[1]Abril!$H$26</f>
        <v>5.7600000000000007</v>
      </c>
      <c r="X5" s="127">
        <f>[1]Abril!$H$27</f>
        <v>7.9200000000000008</v>
      </c>
      <c r="Y5" s="127">
        <f>[1]Abril!$H$28</f>
        <v>11.16</v>
      </c>
      <c r="Z5" s="127">
        <f>[1]Abril!$H$29</f>
        <v>12.96</v>
      </c>
      <c r="AA5" s="127">
        <f>[1]Abril!$H$30</f>
        <v>10.8</v>
      </c>
      <c r="AB5" s="127">
        <f>[1]Abril!$H$31</f>
        <v>12.6</v>
      </c>
      <c r="AC5" s="127">
        <f>[1]Abril!$H$32</f>
        <v>11.16</v>
      </c>
      <c r="AD5" s="127">
        <f>[1]Abril!$H$33</f>
        <v>7.2</v>
      </c>
      <c r="AE5" s="127">
        <f>[1]Abril!$H$34</f>
        <v>7.9200000000000008</v>
      </c>
      <c r="AF5" s="15">
        <f>MAX(B5:AE5)</f>
        <v>20.16</v>
      </c>
      <c r="AG5" s="124">
        <f>AVERAGE(B5:AE5)</f>
        <v>9.8640000000000008</v>
      </c>
    </row>
    <row r="6" spans="1:33" x14ac:dyDescent="0.2">
      <c r="A6" s="58" t="s">
        <v>0</v>
      </c>
      <c r="B6" s="11">
        <f>[2]Abril!$H$5</f>
        <v>14.4</v>
      </c>
      <c r="C6" s="11">
        <f>[2]Abril!$H$6</f>
        <v>10.8</v>
      </c>
      <c r="D6" s="11">
        <f>[2]Abril!$H$7</f>
        <v>9.7200000000000006</v>
      </c>
      <c r="E6" s="11">
        <f>[2]Abril!$H$8</f>
        <v>6.84</v>
      </c>
      <c r="F6" s="11">
        <f>[2]Abril!$H$9</f>
        <v>8.64</v>
      </c>
      <c r="G6" s="11">
        <f>[2]Abril!$H$10</f>
        <v>15.120000000000001</v>
      </c>
      <c r="H6" s="11">
        <f>[2]Abril!$H$11</f>
        <v>7.5600000000000005</v>
      </c>
      <c r="I6" s="11">
        <f>[2]Abril!$H$12</f>
        <v>8.64</v>
      </c>
      <c r="J6" s="11">
        <f>[2]Abril!$H$13</f>
        <v>5.7600000000000007</v>
      </c>
      <c r="K6" s="11">
        <f>[2]Abril!$H$14</f>
        <v>4.6800000000000006</v>
      </c>
      <c r="L6" s="11">
        <f>[2]Abril!$H$15</f>
        <v>7.5600000000000005</v>
      </c>
      <c r="M6" s="11">
        <f>[2]Abril!$H$16</f>
        <v>9</v>
      </c>
      <c r="N6" s="11">
        <f>[2]Abril!$H$17</f>
        <v>20.16</v>
      </c>
      <c r="O6" s="11">
        <f>[2]Abril!$H$18</f>
        <v>15.48</v>
      </c>
      <c r="P6" s="11">
        <f>[2]Abril!$H$19</f>
        <v>7.5600000000000005</v>
      </c>
      <c r="Q6" s="11">
        <f>[2]Abril!$H$20</f>
        <v>5.7600000000000007</v>
      </c>
      <c r="R6" s="11">
        <f>[2]Abril!$H$21</f>
        <v>4.6800000000000006</v>
      </c>
      <c r="S6" s="11">
        <f>[2]Abril!$H$22</f>
        <v>13.68</v>
      </c>
      <c r="T6" s="11">
        <f>[2]Abril!$H$23</f>
        <v>19.079999999999998</v>
      </c>
      <c r="U6" s="11">
        <f>[2]Abril!$H$24</f>
        <v>11.879999999999999</v>
      </c>
      <c r="V6" s="11">
        <f>[2]Abril!$H$25</f>
        <v>5.4</v>
      </c>
      <c r="W6" s="11">
        <f>[2]Abril!$H$26</f>
        <v>7.9200000000000008</v>
      </c>
      <c r="X6" s="11">
        <f>[2]Abril!$H$27</f>
        <v>12.24</v>
      </c>
      <c r="Y6" s="11">
        <f>[2]Abril!$H$28</f>
        <v>14.4</v>
      </c>
      <c r="Z6" s="11">
        <f>[2]Abril!$H$29</f>
        <v>10.8</v>
      </c>
      <c r="AA6" s="11">
        <f>[2]Abril!$H$30</f>
        <v>16.2</v>
      </c>
      <c r="AB6" s="11">
        <f>[2]Abril!$H$31</f>
        <v>18</v>
      </c>
      <c r="AC6" s="11">
        <f>[2]Abril!$H$32</f>
        <v>17.28</v>
      </c>
      <c r="AD6" s="11">
        <f>[2]Abril!$H$33</f>
        <v>9.7200000000000006</v>
      </c>
      <c r="AE6" s="11">
        <f>[2]Abril!$H$34</f>
        <v>9.7200000000000006</v>
      </c>
      <c r="AF6" s="15">
        <f>MAX(B6:AE6)</f>
        <v>20.16</v>
      </c>
      <c r="AG6" s="124">
        <f>AVERAGE(B6:AE6)</f>
        <v>10.956000000000001</v>
      </c>
    </row>
    <row r="7" spans="1:33" x14ac:dyDescent="0.2">
      <c r="A7" s="58" t="s">
        <v>104</v>
      </c>
      <c r="B7" s="11">
        <f>[3]Abril!$H$5</f>
        <v>12.24</v>
      </c>
      <c r="C7" s="11">
        <f>[3]Abril!$H$6</f>
        <v>16.559999999999999</v>
      </c>
      <c r="D7" s="11">
        <f>[3]Abril!$H$7</f>
        <v>16.559999999999999</v>
      </c>
      <c r="E7" s="11">
        <f>[3]Abril!$H$8</f>
        <v>10.08</v>
      </c>
      <c r="F7" s="11">
        <f>[3]Abril!$H$9</f>
        <v>12.96</v>
      </c>
      <c r="G7" s="11">
        <f>[3]Abril!$H$10</f>
        <v>27</v>
      </c>
      <c r="H7" s="11">
        <f>[3]Abril!$H$11</f>
        <v>15.48</v>
      </c>
      <c r="I7" s="11">
        <f>[3]Abril!$H$12</f>
        <v>13.68</v>
      </c>
      <c r="J7" s="11">
        <f>[3]Abril!$H$13</f>
        <v>12.96</v>
      </c>
      <c r="K7" s="11">
        <f>[3]Abril!$H$14</f>
        <v>11.520000000000001</v>
      </c>
      <c r="L7" s="11">
        <f>[3]Abril!$H$15</f>
        <v>9.7200000000000006</v>
      </c>
      <c r="M7" s="11">
        <f>[3]Abril!$H$16</f>
        <v>11.16</v>
      </c>
      <c r="N7" s="11">
        <f>[3]Abril!$H$17</f>
        <v>17.64</v>
      </c>
      <c r="O7" s="11">
        <f>[3]Abril!$H$18</f>
        <v>45.72</v>
      </c>
      <c r="P7" s="11">
        <f>[3]Abril!$H$19</f>
        <v>13.68</v>
      </c>
      <c r="Q7" s="11">
        <f>[3]Abril!$H$20</f>
        <v>10.08</v>
      </c>
      <c r="R7" s="11">
        <f>[3]Abril!$H$21</f>
        <v>10.8</v>
      </c>
      <c r="S7" s="11">
        <f>[3]Abril!$H$22</f>
        <v>15.840000000000002</v>
      </c>
      <c r="T7" s="11">
        <f>[3]Abril!$H$23</f>
        <v>17.64</v>
      </c>
      <c r="U7" s="11">
        <f>[3]Abril!$H$24</f>
        <v>13.68</v>
      </c>
      <c r="V7" s="11">
        <f>[3]Abril!$H$25</f>
        <v>11.879999999999999</v>
      </c>
      <c r="W7" s="11">
        <f>[3]Abril!$H$26</f>
        <v>9.3600000000000012</v>
      </c>
      <c r="X7" s="11">
        <f>[3]Abril!$H$27</f>
        <v>16.559999999999999</v>
      </c>
      <c r="Y7" s="11">
        <f>[3]Abril!$H$28</f>
        <v>13.68</v>
      </c>
      <c r="Z7" s="11">
        <f>[3]Abril!$H$29</f>
        <v>15.840000000000002</v>
      </c>
      <c r="AA7" s="11">
        <f>[3]Abril!$H$30</f>
        <v>17.28</v>
      </c>
      <c r="AB7" s="11">
        <f>[3]Abril!$H$31</f>
        <v>19.079999999999998</v>
      </c>
      <c r="AC7" s="11">
        <f>[3]Abril!$H$32</f>
        <v>18</v>
      </c>
      <c r="AD7" s="11">
        <f>[3]Abril!$H$33</f>
        <v>13.32</v>
      </c>
      <c r="AE7" s="11">
        <f>[3]Abril!$H$34</f>
        <v>9</v>
      </c>
      <c r="AF7" s="97">
        <f>MAX(B7:AE7)</f>
        <v>45.72</v>
      </c>
      <c r="AG7" s="115">
        <f>AVERAGE(B7:AE7)</f>
        <v>15.3</v>
      </c>
    </row>
    <row r="8" spans="1:33" x14ac:dyDescent="0.2">
      <c r="A8" s="58" t="s">
        <v>1</v>
      </c>
      <c r="B8" s="11" t="str">
        <f>[4]Abril!$H$5</f>
        <v>*</v>
      </c>
      <c r="C8" s="11" t="str">
        <f>[4]Abril!$H$6</f>
        <v>*</v>
      </c>
      <c r="D8" s="11" t="str">
        <f>[4]Abril!$H$7</f>
        <v>*</v>
      </c>
      <c r="E8" s="11">
        <f>[4]Abril!$H$8</f>
        <v>1.08</v>
      </c>
      <c r="F8" s="11">
        <f>[4]Abril!$H$9</f>
        <v>2.52</v>
      </c>
      <c r="G8" s="11">
        <f>[4]Abril!$H$10</f>
        <v>1.08</v>
      </c>
      <c r="H8" s="11">
        <f>[4]Abril!$H$11</f>
        <v>24.12</v>
      </c>
      <c r="I8" s="11">
        <f>[4]Abril!$H$12</f>
        <v>0.36000000000000004</v>
      </c>
      <c r="J8" s="11">
        <f>[4]Abril!$H$13</f>
        <v>0</v>
      </c>
      <c r="K8" s="11" t="str">
        <f>[4]Abril!$H$14</f>
        <v>*</v>
      </c>
      <c r="L8" s="11" t="str">
        <f>[4]Abril!$H$15</f>
        <v>*</v>
      </c>
      <c r="M8" s="11" t="str">
        <f>[4]Abril!$H$16</f>
        <v>*</v>
      </c>
      <c r="N8" s="11" t="str">
        <f>[4]Abril!$H$17</f>
        <v>*</v>
      </c>
      <c r="O8" s="11" t="str">
        <f>[4]Abril!$H$18</f>
        <v>*</v>
      </c>
      <c r="P8" s="11" t="str">
        <f>[4]Abril!$H$19</f>
        <v>*</v>
      </c>
      <c r="Q8" s="11" t="str">
        <f>[4]Abril!$H$20</f>
        <v>*</v>
      </c>
      <c r="R8" s="11" t="str">
        <f>[4]Abril!$H$21</f>
        <v>*</v>
      </c>
      <c r="S8" s="11" t="str">
        <f>[4]Abril!$H$22</f>
        <v>*</v>
      </c>
      <c r="T8" s="11" t="str">
        <f>[4]Abril!$H$23</f>
        <v>*</v>
      </c>
      <c r="U8" s="11" t="str">
        <f>[4]Abril!$H$24</f>
        <v>*</v>
      </c>
      <c r="V8" s="11" t="str">
        <f>[4]Abril!$H$25</f>
        <v>*</v>
      </c>
      <c r="W8" s="11" t="str">
        <f>[4]Abril!$H$26</f>
        <v>*</v>
      </c>
      <c r="X8" s="11" t="str">
        <f>[4]Abril!$H$27</f>
        <v>*</v>
      </c>
      <c r="Y8" s="11" t="str">
        <f>[4]Abril!$H$28</f>
        <v>*</v>
      </c>
      <c r="Z8" s="11" t="str">
        <f>[4]Abril!$H$29</f>
        <v>*</v>
      </c>
      <c r="AA8" s="11" t="str">
        <f>[4]Abril!$H$30</f>
        <v>*</v>
      </c>
      <c r="AB8" s="11" t="str">
        <f>[4]Abril!$H$31</f>
        <v>*</v>
      </c>
      <c r="AC8" s="11" t="str">
        <f>[4]Abril!$H$32</f>
        <v>*</v>
      </c>
      <c r="AD8" s="11">
        <f>[4]Abril!$H$33</f>
        <v>0</v>
      </c>
      <c r="AE8" s="11">
        <f>[4]Abril!$H$34</f>
        <v>0.72000000000000008</v>
      </c>
      <c r="AF8" s="15">
        <f>MAX(B8:AE8)</f>
        <v>24.12</v>
      </c>
      <c r="AG8" s="124">
        <f>AVERAGE(B8:AE8)</f>
        <v>3.7349999999999999</v>
      </c>
    </row>
    <row r="9" spans="1:33" x14ac:dyDescent="0.2">
      <c r="A9" s="58" t="s">
        <v>167</v>
      </c>
      <c r="B9" s="11">
        <f>[5]Abril!$H$5</f>
        <v>15.120000000000001</v>
      </c>
      <c r="C9" s="11">
        <f>[5]Abril!$H$6</f>
        <v>15.48</v>
      </c>
      <c r="D9" s="11">
        <f>[5]Abril!$H$7</f>
        <v>16.559999999999999</v>
      </c>
      <c r="E9" s="11">
        <f>[5]Abril!$H$8</f>
        <v>12.24</v>
      </c>
      <c r="F9" s="11">
        <f>[5]Abril!$H$9</f>
        <v>14.04</v>
      </c>
      <c r="G9" s="11">
        <f>[5]Abril!$H$10</f>
        <v>21.6</v>
      </c>
      <c r="H9" s="11">
        <f>[5]Abril!$H$11</f>
        <v>15.840000000000002</v>
      </c>
      <c r="I9" s="11">
        <f>[5]Abril!$H$12</f>
        <v>14.04</v>
      </c>
      <c r="J9" s="11">
        <f>[5]Abril!$H$13</f>
        <v>17.28</v>
      </c>
      <c r="K9" s="11">
        <f>[5]Abril!$H$14</f>
        <v>13.32</v>
      </c>
      <c r="L9" s="11">
        <f>[5]Abril!$H$15</f>
        <v>11.16</v>
      </c>
      <c r="M9" s="11">
        <f>[5]Abril!$H$16</f>
        <v>11.16</v>
      </c>
      <c r="N9" s="11">
        <f>[5]Abril!$H$17</f>
        <v>16.2</v>
      </c>
      <c r="O9" s="11">
        <f>[5]Abril!$H$18</f>
        <v>18.36</v>
      </c>
      <c r="P9" s="11">
        <f>[5]Abril!$H$19</f>
        <v>16.920000000000002</v>
      </c>
      <c r="Q9" s="11">
        <f>[5]Abril!$H$20</f>
        <v>13.32</v>
      </c>
      <c r="R9" s="11">
        <f>[5]Abril!$H$21</f>
        <v>15.120000000000001</v>
      </c>
      <c r="S9" s="11">
        <f>[5]Abril!$H$22</f>
        <v>12.96</v>
      </c>
      <c r="T9" s="11">
        <f>[5]Abril!$H$23</f>
        <v>18</v>
      </c>
      <c r="U9" s="11">
        <f>[5]Abril!$H$24</f>
        <v>14.4</v>
      </c>
      <c r="V9" s="11">
        <f>[5]Abril!$H$25</f>
        <v>10.08</v>
      </c>
      <c r="W9" s="11">
        <f>[5]Abril!$H$26</f>
        <v>10.44</v>
      </c>
      <c r="X9" s="11">
        <f>[5]Abril!$H$27</f>
        <v>13.68</v>
      </c>
      <c r="Y9" s="11">
        <f>[5]Abril!$H$28</f>
        <v>15.840000000000002</v>
      </c>
      <c r="Z9" s="11">
        <f>[5]Abril!$H$29</f>
        <v>16.559999999999999</v>
      </c>
      <c r="AA9" s="11">
        <f>[5]Abril!$H$30</f>
        <v>17.64</v>
      </c>
      <c r="AB9" s="11">
        <f>[5]Abril!$H$31</f>
        <v>23.400000000000002</v>
      </c>
      <c r="AC9" s="11">
        <f>[5]Abril!$H$32</f>
        <v>21.96</v>
      </c>
      <c r="AD9" s="11">
        <f>[5]Abril!$H$33</f>
        <v>14.04</v>
      </c>
      <c r="AE9" s="11">
        <f>[5]Abril!$H$34</f>
        <v>14.4</v>
      </c>
      <c r="AF9" s="97">
        <f>MAX(B9:AE9)</f>
        <v>23.400000000000002</v>
      </c>
      <c r="AG9" s="115">
        <f>AVERAGE(B9:AE9)</f>
        <v>15.371999999999995</v>
      </c>
    </row>
    <row r="10" spans="1:33" x14ac:dyDescent="0.2">
      <c r="A10" s="58" t="s">
        <v>111</v>
      </c>
      <c r="B10" s="11" t="str">
        <f>[6]Abril!$H$5</f>
        <v>*</v>
      </c>
      <c r="C10" s="11" t="str">
        <f>[6]Abril!$H$6</f>
        <v>*</v>
      </c>
      <c r="D10" s="11" t="str">
        <f>[6]Abril!$H$7</f>
        <v>*</v>
      </c>
      <c r="E10" s="11" t="str">
        <f>[6]Abril!$H$8</f>
        <v>*</v>
      </c>
      <c r="F10" s="11" t="str">
        <f>[6]Abril!$H$9</f>
        <v>*</v>
      </c>
      <c r="G10" s="11" t="str">
        <f>[6]Abril!$H$10</f>
        <v>*</v>
      </c>
      <c r="H10" s="11" t="str">
        <f>[6]Abril!$H$11</f>
        <v>*</v>
      </c>
      <c r="I10" s="11" t="str">
        <f>[6]Abril!$H$12</f>
        <v>*</v>
      </c>
      <c r="J10" s="11" t="str">
        <f>[6]Abril!$H$13</f>
        <v>*</v>
      </c>
      <c r="K10" s="11" t="str">
        <f>[6]Abril!$H$14</f>
        <v>*</v>
      </c>
      <c r="L10" s="11" t="str">
        <f>[6]Abril!$H$15</f>
        <v>*</v>
      </c>
      <c r="M10" s="11" t="str">
        <f>[6]Abril!$H$16</f>
        <v>*</v>
      </c>
      <c r="N10" s="11" t="str">
        <f>[6]Abril!$H$17</f>
        <v>*</v>
      </c>
      <c r="O10" s="11" t="str">
        <f>[6]Abril!$H$18</f>
        <v>*</v>
      </c>
      <c r="P10" s="11" t="str">
        <f>[6]Abril!$H$19</f>
        <v>*</v>
      </c>
      <c r="Q10" s="11" t="str">
        <f>[6]Abril!$H$20</f>
        <v>*</v>
      </c>
      <c r="R10" s="11" t="str">
        <f>[6]Abril!$H$21</f>
        <v>*</v>
      </c>
      <c r="S10" s="11" t="str">
        <f>[6]Abril!$H$22</f>
        <v>*</v>
      </c>
      <c r="T10" s="11" t="str">
        <f>[6]Abril!$H$23</f>
        <v>*</v>
      </c>
      <c r="U10" s="11" t="str">
        <f>[6]Abril!$H$24</f>
        <v>*</v>
      </c>
      <c r="V10" s="11" t="str">
        <f>[6]Abril!$H$25</f>
        <v>*</v>
      </c>
      <c r="W10" s="11" t="str">
        <f>[6]Abril!$H$26</f>
        <v>*</v>
      </c>
      <c r="X10" s="11" t="str">
        <f>[6]Abril!$H$27</f>
        <v>*</v>
      </c>
      <c r="Y10" s="11" t="str">
        <f>[6]Abril!$H$28</f>
        <v>*</v>
      </c>
      <c r="Z10" s="11" t="str">
        <f>[6]Abril!$H$29</f>
        <v>*</v>
      </c>
      <c r="AA10" s="11" t="str">
        <f>[6]Abril!$H$30</f>
        <v>*</v>
      </c>
      <c r="AB10" s="11" t="str">
        <f>[6]Abril!$H$31</f>
        <v>*</v>
      </c>
      <c r="AC10" s="11" t="str">
        <f>[6]Abril!$H$32</f>
        <v>*</v>
      </c>
      <c r="AD10" s="11" t="str">
        <f>[6]Abril!$H$33</f>
        <v>*</v>
      </c>
      <c r="AE10" s="11" t="str">
        <f>[6]Abril!$H$34</f>
        <v>*</v>
      </c>
      <c r="AF10" s="93" t="s">
        <v>226</v>
      </c>
      <c r="AG10" s="115" t="s">
        <v>226</v>
      </c>
    </row>
    <row r="11" spans="1:33" x14ac:dyDescent="0.2">
      <c r="A11" s="58" t="s">
        <v>64</v>
      </c>
      <c r="B11" s="11">
        <f>[7]Abril!$H$5</f>
        <v>18</v>
      </c>
      <c r="C11" s="11">
        <f>[7]Abril!$H$6</f>
        <v>10.8</v>
      </c>
      <c r="D11" s="11">
        <f>[7]Abril!$H$7</f>
        <v>15.840000000000002</v>
      </c>
      <c r="E11" s="11">
        <f>[7]Abril!$H$8</f>
        <v>10.08</v>
      </c>
      <c r="F11" s="11">
        <f>[7]Abril!$H$9</f>
        <v>17.28</v>
      </c>
      <c r="G11" s="11">
        <f>[7]Abril!$H$10</f>
        <v>23.400000000000002</v>
      </c>
      <c r="H11" s="11">
        <f>[7]Abril!$H$11</f>
        <v>28.08</v>
      </c>
      <c r="I11" s="11">
        <f>[7]Abril!$H$12</f>
        <v>16.559999999999999</v>
      </c>
      <c r="J11" s="11">
        <f>[7]Abril!$H$13</f>
        <v>13.68</v>
      </c>
      <c r="K11" s="11">
        <f>[7]Abril!$H$14</f>
        <v>11.520000000000001</v>
      </c>
      <c r="L11" s="11">
        <f>[7]Abril!$H$15</f>
        <v>10.44</v>
      </c>
      <c r="M11" s="11">
        <f>[7]Abril!$H$16</f>
        <v>17.28</v>
      </c>
      <c r="N11" s="11">
        <f>[7]Abril!$H$17</f>
        <v>19.8</v>
      </c>
      <c r="O11" s="11">
        <f>[7]Abril!$H$18</f>
        <v>17.64</v>
      </c>
      <c r="P11" s="11">
        <f>[7]Abril!$H$19</f>
        <v>13.32</v>
      </c>
      <c r="Q11" s="11">
        <f>[7]Abril!$H$20</f>
        <v>9</v>
      </c>
      <c r="R11" s="11">
        <f>[7]Abril!$H$21</f>
        <v>10.8</v>
      </c>
      <c r="S11" s="11">
        <f>[7]Abril!$H$22</f>
        <v>18</v>
      </c>
      <c r="T11" s="11">
        <f>[7]Abril!$H$23</f>
        <v>17.28</v>
      </c>
      <c r="U11" s="11">
        <f>[7]Abril!$H$24</f>
        <v>19.079999999999998</v>
      </c>
      <c r="V11" s="11">
        <f>[7]Abril!$H$25</f>
        <v>12.96</v>
      </c>
      <c r="W11" s="11">
        <f>[7]Abril!$H$26</f>
        <v>14.04</v>
      </c>
      <c r="X11" s="11">
        <f>[7]Abril!$H$27</f>
        <v>15.120000000000001</v>
      </c>
      <c r="Y11" s="11">
        <f>[7]Abril!$H$28</f>
        <v>19.8</v>
      </c>
      <c r="Z11" s="11">
        <f>[7]Abril!$H$29</f>
        <v>16.920000000000002</v>
      </c>
      <c r="AA11" s="11">
        <f>[7]Abril!$H$30</f>
        <v>18</v>
      </c>
      <c r="AB11" s="11">
        <f>[7]Abril!$H$31</f>
        <v>23.040000000000003</v>
      </c>
      <c r="AC11" s="11">
        <f>[7]Abril!$H$32</f>
        <v>22.68</v>
      </c>
      <c r="AD11" s="11">
        <f>[7]Abril!$H$33</f>
        <v>15.48</v>
      </c>
      <c r="AE11" s="11">
        <f>[7]Abril!$H$34</f>
        <v>12.24</v>
      </c>
      <c r="AF11" s="15">
        <f>MAX(B11:AE11)</f>
        <v>28.08</v>
      </c>
      <c r="AG11" s="124">
        <f>AVERAGE(B11:AE11)</f>
        <v>16.272000000000006</v>
      </c>
    </row>
    <row r="12" spans="1:33" x14ac:dyDescent="0.2">
      <c r="A12" s="58" t="s">
        <v>41</v>
      </c>
      <c r="B12" s="11" t="str">
        <f>[8]Abril!$H$5</f>
        <v>*</v>
      </c>
      <c r="C12" s="11" t="str">
        <f>[8]Abril!$H$6</f>
        <v>*</v>
      </c>
      <c r="D12" s="11" t="str">
        <f>[8]Abril!$H$7</f>
        <v>*</v>
      </c>
      <c r="E12" s="11" t="str">
        <f>[8]Abril!$H$8</f>
        <v>*</v>
      </c>
      <c r="F12" s="11" t="str">
        <f>[8]Abril!$H$9</f>
        <v>*</v>
      </c>
      <c r="G12" s="11" t="str">
        <f>[8]Abril!$H$10</f>
        <v>*</v>
      </c>
      <c r="H12" s="11" t="str">
        <f>[8]Abril!$H$11</f>
        <v>*</v>
      </c>
      <c r="I12" s="11" t="str">
        <f>[8]Abril!$H$12</f>
        <v>*</v>
      </c>
      <c r="J12" s="11" t="str">
        <f>[8]Abril!$H$13</f>
        <v>*</v>
      </c>
      <c r="K12" s="11" t="str">
        <f>[8]Abril!$H$14</f>
        <v>*</v>
      </c>
      <c r="L12" s="11" t="str">
        <f>[8]Abril!$H$15</f>
        <v>*</v>
      </c>
      <c r="M12" s="11" t="str">
        <f>[8]Abril!$H$16</f>
        <v>*</v>
      </c>
      <c r="N12" s="11" t="str">
        <f>[8]Abril!$H$17</f>
        <v>*</v>
      </c>
      <c r="O12" s="11" t="str">
        <f>[8]Abril!$H$18</f>
        <v>*</v>
      </c>
      <c r="P12" s="11" t="str">
        <f>[8]Abril!$H$19</f>
        <v>*</v>
      </c>
      <c r="Q12" s="11" t="str">
        <f>[8]Abril!$H$20</f>
        <v>*</v>
      </c>
      <c r="R12" s="11" t="str">
        <f>[8]Abril!$H$21</f>
        <v>*</v>
      </c>
      <c r="S12" s="11" t="str">
        <f>[8]Abril!$H$22</f>
        <v>*</v>
      </c>
      <c r="T12" s="11" t="str">
        <f>[8]Abril!$H$23</f>
        <v>*</v>
      </c>
      <c r="U12" s="11" t="str">
        <f>[8]Abril!$H$24</f>
        <v>*</v>
      </c>
      <c r="V12" s="11" t="str">
        <f>[8]Abril!$H$25</f>
        <v>*</v>
      </c>
      <c r="W12" s="11" t="str">
        <f>[8]Abril!$H$26</f>
        <v>*</v>
      </c>
      <c r="X12" s="11" t="str">
        <f>[8]Abril!$H$27</f>
        <v>*</v>
      </c>
      <c r="Y12" s="11" t="str">
        <f>[8]Abril!$H$28</f>
        <v>*</v>
      </c>
      <c r="Z12" s="11" t="str">
        <f>[8]Abril!$H$29</f>
        <v>*</v>
      </c>
      <c r="AA12" s="11" t="str">
        <f>[8]Abril!$H$30</f>
        <v>*</v>
      </c>
      <c r="AB12" s="11" t="str">
        <f>[8]Abril!$H$31</f>
        <v>*</v>
      </c>
      <c r="AC12" s="11" t="str">
        <f>[8]Abril!$H$32</f>
        <v>*</v>
      </c>
      <c r="AD12" s="11" t="str">
        <f>[8]Abril!$H$33</f>
        <v>*</v>
      </c>
      <c r="AE12" s="11" t="str">
        <f>[8]Abril!$H$34</f>
        <v>*</v>
      </c>
      <c r="AF12" s="93" t="s">
        <v>226</v>
      </c>
      <c r="AG12" s="115" t="s">
        <v>226</v>
      </c>
    </row>
    <row r="13" spans="1:33" x14ac:dyDescent="0.2">
      <c r="A13" s="58" t="s">
        <v>114</v>
      </c>
      <c r="B13" s="11" t="str">
        <f>[9]Abril!$H$5</f>
        <v>*</v>
      </c>
      <c r="C13" s="11" t="str">
        <f>[9]Abril!$H$6</f>
        <v>*</v>
      </c>
      <c r="D13" s="11" t="str">
        <f>[9]Abril!$H$7</f>
        <v>*</v>
      </c>
      <c r="E13" s="11" t="str">
        <f>[9]Abril!$H$8</f>
        <v>*</v>
      </c>
      <c r="F13" s="11" t="str">
        <f>[9]Abril!$H$9</f>
        <v>*</v>
      </c>
      <c r="G13" s="11" t="str">
        <f>[9]Abril!$H$10</f>
        <v>*</v>
      </c>
      <c r="H13" s="11" t="str">
        <f>[9]Abril!$H$11</f>
        <v>*</v>
      </c>
      <c r="I13" s="11" t="str">
        <f>[9]Abril!$H$12</f>
        <v>*</v>
      </c>
      <c r="J13" s="11" t="str">
        <f>[9]Abril!$H$13</f>
        <v>*</v>
      </c>
      <c r="K13" s="11" t="str">
        <f>[9]Abril!$H$14</f>
        <v>*</v>
      </c>
      <c r="L13" s="11" t="str">
        <f>[9]Abril!$H$15</f>
        <v>*</v>
      </c>
      <c r="M13" s="11" t="str">
        <f>[9]Abril!$H$16</f>
        <v>*</v>
      </c>
      <c r="N13" s="11" t="str">
        <f>[9]Abril!$H$17</f>
        <v>*</v>
      </c>
      <c r="O13" s="11" t="str">
        <f>[9]Abril!$H$18</f>
        <v>*</v>
      </c>
      <c r="P13" s="11" t="str">
        <f>[9]Abril!$H$19</f>
        <v>*</v>
      </c>
      <c r="Q13" s="11" t="str">
        <f>[9]Abril!$H$20</f>
        <v>*</v>
      </c>
      <c r="R13" s="11" t="str">
        <f>[9]Abril!$H$21</f>
        <v>*</v>
      </c>
      <c r="S13" s="11" t="str">
        <f>[9]Abril!$H$22</f>
        <v>*</v>
      </c>
      <c r="T13" s="11" t="str">
        <f>[9]Abril!$H$23</f>
        <v>*</v>
      </c>
      <c r="U13" s="11" t="str">
        <f>[9]Abril!$H$24</f>
        <v>*</v>
      </c>
      <c r="V13" s="11" t="str">
        <f>[9]Abril!$H$25</f>
        <v>*</v>
      </c>
      <c r="W13" s="11" t="str">
        <f>[9]Abril!$H$26</f>
        <v>*</v>
      </c>
      <c r="X13" s="11" t="str">
        <f>[9]Abril!$H$27</f>
        <v>*</v>
      </c>
      <c r="Y13" s="11" t="str">
        <f>[9]Abril!$H$28</f>
        <v>*</v>
      </c>
      <c r="Z13" s="11" t="str">
        <f>[9]Abril!$H$29</f>
        <v>*</v>
      </c>
      <c r="AA13" s="11" t="str">
        <f>[9]Abril!$H$30</f>
        <v>*</v>
      </c>
      <c r="AB13" s="11" t="str">
        <f>[9]Abril!$H$31</f>
        <v>*</v>
      </c>
      <c r="AC13" s="11" t="str">
        <f>[9]Abril!$H$32</f>
        <v>*</v>
      </c>
      <c r="AD13" s="11" t="str">
        <f>[9]Abril!$H$33</f>
        <v>*</v>
      </c>
      <c r="AE13" s="11" t="str">
        <f>[9]Abril!$H$34</f>
        <v>*</v>
      </c>
      <c r="AF13" s="93" t="s">
        <v>226</v>
      </c>
      <c r="AG13" s="115" t="s">
        <v>226</v>
      </c>
    </row>
    <row r="14" spans="1:33" x14ac:dyDescent="0.2">
      <c r="A14" s="58" t="s">
        <v>118</v>
      </c>
      <c r="B14" s="11" t="str">
        <f>[10]Abril!$H$5</f>
        <v>*</v>
      </c>
      <c r="C14" s="11" t="str">
        <f>[10]Abril!$H$6</f>
        <v>*</v>
      </c>
      <c r="D14" s="11" t="str">
        <f>[10]Abril!$H$7</f>
        <v>*</v>
      </c>
      <c r="E14" s="11" t="str">
        <f>[10]Abril!$H$8</f>
        <v>*</v>
      </c>
      <c r="F14" s="11" t="str">
        <f>[10]Abril!$H$9</f>
        <v>*</v>
      </c>
      <c r="G14" s="11" t="str">
        <f>[10]Abril!$H$10</f>
        <v>*</v>
      </c>
      <c r="H14" s="11" t="str">
        <f>[10]Abril!$H$11</f>
        <v>*</v>
      </c>
      <c r="I14" s="11" t="str">
        <f>[10]Abril!$H$12</f>
        <v>*</v>
      </c>
      <c r="J14" s="11" t="str">
        <f>[10]Abril!$H$13</f>
        <v>*</v>
      </c>
      <c r="K14" s="11" t="str">
        <f>[10]Abril!$H$14</f>
        <v>*</v>
      </c>
      <c r="L14" s="11" t="str">
        <f>[10]Abril!$H$15</f>
        <v>*</v>
      </c>
      <c r="M14" s="11" t="str">
        <f>[10]Abril!$H$16</f>
        <v>*</v>
      </c>
      <c r="N14" s="11" t="str">
        <f>[10]Abril!$H$17</f>
        <v>*</v>
      </c>
      <c r="O14" s="11" t="str">
        <f>[10]Abril!$H$18</f>
        <v>*</v>
      </c>
      <c r="P14" s="11" t="str">
        <f>[10]Abril!$H$19</f>
        <v>*</v>
      </c>
      <c r="Q14" s="11" t="str">
        <f>[10]Abril!$H$20</f>
        <v>*</v>
      </c>
      <c r="R14" s="11" t="str">
        <f>[10]Abril!$H$21</f>
        <v>*</v>
      </c>
      <c r="S14" s="11" t="str">
        <f>[10]Abril!$H$22</f>
        <v>*</v>
      </c>
      <c r="T14" s="11" t="str">
        <f>[10]Abril!$H$23</f>
        <v>*</v>
      </c>
      <c r="U14" s="11" t="str">
        <f>[10]Abril!$H$24</f>
        <v>*</v>
      </c>
      <c r="V14" s="11" t="str">
        <f>[10]Abril!$H$25</f>
        <v>*</v>
      </c>
      <c r="W14" s="11" t="str">
        <f>[10]Abril!$H$26</f>
        <v>*</v>
      </c>
      <c r="X14" s="11" t="str">
        <f>[10]Abril!$H$27</f>
        <v>*</v>
      </c>
      <c r="Y14" s="11" t="str">
        <f>[10]Abril!$H$28</f>
        <v>*</v>
      </c>
      <c r="Z14" s="11" t="str">
        <f>[10]Abril!$H$29</f>
        <v>*</v>
      </c>
      <c r="AA14" s="11" t="str">
        <f>[10]Abril!$H$30</f>
        <v>*</v>
      </c>
      <c r="AB14" s="11" t="str">
        <f>[10]Abril!$H$31</f>
        <v>*</v>
      </c>
      <c r="AC14" s="11" t="str">
        <f>[10]Abril!$H$32</f>
        <v>*</v>
      </c>
      <c r="AD14" s="11" t="str">
        <f>[10]Abril!$H$33</f>
        <v>*</v>
      </c>
      <c r="AE14" s="11" t="str">
        <f>[10]Abril!$H$34</f>
        <v>*</v>
      </c>
      <c r="AF14" s="93" t="s">
        <v>226</v>
      </c>
      <c r="AG14" s="115" t="s">
        <v>226</v>
      </c>
    </row>
    <row r="15" spans="1:33" x14ac:dyDescent="0.2">
      <c r="A15" s="58" t="s">
        <v>121</v>
      </c>
      <c r="B15" s="11">
        <f>[11]Abril!$H$5</f>
        <v>13.68</v>
      </c>
      <c r="C15" s="11">
        <f>[11]Abril!$H$6</f>
        <v>11.520000000000001</v>
      </c>
      <c r="D15" s="11">
        <f>[11]Abril!$H$7</f>
        <v>13.68</v>
      </c>
      <c r="E15" s="11">
        <f>[11]Abril!$H$8</f>
        <v>6.12</v>
      </c>
      <c r="F15" s="11">
        <f>[11]Abril!$H$9</f>
        <v>6.84</v>
      </c>
      <c r="G15" s="11">
        <f>[11]Abril!$H$10</f>
        <v>29.52</v>
      </c>
      <c r="H15" s="11">
        <f>[11]Abril!$H$11</f>
        <v>12.24</v>
      </c>
      <c r="I15" s="11">
        <f>[11]Abril!$H$12</f>
        <v>12.6</v>
      </c>
      <c r="J15" s="11">
        <f>[11]Abril!$H$13</f>
        <v>9.3600000000000012</v>
      </c>
      <c r="K15" s="11">
        <f>[11]Abril!$H$14</f>
        <v>9.3600000000000012</v>
      </c>
      <c r="L15" s="11">
        <f>[11]Abril!$H$15</f>
        <v>9.3600000000000012</v>
      </c>
      <c r="M15" s="11">
        <f>[11]Abril!$H$16</f>
        <v>10.8</v>
      </c>
      <c r="N15" s="11">
        <f>[11]Abril!$H$17</f>
        <v>22.32</v>
      </c>
      <c r="O15" s="11">
        <f>[11]Abril!$H$18</f>
        <v>18.720000000000002</v>
      </c>
      <c r="P15" s="11">
        <f>[11]Abril!$H$19</f>
        <v>13.68</v>
      </c>
      <c r="Q15" s="11">
        <f>[11]Abril!$H$20</f>
        <v>14.76</v>
      </c>
      <c r="R15" s="11">
        <f>[11]Abril!$H$21</f>
        <v>8.2799999999999994</v>
      </c>
      <c r="S15" s="11">
        <f>[11]Abril!$H$22</f>
        <v>16.920000000000002</v>
      </c>
      <c r="T15" s="11">
        <f>[11]Abril!$H$23</f>
        <v>20.16</v>
      </c>
      <c r="U15" s="11">
        <f>[11]Abril!$H$24</f>
        <v>11.520000000000001</v>
      </c>
      <c r="V15" s="11">
        <f>[11]Abril!$H$25</f>
        <v>7.9200000000000008</v>
      </c>
      <c r="W15" s="11">
        <f>[11]Abril!$H$26</f>
        <v>11.520000000000001</v>
      </c>
      <c r="X15" s="11">
        <f>[11]Abril!$H$27</f>
        <v>13.32</v>
      </c>
      <c r="Y15" s="11">
        <f>[11]Abril!$H$28</f>
        <v>17.28</v>
      </c>
      <c r="Z15" s="11">
        <f>[11]Abril!$H$29</f>
        <v>18</v>
      </c>
      <c r="AA15" s="11">
        <f>[11]Abril!$H$30</f>
        <v>19.8</v>
      </c>
      <c r="AB15" s="11">
        <f>[11]Abril!$H$31</f>
        <v>20.52</v>
      </c>
      <c r="AC15" s="11">
        <f>[11]Abril!$H$32</f>
        <v>24.12</v>
      </c>
      <c r="AD15" s="11">
        <f>[11]Abril!$H$33</f>
        <v>16.920000000000002</v>
      </c>
      <c r="AE15" s="11">
        <f>[11]Abril!$H$34</f>
        <v>15.48</v>
      </c>
      <c r="AF15" s="93">
        <f t="shared" ref="AF15:AF48" si="1">MAX(B15:AE15)</f>
        <v>29.52</v>
      </c>
      <c r="AG15" s="115">
        <f t="shared" ref="AG15:AG48" si="2">AVERAGE(B15:AE15)</f>
        <v>14.544000000000002</v>
      </c>
    </row>
    <row r="16" spans="1:33" x14ac:dyDescent="0.2">
      <c r="A16" s="58" t="s">
        <v>168</v>
      </c>
      <c r="B16" s="11" t="str">
        <f>[12]Abril!$H$5</f>
        <v>*</v>
      </c>
      <c r="C16" s="11" t="str">
        <f>[12]Abril!$H$6</f>
        <v>*</v>
      </c>
      <c r="D16" s="11" t="str">
        <f>[12]Abril!$H$7</f>
        <v>*</v>
      </c>
      <c r="E16" s="11" t="str">
        <f>[12]Abril!$H$8</f>
        <v>*</v>
      </c>
      <c r="F16" s="11" t="str">
        <f>[12]Abril!$H$9</f>
        <v>*</v>
      </c>
      <c r="G16" s="11" t="str">
        <f>[12]Abril!$H$10</f>
        <v>*</v>
      </c>
      <c r="H16" s="11" t="str">
        <f>[12]Abril!$H$11</f>
        <v>*</v>
      </c>
      <c r="I16" s="11" t="str">
        <f>[12]Abril!$H$12</f>
        <v>*</v>
      </c>
      <c r="J16" s="11" t="str">
        <f>[12]Abril!$H$13</f>
        <v>*</v>
      </c>
      <c r="K16" s="11" t="str">
        <f>[12]Abril!$H$14</f>
        <v>*</v>
      </c>
      <c r="L16" s="11" t="str">
        <f>[12]Abril!$H$15</f>
        <v>*</v>
      </c>
      <c r="M16" s="11" t="str">
        <f>[12]Abril!$H$16</f>
        <v>*</v>
      </c>
      <c r="N16" s="11" t="str">
        <f>[12]Abril!$H$17</f>
        <v>*</v>
      </c>
      <c r="O16" s="11" t="str">
        <f>[12]Abril!$H$18</f>
        <v>*</v>
      </c>
      <c r="P16" s="11" t="str">
        <f>[12]Abril!$H$19</f>
        <v>*</v>
      </c>
      <c r="Q16" s="11" t="str">
        <f>[12]Abril!$H$20</f>
        <v>*</v>
      </c>
      <c r="R16" s="11" t="str">
        <f>[12]Abril!$H$21</f>
        <v>*</v>
      </c>
      <c r="S16" s="11" t="str">
        <f>[12]Abril!$H$22</f>
        <v>*</v>
      </c>
      <c r="T16" s="11" t="str">
        <f>[12]Abril!$H$23</f>
        <v>*</v>
      </c>
      <c r="U16" s="11" t="str">
        <f>[12]Abril!$H$24</f>
        <v>*</v>
      </c>
      <c r="V16" s="11" t="str">
        <f>[12]Abril!$H$25</f>
        <v>*</v>
      </c>
      <c r="W16" s="11" t="str">
        <f>[12]Abril!$H$26</f>
        <v>*</v>
      </c>
      <c r="X16" s="11" t="str">
        <f>[12]Abril!$H$27</f>
        <v>*</v>
      </c>
      <c r="Y16" s="11" t="str">
        <f>[12]Abril!$H$28</f>
        <v>*</v>
      </c>
      <c r="Z16" s="11" t="str">
        <f>[12]Abril!$H$29</f>
        <v>*</v>
      </c>
      <c r="AA16" s="11" t="str">
        <f>[12]Abril!$H$30</f>
        <v>*</v>
      </c>
      <c r="AB16" s="11" t="str">
        <f>[12]Abril!$H$31</f>
        <v>*</v>
      </c>
      <c r="AC16" s="11" t="str">
        <f>[12]Abril!$H$32</f>
        <v>*</v>
      </c>
      <c r="AD16" s="11" t="str">
        <f>[12]Abril!$H$33</f>
        <v>*</v>
      </c>
      <c r="AE16" s="11" t="str">
        <f>[12]Abril!$H$34</f>
        <v>*</v>
      </c>
      <c r="AF16" s="93" t="s">
        <v>226</v>
      </c>
      <c r="AG16" s="115" t="s">
        <v>226</v>
      </c>
    </row>
    <row r="17" spans="1:37" x14ac:dyDescent="0.2">
      <c r="A17" s="58" t="s">
        <v>2</v>
      </c>
      <c r="B17" s="11">
        <f>[13]Abril!$H$5</f>
        <v>12.6</v>
      </c>
      <c r="C17" s="11">
        <f>[13]Abril!$H$6</f>
        <v>13.68</v>
      </c>
      <c r="D17" s="11">
        <f>[13]Abril!$H$7</f>
        <v>14.76</v>
      </c>
      <c r="E17" s="11">
        <f>[13]Abril!$H$8</f>
        <v>15.120000000000001</v>
      </c>
      <c r="F17" s="11">
        <f>[13]Abril!$H$9</f>
        <v>13.68</v>
      </c>
      <c r="G17" s="11">
        <f>[13]Abril!$H$10</f>
        <v>14.76</v>
      </c>
      <c r="H17" s="11">
        <f>[13]Abril!$H$11</f>
        <v>29.880000000000003</v>
      </c>
      <c r="I17" s="11">
        <f>[13]Abril!$H$12</f>
        <v>14.76</v>
      </c>
      <c r="J17" s="11">
        <f>[13]Abril!$H$13</f>
        <v>14.04</v>
      </c>
      <c r="K17" s="11">
        <f>[13]Abril!$H$14</f>
        <v>15.120000000000001</v>
      </c>
      <c r="L17" s="11">
        <f>[13]Abril!$H$15</f>
        <v>14.04</v>
      </c>
      <c r="M17" s="11">
        <f>[13]Abril!$H$16</f>
        <v>14.76</v>
      </c>
      <c r="N17" s="11">
        <f>[13]Abril!$H$17</f>
        <v>15.120000000000001</v>
      </c>
      <c r="O17" s="11">
        <f>[13]Abril!$H$18</f>
        <v>20.52</v>
      </c>
      <c r="P17" s="11">
        <f>[13]Abril!$H$19</f>
        <v>25.92</v>
      </c>
      <c r="Q17" s="11">
        <f>[13]Abril!$H$20</f>
        <v>17.28</v>
      </c>
      <c r="R17" s="11">
        <f>[13]Abril!$H$21</f>
        <v>19.8</v>
      </c>
      <c r="S17" s="11">
        <f>[13]Abril!$H$22</f>
        <v>18.720000000000002</v>
      </c>
      <c r="T17" s="11">
        <f>[13]Abril!$H$23</f>
        <v>18.36</v>
      </c>
      <c r="U17" s="11">
        <f>[13]Abril!$H$24</f>
        <v>14.76</v>
      </c>
      <c r="V17" s="11">
        <f>[13]Abril!$H$25</f>
        <v>15.840000000000002</v>
      </c>
      <c r="W17" s="11">
        <f>[13]Abril!$H$26</f>
        <v>17.28</v>
      </c>
      <c r="X17" s="11">
        <f>[13]Abril!$H$27</f>
        <v>15.840000000000002</v>
      </c>
      <c r="Y17" s="11">
        <f>[13]Abril!$H$28</f>
        <v>23.040000000000003</v>
      </c>
      <c r="Z17" s="11">
        <f>[13]Abril!$H$29</f>
        <v>14.4</v>
      </c>
      <c r="AA17" s="11">
        <f>[13]Abril!$H$30</f>
        <v>15.840000000000002</v>
      </c>
      <c r="AB17" s="11">
        <f>[13]Abril!$H$31</f>
        <v>21.240000000000002</v>
      </c>
      <c r="AC17" s="11">
        <f>[13]Abril!$H$32</f>
        <v>19.079999999999998</v>
      </c>
      <c r="AD17" s="11">
        <f>[13]Abril!$H$33</f>
        <v>16.559999999999999</v>
      </c>
      <c r="AE17" s="11">
        <f>[13]Abril!$H$34</f>
        <v>17.28</v>
      </c>
      <c r="AF17" s="15">
        <f t="shared" si="1"/>
        <v>29.880000000000003</v>
      </c>
      <c r="AG17" s="124">
        <f t="shared" si="2"/>
        <v>17.135999999999999</v>
      </c>
      <c r="AI17" s="12" t="s">
        <v>47</v>
      </c>
    </row>
    <row r="18" spans="1:37" x14ac:dyDescent="0.2">
      <c r="A18" s="58" t="s">
        <v>3</v>
      </c>
      <c r="B18" s="11">
        <f>[14]Abril!$H$5</f>
        <v>11.879999999999999</v>
      </c>
      <c r="C18" s="11">
        <f>[14]Abril!$H$6</f>
        <v>17.64</v>
      </c>
      <c r="D18" s="11">
        <f>[14]Abril!$H$7</f>
        <v>14.76</v>
      </c>
      <c r="E18" s="11">
        <f>[14]Abril!$H$8</f>
        <v>9.7200000000000006</v>
      </c>
      <c r="F18" s="11">
        <f>[14]Abril!$H$9</f>
        <v>11.520000000000001</v>
      </c>
      <c r="G18" s="11">
        <f>[14]Abril!$H$10</f>
        <v>16.559999999999999</v>
      </c>
      <c r="H18" s="11">
        <f>[14]Abril!$H$11</f>
        <v>14.04</v>
      </c>
      <c r="I18" s="11">
        <f>[14]Abril!$H$12</f>
        <v>8.2799999999999994</v>
      </c>
      <c r="J18" s="11">
        <f>[14]Abril!$H$13</f>
        <v>11.520000000000001</v>
      </c>
      <c r="K18" s="11">
        <f>[14]Abril!$H$14</f>
        <v>8.64</v>
      </c>
      <c r="L18" s="11">
        <f>[14]Abril!$H$15</f>
        <v>9</v>
      </c>
      <c r="M18" s="11">
        <f>[14]Abril!$H$16</f>
        <v>11.16</v>
      </c>
      <c r="N18" s="11">
        <f>[14]Abril!$H$17</f>
        <v>9.3600000000000012</v>
      </c>
      <c r="O18" s="11">
        <f>[14]Abril!$H$18</f>
        <v>23.400000000000002</v>
      </c>
      <c r="P18" s="11">
        <f>[14]Abril!$H$19</f>
        <v>9.3600000000000012</v>
      </c>
      <c r="Q18" s="11">
        <f>[14]Abril!$H$20</f>
        <v>7.5600000000000005</v>
      </c>
      <c r="R18" s="11">
        <f>[14]Abril!$H$21</f>
        <v>12.6</v>
      </c>
      <c r="S18" s="11">
        <f>[14]Abril!$H$22</f>
        <v>12.6</v>
      </c>
      <c r="T18" s="11">
        <f>[14]Abril!$H$23</f>
        <v>15.120000000000001</v>
      </c>
      <c r="U18" s="11">
        <f>[14]Abril!$H$24</f>
        <v>12.6</v>
      </c>
      <c r="V18" s="11">
        <f>[14]Abril!$H$25</f>
        <v>7.5600000000000005</v>
      </c>
      <c r="W18" s="11">
        <f>[14]Abril!$H$26</f>
        <v>12.6</v>
      </c>
      <c r="X18" s="11">
        <f>[14]Abril!$H$27</f>
        <v>13.32</v>
      </c>
      <c r="Y18" s="11">
        <f>[14]Abril!$H$28</f>
        <v>10.8</v>
      </c>
      <c r="Z18" s="11">
        <f>[14]Abril!$H$29</f>
        <v>15.48</v>
      </c>
      <c r="AA18" s="11">
        <f>[14]Abril!$H$30</f>
        <v>16.920000000000002</v>
      </c>
      <c r="AB18" s="11">
        <f>[14]Abril!$H$31</f>
        <v>15.48</v>
      </c>
      <c r="AC18" s="11">
        <f>[14]Abril!$H$32</f>
        <v>11.879999999999999</v>
      </c>
      <c r="AD18" s="11">
        <f>[14]Abril!$H$33</f>
        <v>9</v>
      </c>
      <c r="AE18" s="11">
        <f>[14]Abril!$H$34</f>
        <v>9.3600000000000012</v>
      </c>
      <c r="AF18" s="15">
        <f t="shared" si="1"/>
        <v>23.400000000000002</v>
      </c>
      <c r="AG18" s="124">
        <f t="shared" si="2"/>
        <v>12.324000000000003</v>
      </c>
      <c r="AH18" s="12" t="s">
        <v>47</v>
      </c>
      <c r="AI18" s="12" t="s">
        <v>47</v>
      </c>
    </row>
    <row r="19" spans="1:37" x14ac:dyDescent="0.2">
      <c r="A19" s="58" t="s">
        <v>4</v>
      </c>
      <c r="B19" s="11" t="str">
        <f>[15]Abril!$H$5</f>
        <v>*</v>
      </c>
      <c r="C19" s="11" t="str">
        <f>[15]Abril!$H$6</f>
        <v>*</v>
      </c>
      <c r="D19" s="11" t="str">
        <f>[15]Abril!$H$7</f>
        <v>*</v>
      </c>
      <c r="E19" s="11" t="str">
        <f>[15]Abril!$H$8</f>
        <v>*</v>
      </c>
      <c r="F19" s="11" t="str">
        <f>[15]Abril!$H$9</f>
        <v>*</v>
      </c>
      <c r="G19" s="11" t="str">
        <f>[15]Abril!$H$10</f>
        <v>*</v>
      </c>
      <c r="H19" s="11" t="str">
        <f>[15]Abril!$H$11</f>
        <v>*</v>
      </c>
      <c r="I19" s="11" t="str">
        <f>[15]Abril!$H$12</f>
        <v>*</v>
      </c>
      <c r="J19" s="11" t="str">
        <f>[15]Abril!$H$13</f>
        <v>*</v>
      </c>
      <c r="K19" s="11" t="str">
        <f>[15]Abril!$H$14</f>
        <v>*</v>
      </c>
      <c r="L19" s="11" t="str">
        <f>[15]Abril!$H$15</f>
        <v>*</v>
      </c>
      <c r="M19" s="11" t="str">
        <f>[15]Abril!$H$16</f>
        <v>*</v>
      </c>
      <c r="N19" s="11" t="str">
        <f>[15]Abril!$H$17</f>
        <v>*</v>
      </c>
      <c r="O19" s="11" t="str">
        <f>[15]Abril!$H$18</f>
        <v>*</v>
      </c>
      <c r="P19" s="11" t="str">
        <f>[15]Abril!$H$19</f>
        <v>*</v>
      </c>
      <c r="Q19" s="11" t="str">
        <f>[15]Abril!$H$20</f>
        <v>*</v>
      </c>
      <c r="R19" s="11" t="str">
        <f>[15]Abril!$H$21</f>
        <v>*</v>
      </c>
      <c r="S19" s="11" t="str">
        <f>[15]Abril!$H$22</f>
        <v>*</v>
      </c>
      <c r="T19" s="11" t="str">
        <f>[15]Abril!$H$23</f>
        <v>*</v>
      </c>
      <c r="U19" s="11" t="str">
        <f>[15]Abril!$H$24</f>
        <v>*</v>
      </c>
      <c r="V19" s="11" t="str">
        <f>[15]Abril!$H$25</f>
        <v>*</v>
      </c>
      <c r="W19" s="11" t="str">
        <f>[15]Abril!$H$26</f>
        <v>*</v>
      </c>
      <c r="X19" s="11" t="str">
        <f>[15]Abril!$H$27</f>
        <v>*</v>
      </c>
      <c r="Y19" s="11" t="str">
        <f>[15]Abril!$H$28</f>
        <v>*</v>
      </c>
      <c r="Z19" s="11" t="str">
        <f>[15]Abril!$H$29</f>
        <v>*</v>
      </c>
      <c r="AA19" s="11" t="str">
        <f>[15]Abril!$H$30</f>
        <v>*</v>
      </c>
      <c r="AB19" s="11" t="str">
        <f>[15]Abril!$H$31</f>
        <v>*</v>
      </c>
      <c r="AC19" s="11" t="str">
        <f>[15]Abril!$H$32</f>
        <v>*</v>
      </c>
      <c r="AD19" s="11" t="str">
        <f>[15]Abril!$H$33</f>
        <v>*</v>
      </c>
      <c r="AE19" s="11" t="str">
        <f>[15]Abril!$H$34</f>
        <v>*</v>
      </c>
      <c r="AF19" s="93" t="s">
        <v>226</v>
      </c>
      <c r="AG19" s="115" t="s">
        <v>226</v>
      </c>
      <c r="AI19" t="s">
        <v>47</v>
      </c>
    </row>
    <row r="20" spans="1:37" x14ac:dyDescent="0.2">
      <c r="A20" s="58" t="s">
        <v>5</v>
      </c>
      <c r="B20" s="11">
        <f>[16]Abril!$H$5</f>
        <v>0</v>
      </c>
      <c r="C20" s="11">
        <f>[16]Abril!$H$6</f>
        <v>1.08</v>
      </c>
      <c r="D20" s="11">
        <f>[16]Abril!$H$7</f>
        <v>16.559999999999999</v>
      </c>
      <c r="E20" s="11">
        <f>[16]Abril!$H$8</f>
        <v>3.24</v>
      </c>
      <c r="F20" s="11">
        <f>[16]Abril!$H$9</f>
        <v>7.2</v>
      </c>
      <c r="G20" s="11">
        <f>[16]Abril!$H$10</f>
        <v>12.96</v>
      </c>
      <c r="H20" s="11">
        <f>[16]Abril!$H$11</f>
        <v>26.64</v>
      </c>
      <c r="I20" s="11">
        <f>[16]Abril!$H$12</f>
        <v>12.24</v>
      </c>
      <c r="J20" s="11">
        <f>[16]Abril!$H$13</f>
        <v>9</v>
      </c>
      <c r="K20" s="11">
        <f>[16]Abril!$H$14</f>
        <v>11.879999999999999</v>
      </c>
      <c r="L20" s="11">
        <f>[16]Abril!$H$15</f>
        <v>0</v>
      </c>
      <c r="M20" s="11">
        <f>[16]Abril!$H$16</f>
        <v>0</v>
      </c>
      <c r="N20" s="11">
        <f>[16]Abril!$H$17</f>
        <v>1.8</v>
      </c>
      <c r="O20" s="11">
        <f>[16]Abril!$H$18</f>
        <v>12.6</v>
      </c>
      <c r="P20" s="11">
        <f>[16]Abril!$H$19</f>
        <v>16.920000000000002</v>
      </c>
      <c r="Q20" s="11">
        <f>[16]Abril!$H$20</f>
        <v>9.7200000000000006</v>
      </c>
      <c r="R20" s="11">
        <f>[16]Abril!$H$21</f>
        <v>4.6800000000000006</v>
      </c>
      <c r="S20" s="11">
        <f>[16]Abril!$H$22</f>
        <v>12.24</v>
      </c>
      <c r="T20" s="11">
        <f>[16]Abril!$H$23</f>
        <v>0</v>
      </c>
      <c r="U20" s="11">
        <f>[16]Abril!$H$24</f>
        <v>4.6800000000000006</v>
      </c>
      <c r="V20" s="11">
        <f>[16]Abril!$H$25</f>
        <v>3.6</v>
      </c>
      <c r="W20" s="11">
        <f>[16]Abril!$H$26</f>
        <v>2.8800000000000003</v>
      </c>
      <c r="X20" s="11">
        <f>[16]Abril!$H$27</f>
        <v>2.16</v>
      </c>
      <c r="Y20" s="11">
        <f>[16]Abril!$H$28</f>
        <v>7.9200000000000008</v>
      </c>
      <c r="Z20" s="11">
        <f>[16]Abril!$H$29</f>
        <v>6.48</v>
      </c>
      <c r="AA20" s="11">
        <f>[16]Abril!$H$30</f>
        <v>4.32</v>
      </c>
      <c r="AB20" s="11">
        <f>[16]Abril!$H$31</f>
        <v>10.44</v>
      </c>
      <c r="AC20" s="11">
        <f>[16]Abril!$H$32</f>
        <v>13.32</v>
      </c>
      <c r="AD20" s="11">
        <f>[16]Abril!$H$33</f>
        <v>0.36000000000000004</v>
      </c>
      <c r="AE20" s="11">
        <f>[16]Abril!$H$34</f>
        <v>0</v>
      </c>
      <c r="AF20" s="15">
        <f t="shared" si="1"/>
        <v>26.64</v>
      </c>
      <c r="AG20" s="124">
        <f t="shared" si="2"/>
        <v>7.1639999999999997</v>
      </c>
      <c r="AH20" s="12" t="s">
        <v>47</v>
      </c>
      <c r="AJ20" t="s">
        <v>47</v>
      </c>
    </row>
    <row r="21" spans="1:37" x14ac:dyDescent="0.2">
      <c r="A21" s="58" t="s">
        <v>43</v>
      </c>
      <c r="B21" s="11">
        <f>[17]Abril!$H$5</f>
        <v>20.52</v>
      </c>
      <c r="C21" s="11">
        <f>[17]Abril!$H$6</f>
        <v>19.079999999999998</v>
      </c>
      <c r="D21" s="11">
        <f>[17]Abril!$H$7</f>
        <v>15.48</v>
      </c>
      <c r="E21" s="11">
        <f>[17]Abril!$H$8</f>
        <v>15.120000000000001</v>
      </c>
      <c r="F21" s="11">
        <f>[17]Abril!$H$9</f>
        <v>13.68</v>
      </c>
      <c r="G21" s="11">
        <f>[17]Abril!$H$10</f>
        <v>21.96</v>
      </c>
      <c r="H21" s="11">
        <f>[17]Abril!$H$11</f>
        <v>18.720000000000002</v>
      </c>
      <c r="I21" s="11">
        <f>[17]Abril!$H$12</f>
        <v>13.32</v>
      </c>
      <c r="J21" s="11">
        <f>[17]Abril!$H$13</f>
        <v>13.68</v>
      </c>
      <c r="K21" s="11">
        <f>[17]Abril!$H$14</f>
        <v>13.68</v>
      </c>
      <c r="L21" s="11">
        <f>[17]Abril!$H$15</f>
        <v>17.64</v>
      </c>
      <c r="M21" s="11">
        <f>[17]Abril!$H$16</f>
        <v>17.28</v>
      </c>
      <c r="N21" s="11">
        <f>[17]Abril!$H$17</f>
        <v>20.52</v>
      </c>
      <c r="O21" s="11">
        <f>[17]Abril!$H$18</f>
        <v>42.12</v>
      </c>
      <c r="P21" s="11">
        <f>[17]Abril!$H$19</f>
        <v>16.2</v>
      </c>
      <c r="Q21" s="11">
        <f>[17]Abril!$H$20</f>
        <v>13.68</v>
      </c>
      <c r="R21" s="11">
        <f>[17]Abril!$H$21</f>
        <v>14.4</v>
      </c>
      <c r="S21" s="11">
        <f>[17]Abril!$H$22</f>
        <v>20.52</v>
      </c>
      <c r="T21" s="11">
        <f>[17]Abril!$H$23</f>
        <v>16.2</v>
      </c>
      <c r="U21" s="11">
        <f>[17]Abril!$H$24</f>
        <v>18.720000000000002</v>
      </c>
      <c r="V21" s="11">
        <f>[17]Abril!$H$25</f>
        <v>13.32</v>
      </c>
      <c r="W21" s="11">
        <f>[17]Abril!$H$26</f>
        <v>14.04</v>
      </c>
      <c r="X21" s="11">
        <f>[17]Abril!$H$27</f>
        <v>16.559999999999999</v>
      </c>
      <c r="Y21" s="11">
        <f>[17]Abril!$H$28</f>
        <v>17.64</v>
      </c>
      <c r="Z21" s="11">
        <f>[17]Abril!$H$29</f>
        <v>15.120000000000001</v>
      </c>
      <c r="AA21" s="11">
        <f>[17]Abril!$H$30</f>
        <v>19.8</v>
      </c>
      <c r="AB21" s="11">
        <f>[17]Abril!$H$31</f>
        <v>26.64</v>
      </c>
      <c r="AC21" s="11">
        <f>[17]Abril!$H$32</f>
        <v>18.36</v>
      </c>
      <c r="AD21" s="11">
        <f>[17]Abril!$H$33</f>
        <v>16.559999999999999</v>
      </c>
      <c r="AE21" s="11">
        <f>[17]Abril!$H$34</f>
        <v>18.720000000000002</v>
      </c>
      <c r="AF21" s="15">
        <f t="shared" si="1"/>
        <v>42.12</v>
      </c>
      <c r="AG21" s="124">
        <f t="shared" si="2"/>
        <v>17.975999999999999</v>
      </c>
    </row>
    <row r="22" spans="1:37" x14ac:dyDescent="0.2">
      <c r="A22" s="58" t="s">
        <v>6</v>
      </c>
      <c r="B22" s="11">
        <f>[18]Abril!$H$5</f>
        <v>13.68</v>
      </c>
      <c r="C22" s="11">
        <f>[18]Abril!$H$6</f>
        <v>11.879999999999999</v>
      </c>
      <c r="D22" s="11">
        <f>[18]Abril!$H$7</f>
        <v>12.96</v>
      </c>
      <c r="E22" s="11">
        <f>[18]Abril!$H$8</f>
        <v>9.7200000000000006</v>
      </c>
      <c r="F22" s="11">
        <f>[18]Abril!$H$9</f>
        <v>12.24</v>
      </c>
      <c r="G22" s="11">
        <f>[18]Abril!$H$10</f>
        <v>12.6</v>
      </c>
      <c r="H22" s="11">
        <f>[18]Abril!$H$11</f>
        <v>22.32</v>
      </c>
      <c r="I22" s="11">
        <f>[18]Abril!$H$12</f>
        <v>9.7200000000000006</v>
      </c>
      <c r="J22" s="11">
        <f>[18]Abril!$H$13</f>
        <v>7.9200000000000008</v>
      </c>
      <c r="K22" s="11">
        <f>[18]Abril!$H$14</f>
        <v>6.48</v>
      </c>
      <c r="L22" s="11">
        <f>[18]Abril!$H$15</f>
        <v>10.44</v>
      </c>
      <c r="M22" s="11">
        <f>[18]Abril!$H$16</f>
        <v>15.840000000000002</v>
      </c>
      <c r="N22" s="11">
        <f>[18]Abril!$H$17</f>
        <v>6.84</v>
      </c>
      <c r="O22" s="11">
        <f>[18]Abril!$H$18</f>
        <v>20.16</v>
      </c>
      <c r="P22" s="11">
        <f>[18]Abril!$H$19</f>
        <v>15.48</v>
      </c>
      <c r="Q22" s="11">
        <f>[18]Abril!$H$20</f>
        <v>10.44</v>
      </c>
      <c r="R22" s="11">
        <f>[18]Abril!$H$21</f>
        <v>8.64</v>
      </c>
      <c r="S22" s="11">
        <f>[18]Abril!$H$22</f>
        <v>8.2799999999999994</v>
      </c>
      <c r="T22" s="11">
        <f>[18]Abril!$H$23</f>
        <v>10.08</v>
      </c>
      <c r="U22" s="11">
        <f>[18]Abril!$H$24</f>
        <v>7.5600000000000005</v>
      </c>
      <c r="V22" s="11">
        <f>[18]Abril!$H$25</f>
        <v>8.2799999999999994</v>
      </c>
      <c r="W22" s="11">
        <f>[18]Abril!$H$26</f>
        <v>7.2</v>
      </c>
      <c r="X22" s="11">
        <f>[18]Abril!$H$27</f>
        <v>10.44</v>
      </c>
      <c r="Y22" s="11">
        <f>[18]Abril!$H$28</f>
        <v>8.64</v>
      </c>
      <c r="Z22" s="11">
        <f>[18]Abril!$H$29</f>
        <v>10.8</v>
      </c>
      <c r="AA22" s="11">
        <f>[18]Abril!$H$30</f>
        <v>7.9200000000000008</v>
      </c>
      <c r="AB22" s="11">
        <f>[18]Abril!$H$31</f>
        <v>10.8</v>
      </c>
      <c r="AC22" s="11">
        <f>[18]Abril!$H$32</f>
        <v>7.9200000000000008</v>
      </c>
      <c r="AD22" s="11">
        <f>[18]Abril!$H$33</f>
        <v>6.48</v>
      </c>
      <c r="AE22" s="11">
        <f>[18]Abril!$H$34</f>
        <v>7.9200000000000008</v>
      </c>
      <c r="AF22" s="15">
        <f t="shared" si="1"/>
        <v>22.32</v>
      </c>
      <c r="AG22" s="124">
        <f t="shared" si="2"/>
        <v>10.656000000000004</v>
      </c>
    </row>
    <row r="23" spans="1:37" x14ac:dyDescent="0.2">
      <c r="A23" s="58" t="s">
        <v>7</v>
      </c>
      <c r="B23" s="11">
        <f>[19]Abril!$H$5</f>
        <v>12.6</v>
      </c>
      <c r="C23" s="11">
        <f>[19]Abril!$H$6</f>
        <v>13.32</v>
      </c>
      <c r="D23" s="11">
        <f>[19]Abril!$H$7</f>
        <v>18.720000000000002</v>
      </c>
      <c r="E23" s="11">
        <f>[19]Abril!$H$8</f>
        <v>9.3600000000000012</v>
      </c>
      <c r="F23" s="11">
        <f>[19]Abril!$H$9</f>
        <v>12.96</v>
      </c>
      <c r="G23" s="11">
        <f>[19]Abril!$H$10</f>
        <v>23.400000000000002</v>
      </c>
      <c r="H23" s="11">
        <f>[19]Abril!$H$11</f>
        <v>14.76</v>
      </c>
      <c r="I23" s="11">
        <f>[19]Abril!$H$12</f>
        <v>12.6</v>
      </c>
      <c r="J23" s="11">
        <f>[19]Abril!$H$13</f>
        <v>12.6</v>
      </c>
      <c r="K23" s="11">
        <f>[19]Abril!$H$14</f>
        <v>11.879999999999999</v>
      </c>
      <c r="L23" s="11">
        <f>[19]Abril!$H$15</f>
        <v>8.64</v>
      </c>
      <c r="M23" s="11">
        <f>[19]Abril!$H$16</f>
        <v>8.2799999999999994</v>
      </c>
      <c r="N23" s="11">
        <f>[19]Abril!$H$17</f>
        <v>15.48</v>
      </c>
      <c r="O23" s="11">
        <f>[19]Abril!$H$18</f>
        <v>13.68</v>
      </c>
      <c r="P23" s="11">
        <f>[19]Abril!$H$19</f>
        <v>14.4</v>
      </c>
      <c r="Q23" s="11">
        <f>[19]Abril!$H$20</f>
        <v>14.76</v>
      </c>
      <c r="R23" s="11">
        <f>[19]Abril!$H$21</f>
        <v>10.8</v>
      </c>
      <c r="S23" s="11">
        <f>[19]Abril!$H$22</f>
        <v>11.879999999999999</v>
      </c>
      <c r="T23" s="11">
        <f>[19]Abril!$H$23</f>
        <v>14.4</v>
      </c>
      <c r="U23" s="11">
        <f>[19]Abril!$H$24</f>
        <v>13.68</v>
      </c>
      <c r="V23" s="11">
        <f>[19]Abril!$H$25</f>
        <v>9.3600000000000012</v>
      </c>
      <c r="W23" s="11">
        <f>[19]Abril!$H$26</f>
        <v>8.2799999999999994</v>
      </c>
      <c r="X23" s="11">
        <f>[19]Abril!$H$27</f>
        <v>11.879999999999999</v>
      </c>
      <c r="Y23" s="11">
        <f>[19]Abril!$H$28</f>
        <v>14.04</v>
      </c>
      <c r="Z23" s="11">
        <f>[19]Abril!$H$29</f>
        <v>14.4</v>
      </c>
      <c r="AA23" s="11">
        <f>[19]Abril!$H$30</f>
        <v>15.48</v>
      </c>
      <c r="AB23" s="11">
        <f>[19]Abril!$H$31</f>
        <v>15.840000000000002</v>
      </c>
      <c r="AC23" s="11">
        <f>[19]Abril!$H$32</f>
        <v>18.720000000000002</v>
      </c>
      <c r="AD23" s="11">
        <f>[19]Abril!$H$33</f>
        <v>13.68</v>
      </c>
      <c r="AE23" s="11">
        <f>[19]Abril!$H$34</f>
        <v>11.16</v>
      </c>
      <c r="AF23" s="15">
        <f t="shared" si="1"/>
        <v>23.400000000000002</v>
      </c>
      <c r="AG23" s="124">
        <f t="shared" si="2"/>
        <v>13.368000000000002</v>
      </c>
    </row>
    <row r="24" spans="1:37" x14ac:dyDescent="0.2">
      <c r="A24" s="58" t="s">
        <v>169</v>
      </c>
      <c r="B24" s="11" t="str">
        <f>[20]Abril!$H$5</f>
        <v>*</v>
      </c>
      <c r="C24" s="11" t="str">
        <f>[20]Abril!$H$6</f>
        <v>*</v>
      </c>
      <c r="D24" s="11" t="str">
        <f>[20]Abril!$H$7</f>
        <v>*</v>
      </c>
      <c r="E24" s="11" t="str">
        <f>[20]Abril!$H$8</f>
        <v>*</v>
      </c>
      <c r="F24" s="11" t="str">
        <f>[20]Abril!$H$9</f>
        <v>*</v>
      </c>
      <c r="G24" s="11" t="str">
        <f>[20]Abril!$H$10</f>
        <v>*</v>
      </c>
      <c r="H24" s="11" t="str">
        <f>[20]Abril!$H$11</f>
        <v>*</v>
      </c>
      <c r="I24" s="11" t="str">
        <f>[20]Abril!$H$12</f>
        <v>*</v>
      </c>
      <c r="J24" s="11" t="str">
        <f>[20]Abril!$H$13</f>
        <v>*</v>
      </c>
      <c r="K24" s="11" t="str">
        <f>[20]Abril!$H$14</f>
        <v>*</v>
      </c>
      <c r="L24" s="11" t="str">
        <f>[20]Abril!$H$15</f>
        <v>*</v>
      </c>
      <c r="M24" s="11" t="str">
        <f>[20]Abril!$H$16</f>
        <v>*</v>
      </c>
      <c r="N24" s="11" t="str">
        <f>[20]Abril!$H$17</f>
        <v>*</v>
      </c>
      <c r="O24" s="11" t="str">
        <f>[20]Abril!$H$18</f>
        <v>*</v>
      </c>
      <c r="P24" s="11" t="str">
        <f>[20]Abril!$H$19</f>
        <v>*</v>
      </c>
      <c r="Q24" s="11" t="str">
        <f>[20]Abril!$H$20</f>
        <v>*</v>
      </c>
      <c r="R24" s="11" t="str">
        <f>[20]Abril!$H$21</f>
        <v>*</v>
      </c>
      <c r="S24" s="11" t="str">
        <f>[20]Abril!$H$22</f>
        <v>*</v>
      </c>
      <c r="T24" s="11" t="str">
        <f>[20]Abril!$H$23</f>
        <v>*</v>
      </c>
      <c r="U24" s="11" t="str">
        <f>[20]Abril!$H$24</f>
        <v>*</v>
      </c>
      <c r="V24" s="11" t="str">
        <f>[20]Abril!$H$25</f>
        <v>*</v>
      </c>
      <c r="W24" s="11" t="str">
        <f>[20]Abril!$H$25</f>
        <v>*</v>
      </c>
      <c r="X24" s="11" t="str">
        <f>[20]Abril!$H$27</f>
        <v>*</v>
      </c>
      <c r="Y24" s="11" t="str">
        <f>[20]Abril!$H$28</f>
        <v>*</v>
      </c>
      <c r="Z24" s="11" t="str">
        <f>[20]Abril!$H$29</f>
        <v>*</v>
      </c>
      <c r="AA24" s="11" t="str">
        <f>[20]Abril!$H$30</f>
        <v>*</v>
      </c>
      <c r="AB24" s="11" t="str">
        <f>[20]Abril!$H$31</f>
        <v>*</v>
      </c>
      <c r="AC24" s="11" t="str">
        <f>[20]Abril!$H$32</f>
        <v>*</v>
      </c>
      <c r="AD24" s="11" t="str">
        <f>[20]Abril!$H$33</f>
        <v>*</v>
      </c>
      <c r="AE24" s="11" t="str">
        <f>[20]Abril!$H$34</f>
        <v>*</v>
      </c>
      <c r="AF24" s="93" t="s">
        <v>226</v>
      </c>
      <c r="AG24" s="115" t="s">
        <v>226</v>
      </c>
      <c r="AJ24" t="s">
        <v>47</v>
      </c>
      <c r="AK24" t="s">
        <v>47</v>
      </c>
    </row>
    <row r="25" spans="1:37" x14ac:dyDescent="0.2">
      <c r="A25" s="58" t="s">
        <v>170</v>
      </c>
      <c r="B25" s="11">
        <f>[21]Abril!$H$5</f>
        <v>14.76</v>
      </c>
      <c r="C25" s="11">
        <f>[21]Abril!$H$6</f>
        <v>22.32</v>
      </c>
      <c r="D25" s="11">
        <f>[21]Abril!$H$7</f>
        <v>22.68</v>
      </c>
      <c r="E25" s="11">
        <f>[21]Abril!$H$8</f>
        <v>12.96</v>
      </c>
      <c r="F25" s="11">
        <f>[21]Abril!$H$9</f>
        <v>15.840000000000002</v>
      </c>
      <c r="G25" s="11">
        <f>[21]Abril!$H$10</f>
        <v>38.880000000000003</v>
      </c>
      <c r="H25" s="11">
        <f>[21]Abril!$H$11</f>
        <v>24.48</v>
      </c>
      <c r="I25" s="11">
        <f>[21]Abril!$H$12</f>
        <v>17.64</v>
      </c>
      <c r="J25" s="11">
        <f>[21]Abril!$H$13</f>
        <v>15.840000000000002</v>
      </c>
      <c r="K25" s="11">
        <f>[21]Abril!$H$14</f>
        <v>17.28</v>
      </c>
      <c r="L25" s="11">
        <f>[21]Abril!$H$15</f>
        <v>11.520000000000001</v>
      </c>
      <c r="M25" s="11">
        <f>[21]Abril!$H$16</f>
        <v>17.28</v>
      </c>
      <c r="N25" s="11">
        <f>[21]Abril!$H$17</f>
        <v>27</v>
      </c>
      <c r="O25" s="11">
        <f>[21]Abril!$H$18</f>
        <v>20.52</v>
      </c>
      <c r="P25" s="11">
        <f>[21]Abril!$H$19</f>
        <v>15.48</v>
      </c>
      <c r="Q25" s="11">
        <f>[21]Abril!$H$20</f>
        <v>15.48</v>
      </c>
      <c r="R25" s="11">
        <f>[21]Abril!$H$21</f>
        <v>11.16</v>
      </c>
      <c r="S25" s="11">
        <f>[21]Abril!$H$22</f>
        <v>23.400000000000002</v>
      </c>
      <c r="T25" s="11">
        <f>[21]Abril!$H$23</f>
        <v>23.759999999999998</v>
      </c>
      <c r="U25" s="11">
        <f>[21]Abril!$H$24</f>
        <v>17.64</v>
      </c>
      <c r="V25" s="11">
        <f>[21]Abril!$H$25</f>
        <v>9</v>
      </c>
      <c r="W25" s="11">
        <f>[21]Abril!$H$26</f>
        <v>9.7200000000000006</v>
      </c>
      <c r="X25" s="11">
        <f>[21]Abril!$H$27</f>
        <v>15.840000000000002</v>
      </c>
      <c r="Y25" s="11">
        <f>[21]Abril!$H$28</f>
        <v>20.88</v>
      </c>
      <c r="Z25" s="11">
        <f>[21]Abril!$H$29</f>
        <v>25.92</v>
      </c>
      <c r="AA25" s="11">
        <f>[21]Abril!$H$30</f>
        <v>24.840000000000003</v>
      </c>
      <c r="AB25" s="11">
        <f>[21]Abril!$H$31</f>
        <v>26.64</v>
      </c>
      <c r="AC25" s="11">
        <f>[21]Abril!$H$32</f>
        <v>29.880000000000003</v>
      </c>
      <c r="AD25" s="11">
        <f>[21]Abril!$H$33</f>
        <v>26.64</v>
      </c>
      <c r="AE25" s="11">
        <f>[21]Abril!$H$34</f>
        <v>13.68</v>
      </c>
      <c r="AF25" s="93">
        <f t="shared" si="1"/>
        <v>38.880000000000003</v>
      </c>
      <c r="AG25" s="115">
        <f t="shared" si="2"/>
        <v>19.631999999999998</v>
      </c>
      <c r="AH25" s="12" t="s">
        <v>47</v>
      </c>
    </row>
    <row r="26" spans="1:37" x14ac:dyDescent="0.2">
      <c r="A26" s="58" t="s">
        <v>171</v>
      </c>
      <c r="B26" s="11">
        <f>[22]Abril!$H$5</f>
        <v>11.16</v>
      </c>
      <c r="C26" s="11">
        <f>[22]Abril!$H$6</f>
        <v>15.48</v>
      </c>
      <c r="D26" s="11">
        <f>[22]Abril!$H$7</f>
        <v>14.04</v>
      </c>
      <c r="E26" s="11">
        <f>[22]Abril!$H$8</f>
        <v>15.48</v>
      </c>
      <c r="F26" s="11">
        <f>[22]Abril!$H$9</f>
        <v>11.16</v>
      </c>
      <c r="G26" s="11">
        <f>[22]Abril!$H$10</f>
        <v>23.759999999999998</v>
      </c>
      <c r="H26" s="11">
        <f>[22]Abril!$H$11</f>
        <v>29.880000000000003</v>
      </c>
      <c r="I26" s="11">
        <f>[22]Abril!$H$12</f>
        <v>16.559999999999999</v>
      </c>
      <c r="J26" s="11">
        <f>[22]Abril!$H$13</f>
        <v>15.48</v>
      </c>
      <c r="K26" s="11">
        <f>[22]Abril!$H$14</f>
        <v>12.24</v>
      </c>
      <c r="L26" s="11">
        <f>[22]Abril!$H$15</f>
        <v>13.32</v>
      </c>
      <c r="M26" s="11">
        <f>[22]Abril!$H$16</f>
        <v>11.16</v>
      </c>
      <c r="N26" s="11">
        <f>[22]Abril!$H$17</f>
        <v>12.6</v>
      </c>
      <c r="O26" s="11">
        <f>[22]Abril!$H$18</f>
        <v>15.48</v>
      </c>
      <c r="P26" s="11">
        <f>[22]Abril!$H$19</f>
        <v>13.32</v>
      </c>
      <c r="Q26" s="11">
        <f>[22]Abril!$H$20</f>
        <v>13.68</v>
      </c>
      <c r="R26" s="11">
        <f>[22]Abril!$H$21</f>
        <v>16.920000000000002</v>
      </c>
      <c r="S26" s="11">
        <f>[22]Abril!$H$22</f>
        <v>16.920000000000002</v>
      </c>
      <c r="T26" s="11">
        <f>[22]Abril!$H$23</f>
        <v>12.6</v>
      </c>
      <c r="U26" s="11">
        <f>[22]Abril!$H$24</f>
        <v>11.520000000000001</v>
      </c>
      <c r="V26" s="11">
        <f>[22]Abril!$H$25</f>
        <v>8.64</v>
      </c>
      <c r="W26" s="11">
        <f>[22]Abril!$H$26</f>
        <v>12.24</v>
      </c>
      <c r="X26" s="11">
        <f>[22]Abril!$H$27</f>
        <v>10.08</v>
      </c>
      <c r="Y26" s="11">
        <f>[22]Abril!$H$28</f>
        <v>12.96</v>
      </c>
      <c r="Z26" s="11">
        <f>[22]Abril!$H$29</f>
        <v>11.16</v>
      </c>
      <c r="AA26" s="11">
        <f>[22]Abril!$H$30</f>
        <v>14.76</v>
      </c>
      <c r="AB26" s="11">
        <f>[22]Abril!$H$31</f>
        <v>14.04</v>
      </c>
      <c r="AC26" s="11">
        <f>[22]Abril!$H$32</f>
        <v>13.32</v>
      </c>
      <c r="AD26" s="11">
        <f>[22]Abril!$H$33</f>
        <v>10.08</v>
      </c>
      <c r="AE26" s="11">
        <f>[22]Abril!$H$34</f>
        <v>8.64</v>
      </c>
      <c r="AF26" s="93">
        <f t="shared" si="1"/>
        <v>29.880000000000003</v>
      </c>
      <c r="AG26" s="115">
        <f t="shared" si="2"/>
        <v>13.955999999999998</v>
      </c>
      <c r="AH26" t="s">
        <v>47</v>
      </c>
      <c r="AI26" t="s">
        <v>47</v>
      </c>
      <c r="AJ26" t="s">
        <v>47</v>
      </c>
      <c r="AK26" t="s">
        <v>47</v>
      </c>
    </row>
    <row r="27" spans="1:37" x14ac:dyDescent="0.2">
      <c r="A27" s="58" t="s">
        <v>8</v>
      </c>
      <c r="B27" s="11">
        <f>[23]Abril!$H$5</f>
        <v>13.32</v>
      </c>
      <c r="C27" s="11">
        <f>[23]Abril!$H$6</f>
        <v>12.24</v>
      </c>
      <c r="D27" s="11">
        <f>[23]Abril!$H$7</f>
        <v>15.120000000000001</v>
      </c>
      <c r="E27" s="11">
        <f>[23]Abril!$H$8</f>
        <v>10.08</v>
      </c>
      <c r="F27" s="11">
        <f>[23]Abril!$H$9</f>
        <v>13.32</v>
      </c>
      <c r="G27" s="11">
        <f>[23]Abril!$H$10</f>
        <v>29.16</v>
      </c>
      <c r="H27" s="11">
        <f>[23]Abril!$H$11</f>
        <v>15.48</v>
      </c>
      <c r="I27" s="11">
        <f>[23]Abril!$H$12</f>
        <v>15.840000000000002</v>
      </c>
      <c r="J27" s="11">
        <f>[23]Abril!$H$13</f>
        <v>11.520000000000001</v>
      </c>
      <c r="K27" s="11">
        <f>[23]Abril!$H$14</f>
        <v>10.8</v>
      </c>
      <c r="L27" s="11">
        <f>[23]Abril!$H$15</f>
        <v>10.44</v>
      </c>
      <c r="M27" s="11">
        <f>[23]Abril!$H$16</f>
        <v>10.8</v>
      </c>
      <c r="N27" s="11">
        <f>[23]Abril!$H$17</f>
        <v>19.079999999999998</v>
      </c>
      <c r="O27" s="11">
        <f>[23]Abril!$H$18</f>
        <v>24.12</v>
      </c>
      <c r="P27" s="11">
        <f>[23]Abril!$H$19</f>
        <v>13.68</v>
      </c>
      <c r="Q27" s="11">
        <f>[23]Abril!$H$20</f>
        <v>12.24</v>
      </c>
      <c r="R27" s="11">
        <f>[23]Abril!$H$21</f>
        <v>11.520000000000001</v>
      </c>
      <c r="S27" s="11">
        <f>[23]Abril!$H$22</f>
        <v>16.920000000000002</v>
      </c>
      <c r="T27" s="11">
        <f>[23]Abril!$H$23</f>
        <v>16.559999999999999</v>
      </c>
      <c r="U27" s="11">
        <f>[23]Abril!$H$24</f>
        <v>16.920000000000002</v>
      </c>
      <c r="V27" s="11">
        <f>[23]Abril!$H$25</f>
        <v>11.520000000000001</v>
      </c>
      <c r="W27" s="11">
        <f>[23]Abril!$H$26</f>
        <v>6.84</v>
      </c>
      <c r="X27" s="11">
        <f>[23]Abril!$H$27</f>
        <v>12.24</v>
      </c>
      <c r="Y27" s="11">
        <f>[23]Abril!$H$28</f>
        <v>16.2</v>
      </c>
      <c r="Z27" s="11">
        <f>[23]Abril!$H$29</f>
        <v>16.920000000000002</v>
      </c>
      <c r="AA27" s="11">
        <f>[23]Abril!$H$30</f>
        <v>14.4</v>
      </c>
      <c r="AB27" s="11">
        <f>[23]Abril!$H$31</f>
        <v>23.400000000000002</v>
      </c>
      <c r="AC27" s="11">
        <f>[23]Abril!$H$32</f>
        <v>21.240000000000002</v>
      </c>
      <c r="AD27" s="11">
        <f>[23]Abril!$H$33</f>
        <v>11.879999999999999</v>
      </c>
      <c r="AE27" s="11">
        <f>[23]Abril!$H$34</f>
        <v>9.7200000000000006</v>
      </c>
      <c r="AF27" s="15">
        <f t="shared" si="1"/>
        <v>29.16</v>
      </c>
      <c r="AG27" s="124">
        <f t="shared" si="2"/>
        <v>14.784000000000001</v>
      </c>
      <c r="AJ27" t="s">
        <v>47</v>
      </c>
    </row>
    <row r="28" spans="1:37" x14ac:dyDescent="0.2">
      <c r="A28" s="58" t="s">
        <v>9</v>
      </c>
      <c r="B28" s="11">
        <f>[24]Abril!$H$5</f>
        <v>9.3600000000000012</v>
      </c>
      <c r="C28" s="11">
        <f>[24]Abril!$H$6</f>
        <v>14.4</v>
      </c>
      <c r="D28" s="11">
        <f>[24]Abril!$H$7</f>
        <v>18</v>
      </c>
      <c r="E28" s="11">
        <f>[24]Abril!$H$8</f>
        <v>14.04</v>
      </c>
      <c r="F28" s="11">
        <f>[24]Abril!$H$9</f>
        <v>11.16</v>
      </c>
      <c r="G28" s="11">
        <f>[24]Abril!$H$10</f>
        <v>38.519999999999996</v>
      </c>
      <c r="H28" s="11">
        <f>[24]Abril!$H$11</f>
        <v>25.92</v>
      </c>
      <c r="I28" s="11">
        <f>[24]Abril!$H$12</f>
        <v>15.48</v>
      </c>
      <c r="J28" s="11">
        <f>[24]Abril!$H$13</f>
        <v>16.559999999999999</v>
      </c>
      <c r="K28" s="11">
        <f>[24]Abril!$H$14</f>
        <v>11.879999999999999</v>
      </c>
      <c r="L28" s="11">
        <f>[24]Abril!$H$15</f>
        <v>11.879999999999999</v>
      </c>
      <c r="M28" s="11">
        <f>[24]Abril!$H$16</f>
        <v>10.08</v>
      </c>
      <c r="N28" s="11">
        <f>[24]Abril!$H$17</f>
        <v>14.04</v>
      </c>
      <c r="O28" s="11">
        <f>[24]Abril!$H$18</f>
        <v>14.76</v>
      </c>
      <c r="P28" s="11">
        <f>[24]Abril!$H$19</f>
        <v>15.840000000000002</v>
      </c>
      <c r="Q28" s="11">
        <f>[24]Abril!$H$20</f>
        <v>14.76</v>
      </c>
      <c r="R28" s="11">
        <f>[24]Abril!$H$21</f>
        <v>12.24</v>
      </c>
      <c r="S28" s="11">
        <f>[24]Abril!$H$22</f>
        <v>15.840000000000002</v>
      </c>
      <c r="T28" s="11">
        <f>[24]Abril!$H$23</f>
        <v>12.96</v>
      </c>
      <c r="U28" s="11">
        <f>[24]Abril!$H$24</f>
        <v>13.68</v>
      </c>
      <c r="V28" s="11">
        <f>[24]Abril!$H$25</f>
        <v>9</v>
      </c>
      <c r="W28" s="11">
        <f>[24]Abril!$H$26</f>
        <v>8.2799999999999994</v>
      </c>
      <c r="X28" s="11">
        <f>[24]Abril!$H$27</f>
        <v>11.16</v>
      </c>
      <c r="Y28" s="11">
        <f>[24]Abril!$H$28</f>
        <v>12.24</v>
      </c>
      <c r="Z28" s="11">
        <f>[24]Abril!$H$29</f>
        <v>14.76</v>
      </c>
      <c r="AA28" s="11">
        <f>[24]Abril!$H$30</f>
        <v>15.840000000000002</v>
      </c>
      <c r="AB28" s="11">
        <f>[24]Abril!$H$31</f>
        <v>18.36</v>
      </c>
      <c r="AC28" s="11">
        <f>[24]Abril!$H$32</f>
        <v>15.48</v>
      </c>
      <c r="AD28" s="11">
        <f>[24]Abril!$H$33</f>
        <v>13.68</v>
      </c>
      <c r="AE28" s="11">
        <f>[24]Abril!$H$34</f>
        <v>8.64</v>
      </c>
      <c r="AF28" s="15">
        <f t="shared" si="1"/>
        <v>38.519999999999996</v>
      </c>
      <c r="AG28" s="124">
        <f t="shared" si="2"/>
        <v>14.627999999999998</v>
      </c>
      <c r="AJ28" t="s">
        <v>47</v>
      </c>
    </row>
    <row r="29" spans="1:37" x14ac:dyDescent="0.2">
      <c r="A29" s="58" t="s">
        <v>42</v>
      </c>
      <c r="B29" s="11">
        <f>[25]Abril!$H$5</f>
        <v>11.879999999999999</v>
      </c>
      <c r="C29" s="11">
        <f>[25]Abril!$H$6</f>
        <v>11.520000000000001</v>
      </c>
      <c r="D29" s="11">
        <f>[25]Abril!$H$7</f>
        <v>11.879999999999999</v>
      </c>
      <c r="E29" s="11">
        <f>[25]Abril!$H$8</f>
        <v>9</v>
      </c>
      <c r="F29" s="11">
        <f>[25]Abril!$H$9</f>
        <v>14.04</v>
      </c>
      <c r="G29" s="11">
        <f>[25]Abril!$H$10</f>
        <v>10.8</v>
      </c>
      <c r="H29" s="11">
        <f>[25]Abril!$H$11</f>
        <v>15.840000000000002</v>
      </c>
      <c r="I29" s="11">
        <f>[25]Abril!$H$12</f>
        <v>10.8</v>
      </c>
      <c r="J29" s="11">
        <f>[25]Abril!$H$13</f>
        <v>10.08</v>
      </c>
      <c r="K29" s="11">
        <f>[25]Abril!$H$14</f>
        <v>7.5600000000000005</v>
      </c>
      <c r="L29" s="11">
        <f>[25]Abril!$H$15</f>
        <v>5.7600000000000007</v>
      </c>
      <c r="M29" s="11">
        <f>[25]Abril!$H$16</f>
        <v>8.2799999999999994</v>
      </c>
      <c r="N29" s="11">
        <f>[25]Abril!$H$17</f>
        <v>12.24</v>
      </c>
      <c r="O29" s="11">
        <f>[25]Abril!$H$18</f>
        <v>11.879999999999999</v>
      </c>
      <c r="P29" s="11">
        <f>[25]Abril!$H$19</f>
        <v>7.9200000000000008</v>
      </c>
      <c r="Q29" s="11">
        <f>[25]Abril!$H$20</f>
        <v>6.48</v>
      </c>
      <c r="R29" s="11">
        <f>[25]Abril!$H$21</f>
        <v>11.520000000000001</v>
      </c>
      <c r="S29" s="11">
        <f>[25]Abril!$H$22</f>
        <v>6.48</v>
      </c>
      <c r="T29" s="11">
        <f>[25]Abril!$H$23</f>
        <v>7.2</v>
      </c>
      <c r="U29" s="11">
        <f>[25]Abril!$H$24</f>
        <v>9</v>
      </c>
      <c r="V29" s="11">
        <f>[25]Abril!$H$25</f>
        <v>9</v>
      </c>
      <c r="W29" s="11">
        <f>[25]Abril!$H$26</f>
        <v>8.2799999999999994</v>
      </c>
      <c r="X29" s="11">
        <f>[25]Abril!$H$27</f>
        <v>8.2799999999999994</v>
      </c>
      <c r="Y29" s="11">
        <f>[25]Abril!$H$28</f>
        <v>17.28</v>
      </c>
      <c r="Z29" s="11">
        <f>[25]Abril!$H$29</f>
        <v>14.76</v>
      </c>
      <c r="AA29" s="11">
        <f>[25]Abril!$H$30</f>
        <v>14.76</v>
      </c>
      <c r="AB29" s="11">
        <f>[25]Abril!$H$31</f>
        <v>17.28</v>
      </c>
      <c r="AC29" s="11">
        <f>[25]Abril!$H$32</f>
        <v>16.920000000000002</v>
      </c>
      <c r="AD29" s="11">
        <f>[25]Abril!$H$33</f>
        <v>7.5600000000000005</v>
      </c>
      <c r="AE29" s="11">
        <f>[25]Abril!$H$34</f>
        <v>10.8</v>
      </c>
      <c r="AF29" s="15">
        <f t="shared" si="1"/>
        <v>17.28</v>
      </c>
      <c r="AG29" s="124">
        <f t="shared" si="2"/>
        <v>10.836</v>
      </c>
      <c r="AI29" t="s">
        <v>47</v>
      </c>
    </row>
    <row r="30" spans="1:37" x14ac:dyDescent="0.2">
      <c r="A30" s="58" t="s">
        <v>10</v>
      </c>
      <c r="B30" s="11">
        <f>[26]Abril!$H$5</f>
        <v>9.3600000000000012</v>
      </c>
      <c r="C30" s="11">
        <f>[26]Abril!$H$6</f>
        <v>12.24</v>
      </c>
      <c r="D30" s="11">
        <f>[26]Abril!$H$7</f>
        <v>11.879999999999999</v>
      </c>
      <c r="E30" s="11">
        <f>[26]Abril!$H$8</f>
        <v>8.2799999999999994</v>
      </c>
      <c r="F30" s="11">
        <f>[26]Abril!$H$9</f>
        <v>11.879999999999999</v>
      </c>
      <c r="G30" s="11">
        <f>[26]Abril!$H$10</f>
        <v>23.040000000000003</v>
      </c>
      <c r="H30" s="11">
        <f>[26]Abril!$H$11</f>
        <v>11.520000000000001</v>
      </c>
      <c r="I30" s="11">
        <f>[26]Abril!$H$12</f>
        <v>7.9200000000000008</v>
      </c>
      <c r="J30" s="11">
        <f>[26]Abril!$H$13</f>
        <v>6.84</v>
      </c>
      <c r="K30" s="11">
        <f>[26]Abril!$H$14</f>
        <v>8.2799999999999994</v>
      </c>
      <c r="L30" s="11">
        <f>[26]Abril!$H$15</f>
        <v>6.12</v>
      </c>
      <c r="M30" s="11">
        <f>[26]Abril!$H$16</f>
        <v>7.5600000000000005</v>
      </c>
      <c r="N30" s="11">
        <f>[26]Abril!$H$17</f>
        <v>15.120000000000001</v>
      </c>
      <c r="O30" s="11">
        <f>[26]Abril!$H$18</f>
        <v>24.840000000000003</v>
      </c>
      <c r="P30" s="11">
        <f>[26]Abril!$H$19</f>
        <v>11.16</v>
      </c>
      <c r="Q30" s="11">
        <f>[26]Abril!$H$20</f>
        <v>10.44</v>
      </c>
      <c r="R30" s="11">
        <f>[26]Abril!$H$21</f>
        <v>6.12</v>
      </c>
      <c r="S30" s="11">
        <f>[26]Abril!$H$22</f>
        <v>12.96</v>
      </c>
      <c r="T30" s="11">
        <f>[26]Abril!$H$23</f>
        <v>12.96</v>
      </c>
      <c r="U30" s="11">
        <f>[26]Abril!$H$24</f>
        <v>9</v>
      </c>
      <c r="V30" s="11">
        <f>[26]Abril!$H$25</f>
        <v>7.5600000000000005</v>
      </c>
      <c r="W30" s="11">
        <f>[26]Abril!$H$26</f>
        <v>8.2799999999999994</v>
      </c>
      <c r="X30" s="11">
        <f>[26]Abril!$H$27</f>
        <v>11.520000000000001</v>
      </c>
      <c r="Y30" s="11">
        <f>[26]Abril!$H$28</f>
        <v>14.04</v>
      </c>
      <c r="Z30" s="11">
        <f>[26]Abril!$H$29</f>
        <v>16.2</v>
      </c>
      <c r="AA30" s="11">
        <f>[26]Abril!$H$30</f>
        <v>14.76</v>
      </c>
      <c r="AB30" s="11">
        <f>[26]Abril!$H$31</f>
        <v>19.8</v>
      </c>
      <c r="AC30" s="11">
        <f>[26]Abril!$H$32</f>
        <v>19.440000000000001</v>
      </c>
      <c r="AD30" s="11">
        <f>[26]Abril!$H$33</f>
        <v>14.4</v>
      </c>
      <c r="AE30" s="11">
        <f>[26]Abril!$H$34</f>
        <v>9.3600000000000012</v>
      </c>
      <c r="AF30" s="15">
        <f t="shared" si="1"/>
        <v>24.840000000000003</v>
      </c>
      <c r="AG30" s="124">
        <f t="shared" si="2"/>
        <v>12.096000000000002</v>
      </c>
      <c r="AK30" t="s">
        <v>47</v>
      </c>
    </row>
    <row r="31" spans="1:37" x14ac:dyDescent="0.2">
      <c r="A31" s="58" t="s">
        <v>172</v>
      </c>
      <c r="B31" s="11">
        <f>[27]Abril!$H$5</f>
        <v>18.36</v>
      </c>
      <c r="C31" s="11">
        <f>[27]Abril!$H$6</f>
        <v>24.12</v>
      </c>
      <c r="D31" s="11">
        <f>[27]Abril!$H$7</f>
        <v>25.2</v>
      </c>
      <c r="E31" s="11">
        <f>[27]Abril!$H$8</f>
        <v>13.68</v>
      </c>
      <c r="F31" s="11">
        <f>[27]Abril!$H$9</f>
        <v>20.16</v>
      </c>
      <c r="G31" s="11">
        <f>[27]Abril!$H$10</f>
        <v>34.56</v>
      </c>
      <c r="H31" s="11">
        <f>[27]Abril!$H$11</f>
        <v>21.6</v>
      </c>
      <c r="I31" s="11">
        <f>[27]Abril!$H$12</f>
        <v>19.8</v>
      </c>
      <c r="J31" s="11">
        <f>[27]Abril!$H$13</f>
        <v>22.32</v>
      </c>
      <c r="K31" s="11">
        <f>[27]Abril!$H$14</f>
        <v>15.840000000000002</v>
      </c>
      <c r="L31" s="11">
        <f>[27]Abril!$H$15</f>
        <v>13.32</v>
      </c>
      <c r="M31" s="11">
        <f>[27]Abril!$H$16</f>
        <v>15.48</v>
      </c>
      <c r="N31" s="11">
        <f>[27]Abril!$H$17</f>
        <v>28.44</v>
      </c>
      <c r="O31" s="11">
        <f>[27]Abril!$H$18</f>
        <v>22.32</v>
      </c>
      <c r="P31" s="11">
        <f>[27]Abril!$H$19</f>
        <v>23.400000000000002</v>
      </c>
      <c r="Q31" s="11">
        <f>[27]Abril!$H$20</f>
        <v>16.920000000000002</v>
      </c>
      <c r="R31" s="11">
        <f>[27]Abril!$H$21</f>
        <v>15.48</v>
      </c>
      <c r="S31" s="11">
        <f>[27]Abril!$H$22</f>
        <v>18</v>
      </c>
      <c r="T31" s="11">
        <f>[27]Abril!$H$23</f>
        <v>24.840000000000003</v>
      </c>
      <c r="U31" s="11">
        <f>[27]Abril!$H$24</f>
        <v>19.440000000000001</v>
      </c>
      <c r="V31" s="11">
        <f>[27]Abril!$H$25</f>
        <v>13.68</v>
      </c>
      <c r="W31" s="11">
        <f>[27]Abril!$H$26</f>
        <v>16.559999999999999</v>
      </c>
      <c r="X31" s="11">
        <f>[27]Abril!$H$27</f>
        <v>20.52</v>
      </c>
      <c r="Y31" s="11">
        <f>[27]Abril!$H$28</f>
        <v>25.92</v>
      </c>
      <c r="Z31" s="11">
        <f>[27]Abril!$H$29</f>
        <v>19.8</v>
      </c>
      <c r="AA31" s="11">
        <f>[27]Abril!$H$30</f>
        <v>27</v>
      </c>
      <c r="AB31" s="11">
        <f>[27]Abril!$H$31</f>
        <v>25.2</v>
      </c>
      <c r="AC31" s="11">
        <f>[27]Abril!$H$32</f>
        <v>27.36</v>
      </c>
      <c r="AD31" s="11">
        <f>[27]Abril!$H$33</f>
        <v>20.16</v>
      </c>
      <c r="AE31" s="11">
        <f>[27]Abril!$H$34</f>
        <v>16.559999999999999</v>
      </c>
      <c r="AF31" s="93">
        <f t="shared" si="1"/>
        <v>34.56</v>
      </c>
      <c r="AG31" s="115">
        <f t="shared" si="2"/>
        <v>20.867999999999999</v>
      </c>
      <c r="AH31" s="12" t="s">
        <v>47</v>
      </c>
      <c r="AJ31" t="s">
        <v>47</v>
      </c>
    </row>
    <row r="32" spans="1:37" x14ac:dyDescent="0.2">
      <c r="A32" s="58" t="s">
        <v>11</v>
      </c>
      <c r="B32" s="11" t="str">
        <f>[28]Abril!$H$5</f>
        <v>*</v>
      </c>
      <c r="C32" s="11" t="str">
        <f>[28]Abril!$H$6</f>
        <v>*</v>
      </c>
      <c r="D32" s="11" t="str">
        <f>[28]Abril!$H$7</f>
        <v>*</v>
      </c>
      <c r="E32" s="11" t="str">
        <f>[28]Abril!$H$8</f>
        <v>*</v>
      </c>
      <c r="F32" s="11" t="str">
        <f>[28]Abril!$H$9</f>
        <v>*</v>
      </c>
      <c r="G32" s="11" t="str">
        <f>[28]Abril!$H$10</f>
        <v>*</v>
      </c>
      <c r="H32" s="11" t="str">
        <f>[28]Abril!$H$11</f>
        <v>*</v>
      </c>
      <c r="I32" s="11" t="str">
        <f>[28]Abril!$H$12</f>
        <v>*</v>
      </c>
      <c r="J32" s="11" t="str">
        <f>[28]Abril!$H$13</f>
        <v>*</v>
      </c>
      <c r="K32" s="11" t="str">
        <f>[28]Abril!$H$14</f>
        <v>*</v>
      </c>
      <c r="L32" s="11" t="str">
        <f>[28]Abril!$H$15</f>
        <v>*</v>
      </c>
      <c r="M32" s="11" t="str">
        <f>[28]Abril!$H$16</f>
        <v>*</v>
      </c>
      <c r="N32" s="11" t="str">
        <f>[28]Abril!$H$17</f>
        <v>*</v>
      </c>
      <c r="O32" s="11" t="str">
        <f>[28]Abril!$H$18</f>
        <v>*</v>
      </c>
      <c r="P32" s="11" t="str">
        <f>[28]Abril!$H$19</f>
        <v>*</v>
      </c>
      <c r="Q32" s="11" t="str">
        <f>[28]Abril!$H$20</f>
        <v>*</v>
      </c>
      <c r="R32" s="11" t="str">
        <f>[28]Abril!$H$21</f>
        <v>*</v>
      </c>
      <c r="S32" s="11" t="str">
        <f>[28]Abril!$H$22</f>
        <v>*</v>
      </c>
      <c r="T32" s="11" t="str">
        <f>[28]Abril!$H$23</f>
        <v>*</v>
      </c>
      <c r="U32" s="11" t="str">
        <f>[28]Abril!$H$24</f>
        <v>*</v>
      </c>
      <c r="V32" s="11" t="str">
        <f>[28]Abril!$H$25</f>
        <v>*</v>
      </c>
      <c r="W32" s="11" t="str">
        <f>[28]Abril!$H$26</f>
        <v>*</v>
      </c>
      <c r="X32" s="11" t="str">
        <f>[28]Abril!$H$27</f>
        <v>*</v>
      </c>
      <c r="Y32" s="11" t="str">
        <f>[28]Abril!$H$28</f>
        <v>*</v>
      </c>
      <c r="Z32" s="11" t="str">
        <f>[28]Abril!$H$29</f>
        <v>*</v>
      </c>
      <c r="AA32" s="11" t="str">
        <f>[28]Abril!$H$30</f>
        <v>*</v>
      </c>
      <c r="AB32" s="11" t="str">
        <f>[28]Abril!$H$31</f>
        <v>*</v>
      </c>
      <c r="AC32" s="11" t="str">
        <f>[28]Abril!$H$32</f>
        <v>*</v>
      </c>
      <c r="AD32" s="11" t="str">
        <f>[28]Abril!$H$33</f>
        <v>*</v>
      </c>
      <c r="AE32" s="11" t="str">
        <f>[28]Abril!$H$34</f>
        <v>*</v>
      </c>
      <c r="AF32" s="93" t="s">
        <v>226</v>
      </c>
      <c r="AG32" s="115" t="s">
        <v>226</v>
      </c>
      <c r="AJ32" t="s">
        <v>47</v>
      </c>
      <c r="AK32" t="s">
        <v>47</v>
      </c>
    </row>
    <row r="33" spans="1:37" s="5" customFormat="1" x14ac:dyDescent="0.2">
      <c r="A33" s="58" t="s">
        <v>12</v>
      </c>
      <c r="B33" s="11">
        <f>[29]Abril!$H$5</f>
        <v>0</v>
      </c>
      <c r="C33" s="11">
        <f>[29]Abril!$H$6</f>
        <v>0</v>
      </c>
      <c r="D33" s="11">
        <f>[29]Abril!$H$7</f>
        <v>0</v>
      </c>
      <c r="E33" s="11">
        <f>[29]Abril!$H$8</f>
        <v>0</v>
      </c>
      <c r="F33" s="11">
        <f>[29]Abril!$H$9</f>
        <v>0.36000000000000004</v>
      </c>
      <c r="G33" s="11">
        <f>[29]Abril!$H$10</f>
        <v>0</v>
      </c>
      <c r="H33" s="11">
        <f>[29]Abril!$H$11</f>
        <v>9</v>
      </c>
      <c r="I33" s="11">
        <f>[29]Abril!$H$12</f>
        <v>6.84</v>
      </c>
      <c r="J33" s="11">
        <f>[29]Abril!$H$13</f>
        <v>0</v>
      </c>
      <c r="K33" s="11">
        <f>[29]Abril!$H$14</f>
        <v>0</v>
      </c>
      <c r="L33" s="11">
        <f>[29]Abril!$H$15</f>
        <v>0</v>
      </c>
      <c r="M33" s="11">
        <f>[29]Abril!$H$16</f>
        <v>0</v>
      </c>
      <c r="N33" s="11" t="str">
        <f>[29]Abril!$H$17</f>
        <v>*</v>
      </c>
      <c r="O33" s="11" t="str">
        <f>[29]Abril!$H$18</f>
        <v>*</v>
      </c>
      <c r="P33" s="11" t="str">
        <f>[29]Abril!$H$19</f>
        <v>*</v>
      </c>
      <c r="Q33" s="11">
        <f>[29]Abril!$H$20</f>
        <v>0.36000000000000004</v>
      </c>
      <c r="R33" s="11">
        <f>[29]Abril!$H$21</f>
        <v>0</v>
      </c>
      <c r="S33" s="11">
        <f>[29]Abril!$H$22</f>
        <v>0</v>
      </c>
      <c r="T33" s="11">
        <f>[29]Abril!$H$23</f>
        <v>0</v>
      </c>
      <c r="U33" s="11">
        <f>[29]Abril!$H$24</f>
        <v>0</v>
      </c>
      <c r="V33" s="11">
        <f>[29]Abril!$H$25</f>
        <v>0</v>
      </c>
      <c r="W33" s="11">
        <f>[29]Abril!$H$26</f>
        <v>0</v>
      </c>
      <c r="X33" s="11">
        <f>[29]Abril!$H$27</f>
        <v>0</v>
      </c>
      <c r="Y33" s="11" t="str">
        <f>[29]Abril!$H$28</f>
        <v>*</v>
      </c>
      <c r="Z33" s="11" t="str">
        <f>[29]Abril!$H$29</f>
        <v>*</v>
      </c>
      <c r="AA33" s="11" t="str">
        <f>[29]Abril!$H$30</f>
        <v>*</v>
      </c>
      <c r="AB33" s="11" t="str">
        <f>[29]Abril!$H$31</f>
        <v>*</v>
      </c>
      <c r="AC33" s="11">
        <f>[29]Abril!$H$32</f>
        <v>1.08</v>
      </c>
      <c r="AD33" s="11">
        <f>[29]Abril!$H$33</f>
        <v>0</v>
      </c>
      <c r="AE33" s="11">
        <f>[29]Abril!$H$34</f>
        <v>0</v>
      </c>
      <c r="AF33" s="15">
        <f t="shared" si="1"/>
        <v>9</v>
      </c>
      <c r="AG33" s="124">
        <f t="shared" si="2"/>
        <v>0.76695652173913043</v>
      </c>
      <c r="AJ33" s="5" t="s">
        <v>47</v>
      </c>
      <c r="AK33" s="5" t="s">
        <v>47</v>
      </c>
    </row>
    <row r="34" spans="1:37" x14ac:dyDescent="0.2">
      <c r="A34" s="58" t="s">
        <v>13</v>
      </c>
      <c r="B34" s="11">
        <f>[30]Abril!$H$5</f>
        <v>0.36000000000000004</v>
      </c>
      <c r="C34" s="11">
        <f>[30]Abril!$H$6</f>
        <v>0.36000000000000004</v>
      </c>
      <c r="D34" s="11">
        <f>[30]Abril!$H$7</f>
        <v>0.72000000000000008</v>
      </c>
      <c r="E34" s="11">
        <f>[30]Abril!$H$8</f>
        <v>2.8800000000000003</v>
      </c>
      <c r="F34" s="11">
        <f>[30]Abril!$H$9</f>
        <v>0.36000000000000004</v>
      </c>
      <c r="G34" s="11">
        <f>[30]Abril!$H$10</f>
        <v>0</v>
      </c>
      <c r="H34" s="11">
        <f>[30]Abril!$H$11</f>
        <v>12.6</v>
      </c>
      <c r="I34" s="11">
        <f>[30]Abril!$H$12</f>
        <v>9</v>
      </c>
      <c r="J34" s="11">
        <f>[30]Abril!$H$13</f>
        <v>0.36000000000000004</v>
      </c>
      <c r="K34" s="11">
        <f>[30]Abril!$H$14</f>
        <v>1.8</v>
      </c>
      <c r="L34" s="11">
        <f>[30]Abril!$H$15</f>
        <v>0.36000000000000004</v>
      </c>
      <c r="M34" s="11">
        <f>[30]Abril!$H$16</f>
        <v>4.6800000000000006</v>
      </c>
      <c r="N34" s="11">
        <f>[30]Abril!$H$17</f>
        <v>1.08</v>
      </c>
      <c r="O34" s="11">
        <f>[30]Abril!$H$18</f>
        <v>1.08</v>
      </c>
      <c r="P34" s="11">
        <f>[30]Abril!$H$19</f>
        <v>6.12</v>
      </c>
      <c r="Q34" s="11">
        <f>[30]Abril!$H$20</f>
        <v>0.72000000000000008</v>
      </c>
      <c r="R34" s="11">
        <f>[30]Abril!$H$21</f>
        <v>0.72000000000000008</v>
      </c>
      <c r="S34" s="11">
        <f>[30]Abril!$H$22</f>
        <v>0.36000000000000004</v>
      </c>
      <c r="T34" s="11">
        <f>[30]Abril!$H$23</f>
        <v>0.36000000000000004</v>
      </c>
      <c r="U34" s="11">
        <f>[30]Abril!$H$24</f>
        <v>0.36000000000000004</v>
      </c>
      <c r="V34" s="11">
        <f>[30]Abril!$H$25</f>
        <v>0.36000000000000004</v>
      </c>
      <c r="W34" s="11">
        <f>[30]Abril!$H$26</f>
        <v>0.36000000000000004</v>
      </c>
      <c r="X34" s="11">
        <f>[30]Abril!$H$27</f>
        <v>1.08</v>
      </c>
      <c r="Y34" s="11">
        <f>[30]Abril!$H$28</f>
        <v>1.08</v>
      </c>
      <c r="Z34" s="11">
        <f>[30]Abril!$H$29</f>
        <v>1.4400000000000002</v>
      </c>
      <c r="AA34" s="11">
        <f>[30]Abril!$H$30</f>
        <v>1.08</v>
      </c>
      <c r="AB34" s="11">
        <f>[30]Abril!$H$31</f>
        <v>1.08</v>
      </c>
      <c r="AC34" s="11">
        <f>[30]Abril!$H$32</f>
        <v>1.08</v>
      </c>
      <c r="AD34" s="11">
        <f>[30]Abril!$H$33</f>
        <v>0</v>
      </c>
      <c r="AE34" s="11">
        <f>[30]Abril!$H$34</f>
        <v>0</v>
      </c>
      <c r="AF34" s="15">
        <f t="shared" si="1"/>
        <v>12.6</v>
      </c>
      <c r="AG34" s="124">
        <f t="shared" si="2"/>
        <v>1.7279999999999993</v>
      </c>
      <c r="AJ34" t="s">
        <v>47</v>
      </c>
    </row>
    <row r="35" spans="1:37" x14ac:dyDescent="0.2">
      <c r="A35" s="58" t="s">
        <v>173</v>
      </c>
      <c r="B35" s="11">
        <f>[31]Abril!$H$5</f>
        <v>10.8</v>
      </c>
      <c r="C35" s="11">
        <f>[31]Abril!$H$6</f>
        <v>10.8</v>
      </c>
      <c r="D35" s="11">
        <f>[31]Abril!$H$7</f>
        <v>13.32</v>
      </c>
      <c r="E35" s="11">
        <f>[31]Abril!$H$8</f>
        <v>7.2</v>
      </c>
      <c r="F35" s="11">
        <f>[31]Abril!$H$9</f>
        <v>11.16</v>
      </c>
      <c r="G35" s="11">
        <f>[31]Abril!$H$10</f>
        <v>18.36</v>
      </c>
      <c r="H35" s="11">
        <f>[31]Abril!$H$11</f>
        <v>15.48</v>
      </c>
      <c r="I35" s="11">
        <f>[31]Abril!$H$12</f>
        <v>9.3600000000000012</v>
      </c>
      <c r="J35" s="11">
        <f>[31]Abril!$H$13</f>
        <v>9.3600000000000012</v>
      </c>
      <c r="K35" s="11">
        <f>[31]Abril!$H$14</f>
        <v>10.08</v>
      </c>
      <c r="L35" s="11">
        <f>[31]Abril!$H$15</f>
        <v>9</v>
      </c>
      <c r="M35" s="11">
        <f>[31]Abril!$H$16</f>
        <v>8.2799999999999994</v>
      </c>
      <c r="N35" s="11">
        <f>[31]Abril!$H$17</f>
        <v>12.96</v>
      </c>
      <c r="O35" s="11">
        <f>[31]Abril!$H$18</f>
        <v>15.48</v>
      </c>
      <c r="P35" s="11">
        <f>[31]Abril!$H$19</f>
        <v>15.120000000000001</v>
      </c>
      <c r="Q35" s="11">
        <f>[31]Abril!$H$20</f>
        <v>10.8</v>
      </c>
      <c r="R35" s="11">
        <f>[31]Abril!$H$21</f>
        <v>8.2799999999999994</v>
      </c>
      <c r="S35" s="11">
        <f>[31]Abril!$H$22</f>
        <v>12.6</v>
      </c>
      <c r="T35" s="11">
        <f>[31]Abril!$H$23</f>
        <v>19.440000000000001</v>
      </c>
      <c r="U35" s="11">
        <f>[31]Abril!$H$24</f>
        <v>11.520000000000001</v>
      </c>
      <c r="V35" s="11">
        <f>[31]Abril!$H$25</f>
        <v>9.3600000000000012</v>
      </c>
      <c r="W35" s="11">
        <f>[31]Abril!$H$26</f>
        <v>12.24</v>
      </c>
      <c r="X35" s="11">
        <f>[31]Abril!$H$27</f>
        <v>12.6</v>
      </c>
      <c r="Y35" s="11">
        <f>[31]Abril!$H$28</f>
        <v>15.48</v>
      </c>
      <c r="Z35" s="11">
        <f>[31]Abril!$H$29</f>
        <v>16.559999999999999</v>
      </c>
      <c r="AA35" s="11">
        <f>[31]Abril!$H$30</f>
        <v>14.76</v>
      </c>
      <c r="AB35" s="11">
        <f>[31]Abril!$H$31</f>
        <v>16.559999999999999</v>
      </c>
      <c r="AC35" s="11">
        <f>[31]Abril!$H$32</f>
        <v>15.120000000000001</v>
      </c>
      <c r="AD35" s="11">
        <f>[31]Abril!$H$33</f>
        <v>15.840000000000002</v>
      </c>
      <c r="AE35" s="11">
        <f>[31]Abril!$H$34</f>
        <v>11.520000000000001</v>
      </c>
      <c r="AF35" s="93">
        <f t="shared" si="1"/>
        <v>19.440000000000001</v>
      </c>
      <c r="AG35" s="115">
        <f t="shared" si="2"/>
        <v>12.648</v>
      </c>
      <c r="AJ35" t="s">
        <v>47</v>
      </c>
    </row>
    <row r="36" spans="1:37" x14ac:dyDescent="0.2">
      <c r="A36" s="58" t="s">
        <v>144</v>
      </c>
      <c r="B36" s="11" t="str">
        <f>[32]Abril!$H$5</f>
        <v>*</v>
      </c>
      <c r="C36" s="11" t="str">
        <f>[32]Abril!$H$6</f>
        <v>*</v>
      </c>
      <c r="D36" s="11" t="str">
        <f>[32]Abril!$H$7</f>
        <v>*</v>
      </c>
      <c r="E36" s="11" t="str">
        <f>[32]Abril!$H$8</f>
        <v>*</v>
      </c>
      <c r="F36" s="11" t="str">
        <f>[32]Abril!$H$9</f>
        <v>*</v>
      </c>
      <c r="G36" s="11" t="str">
        <f>[32]Abril!$H$10</f>
        <v>*</v>
      </c>
      <c r="H36" s="11" t="str">
        <f>[32]Abril!$H$11</f>
        <v>*</v>
      </c>
      <c r="I36" s="11" t="str">
        <f>[32]Abril!$H$12</f>
        <v>*</v>
      </c>
      <c r="J36" s="11" t="str">
        <f>[32]Abril!$H$13</f>
        <v>*</v>
      </c>
      <c r="K36" s="11" t="str">
        <f>[32]Abril!$H$14</f>
        <v>*</v>
      </c>
      <c r="L36" s="11" t="str">
        <f>[32]Abril!$H$15</f>
        <v>*</v>
      </c>
      <c r="M36" s="11" t="str">
        <f>[32]Abril!$H$16</f>
        <v>*</v>
      </c>
      <c r="N36" s="11" t="str">
        <f>[32]Abril!$H$17</f>
        <v>*</v>
      </c>
      <c r="O36" s="11" t="str">
        <f>[32]Abril!$H$18</f>
        <v>*</v>
      </c>
      <c r="P36" s="11" t="str">
        <f>[32]Abril!$H$19</f>
        <v>*</v>
      </c>
      <c r="Q36" s="11" t="str">
        <f>[32]Abril!$H$20</f>
        <v>*</v>
      </c>
      <c r="R36" s="11" t="str">
        <f>[32]Abril!$H$21</f>
        <v>*</v>
      </c>
      <c r="S36" s="11" t="str">
        <f>[32]Abril!$H$22</f>
        <v>*</v>
      </c>
      <c r="T36" s="11" t="str">
        <f>[32]Abril!$H$23</f>
        <v>*</v>
      </c>
      <c r="U36" s="11" t="str">
        <f>[32]Abril!$H$24</f>
        <v>*</v>
      </c>
      <c r="V36" s="11" t="str">
        <f>[32]Abril!$H$25</f>
        <v>*</v>
      </c>
      <c r="W36" s="11" t="str">
        <f>[32]Abril!$H$26</f>
        <v>*</v>
      </c>
      <c r="X36" s="11" t="str">
        <f>[32]Abril!$H$27</f>
        <v>*</v>
      </c>
      <c r="Y36" s="11" t="str">
        <f>[32]Abril!$H$28</f>
        <v>*</v>
      </c>
      <c r="Z36" s="11" t="str">
        <f>[32]Abril!$H$29</f>
        <v>*</v>
      </c>
      <c r="AA36" s="11" t="str">
        <f>[32]Abril!$H$30</f>
        <v>*</v>
      </c>
      <c r="AB36" s="11" t="str">
        <f>[32]Abril!$H$31</f>
        <v>*</v>
      </c>
      <c r="AC36" s="11" t="str">
        <f>[32]Abril!$H$32</f>
        <v>*</v>
      </c>
      <c r="AD36" s="11" t="str">
        <f>[32]Abril!$H$33</f>
        <v>*</v>
      </c>
      <c r="AE36" s="11" t="str">
        <f>[32]Abril!$H$34</f>
        <v>*</v>
      </c>
      <c r="AF36" s="93" t="s">
        <v>226</v>
      </c>
      <c r="AG36" s="115" t="s">
        <v>226</v>
      </c>
      <c r="AJ36" t="s">
        <v>47</v>
      </c>
    </row>
    <row r="37" spans="1:37" x14ac:dyDescent="0.2">
      <c r="A37" s="58" t="s">
        <v>14</v>
      </c>
      <c r="B37" s="11" t="str">
        <f>[33]Abril!$H$5</f>
        <v>*</v>
      </c>
      <c r="C37" s="11" t="str">
        <f>[33]Abril!$H$6</f>
        <v>*</v>
      </c>
      <c r="D37" s="11" t="str">
        <f>[33]Abril!$H$7</f>
        <v>*</v>
      </c>
      <c r="E37" s="11" t="str">
        <f>[33]Abril!$H$8</f>
        <v>*</v>
      </c>
      <c r="F37" s="11" t="str">
        <f>[33]Abril!$H$9</f>
        <v>*</v>
      </c>
      <c r="G37" s="11" t="str">
        <f>[33]Abril!$H$10</f>
        <v>*</v>
      </c>
      <c r="H37" s="11" t="str">
        <f>[33]Abril!$H$11</f>
        <v>*</v>
      </c>
      <c r="I37" s="11" t="str">
        <f>[33]Abril!$H$12</f>
        <v>*</v>
      </c>
      <c r="J37" s="11" t="str">
        <f>[33]Abril!$H$13</f>
        <v>*</v>
      </c>
      <c r="K37" s="11" t="str">
        <f>[33]Abril!$H$14</f>
        <v>*</v>
      </c>
      <c r="L37" s="11" t="str">
        <f>[33]Abril!$H$15</f>
        <v>*</v>
      </c>
      <c r="M37" s="11" t="str">
        <f>[33]Abril!$H$16</f>
        <v>*</v>
      </c>
      <c r="N37" s="11" t="str">
        <f>[33]Abril!$H$17</f>
        <v>*</v>
      </c>
      <c r="O37" s="11" t="str">
        <f>[33]Abril!$H$18</f>
        <v>*</v>
      </c>
      <c r="P37" s="11" t="str">
        <f>[33]Abril!$H$19</f>
        <v>*</v>
      </c>
      <c r="Q37" s="11" t="str">
        <f>[33]Abril!$H$20</f>
        <v>*</v>
      </c>
      <c r="R37" s="11" t="str">
        <f>[33]Abril!$H$21</f>
        <v>*</v>
      </c>
      <c r="S37" s="11" t="str">
        <f>[33]Abril!$H$22</f>
        <v>*</v>
      </c>
      <c r="T37" s="11" t="str">
        <f>[33]Abril!$H$23</f>
        <v>*</v>
      </c>
      <c r="U37" s="11" t="str">
        <f>[33]Abril!$H$24</f>
        <v>*</v>
      </c>
      <c r="V37" s="11" t="str">
        <f>[33]Abril!$H$25</f>
        <v>*</v>
      </c>
      <c r="W37" s="11" t="str">
        <f>[33]Abril!$H$26</f>
        <v>*</v>
      </c>
      <c r="X37" s="11" t="str">
        <f>[33]Abril!$H$27</f>
        <v>*</v>
      </c>
      <c r="Y37" s="11" t="str">
        <f>[33]Abril!$H$28</f>
        <v>*</v>
      </c>
      <c r="Z37" s="11" t="str">
        <f>[33]Abril!$H$29</f>
        <v>*</v>
      </c>
      <c r="AA37" s="11" t="str">
        <f>[33]Abril!$H$30</f>
        <v>*</v>
      </c>
      <c r="AB37" s="11" t="str">
        <f>[33]Abril!$H$31</f>
        <v>*</v>
      </c>
      <c r="AC37" s="11" t="str">
        <f>[33]Abril!$H$32</f>
        <v>*</v>
      </c>
      <c r="AD37" s="11" t="str">
        <f>[33]Abril!$H$33</f>
        <v>*</v>
      </c>
      <c r="AE37" s="11" t="str">
        <f>[33]Abril!$H$34</f>
        <v>*</v>
      </c>
      <c r="AF37" s="93" t="s">
        <v>226</v>
      </c>
      <c r="AG37" s="115" t="s">
        <v>226</v>
      </c>
      <c r="AJ37" t="s">
        <v>47</v>
      </c>
    </row>
    <row r="38" spans="1:37" x14ac:dyDescent="0.2">
      <c r="A38" s="58" t="s">
        <v>174</v>
      </c>
      <c r="B38" s="11">
        <f>[34]Abril!$H$5</f>
        <v>9.3600000000000012</v>
      </c>
      <c r="C38" s="11">
        <f>[34]Abril!$H$6</f>
        <v>16.559999999999999</v>
      </c>
      <c r="D38" s="11">
        <f>[34]Abril!$H$7</f>
        <v>6.84</v>
      </c>
      <c r="E38" s="11">
        <f>[34]Abril!$H$8</f>
        <v>5.4</v>
      </c>
      <c r="F38" s="11">
        <f>[34]Abril!$H$9</f>
        <v>5.4</v>
      </c>
      <c r="G38" s="11">
        <f>[34]Abril!$H$10</f>
        <v>2.8800000000000003</v>
      </c>
      <c r="H38" s="11">
        <f>[34]Abril!$H$11</f>
        <v>18</v>
      </c>
      <c r="I38" s="11">
        <f>[34]Abril!$H$12</f>
        <v>13.68</v>
      </c>
      <c r="J38" s="11">
        <f>[34]Abril!$H$13</f>
        <v>10.44</v>
      </c>
      <c r="K38" s="11">
        <f>[34]Abril!$H$14</f>
        <v>8.2799999999999994</v>
      </c>
      <c r="L38" s="11">
        <f>[34]Abril!$H$15</f>
        <v>7.2</v>
      </c>
      <c r="M38" s="11">
        <f>[34]Abril!$H$16</f>
        <v>8.2799999999999994</v>
      </c>
      <c r="N38" s="11">
        <f>[34]Abril!$H$17</f>
        <v>5.4</v>
      </c>
      <c r="O38" s="11">
        <f>[34]Abril!$H$18</f>
        <v>20.88</v>
      </c>
      <c r="P38" s="11">
        <f>[34]Abril!$H$19</f>
        <v>18.720000000000002</v>
      </c>
      <c r="Q38" s="11">
        <f>[34]Abril!$H$20</f>
        <v>12.6</v>
      </c>
      <c r="R38" s="11">
        <f>[34]Abril!$H$21</f>
        <v>10.8</v>
      </c>
      <c r="S38" s="11">
        <f>[34]Abril!$H$22</f>
        <v>14.76</v>
      </c>
      <c r="T38" s="11">
        <f>[34]Abril!$H$23</f>
        <v>7.5600000000000005</v>
      </c>
      <c r="U38" s="11">
        <f>[34]Abril!$H$24</f>
        <v>5.7600000000000007</v>
      </c>
      <c r="V38" s="11">
        <f>[34]Abril!$H$25</f>
        <v>6.48</v>
      </c>
      <c r="W38" s="11">
        <f>[34]Abril!$H$26</f>
        <v>6.84</v>
      </c>
      <c r="X38" s="11">
        <f>[34]Abril!$H$27</f>
        <v>10.08</v>
      </c>
      <c r="Y38" s="11">
        <f>[34]Abril!$H$28</f>
        <v>6.12</v>
      </c>
      <c r="Z38" s="11">
        <f>[34]Abril!$H$29</f>
        <v>6.84</v>
      </c>
      <c r="AA38" s="11">
        <f>[34]Abril!$H$30</f>
        <v>6.48</v>
      </c>
      <c r="AB38" s="11">
        <f>[34]Abril!$H$31</f>
        <v>10.44</v>
      </c>
      <c r="AC38" s="11">
        <f>[34]Abril!$H$32</f>
        <v>6.12</v>
      </c>
      <c r="AD38" s="11">
        <f>[34]Abril!$H$33</f>
        <v>4.6800000000000006</v>
      </c>
      <c r="AE38" s="11">
        <f>[34]Abril!$H$34</f>
        <v>6.12</v>
      </c>
      <c r="AF38" s="93">
        <f t="shared" si="1"/>
        <v>20.88</v>
      </c>
      <c r="AG38" s="115">
        <f t="shared" si="2"/>
        <v>9.3000000000000025</v>
      </c>
    </row>
    <row r="39" spans="1:37" x14ac:dyDescent="0.2">
      <c r="A39" s="58" t="s">
        <v>15</v>
      </c>
      <c r="B39" s="11" t="str">
        <f>[35]Abril!$H$5</f>
        <v>*</v>
      </c>
      <c r="C39" s="11" t="str">
        <f>[35]Abril!$H$6</f>
        <v>*</v>
      </c>
      <c r="D39" s="11" t="str">
        <f>[35]Abril!$H$7</f>
        <v>*</v>
      </c>
      <c r="E39" s="11" t="str">
        <f>[35]Abril!$H$8</f>
        <v>*</v>
      </c>
      <c r="F39" s="11" t="str">
        <f>[35]Abril!$H$9</f>
        <v>*</v>
      </c>
      <c r="G39" s="11" t="str">
        <f>[35]Abril!$H$10</f>
        <v>*</v>
      </c>
      <c r="H39" s="11" t="str">
        <f>[35]Abril!$H$11</f>
        <v>*</v>
      </c>
      <c r="I39" s="11" t="str">
        <f>[35]Abril!$H$12</f>
        <v>*</v>
      </c>
      <c r="J39" s="11" t="str">
        <f>[35]Abril!$H$13</f>
        <v>*</v>
      </c>
      <c r="K39" s="11" t="str">
        <f>[35]Abril!$H$14</f>
        <v>*</v>
      </c>
      <c r="L39" s="11" t="str">
        <f>[35]Abril!$H$15</f>
        <v>*</v>
      </c>
      <c r="M39" s="11" t="str">
        <f>[35]Abril!$H$16</f>
        <v>*</v>
      </c>
      <c r="N39" s="11" t="str">
        <f>[35]Abril!$H$17</f>
        <v>*</v>
      </c>
      <c r="O39" s="11" t="str">
        <f>[35]Abril!$H$18</f>
        <v>*</v>
      </c>
      <c r="P39" s="11" t="str">
        <f>[35]Abril!$H$19</f>
        <v>*</v>
      </c>
      <c r="Q39" s="11" t="str">
        <f>[35]Abril!$H$20</f>
        <v>*</v>
      </c>
      <c r="R39" s="11" t="str">
        <f>[35]Abril!$H$21</f>
        <v>*</v>
      </c>
      <c r="S39" s="11" t="str">
        <f>[35]Abril!$H$22</f>
        <v>*</v>
      </c>
      <c r="T39" s="11" t="str">
        <f>[35]Abril!$H$23</f>
        <v>*</v>
      </c>
      <c r="U39" s="11" t="str">
        <f>[35]Abril!$H$24</f>
        <v>*</v>
      </c>
      <c r="V39" s="11" t="str">
        <f>[35]Abril!$H$25</f>
        <v>*</v>
      </c>
      <c r="W39" s="11" t="str">
        <f>[35]Abril!$H$26</f>
        <v>*</v>
      </c>
      <c r="X39" s="11" t="str">
        <f>[35]Abril!$H$27</f>
        <v>*</v>
      </c>
      <c r="Y39" s="11" t="str">
        <f>[35]Abril!$H$28</f>
        <v>*</v>
      </c>
      <c r="Z39" s="11" t="str">
        <f>[35]Abril!$H$29</f>
        <v>*</v>
      </c>
      <c r="AA39" s="11" t="str">
        <f>[35]Abril!$H$30</f>
        <v>*</v>
      </c>
      <c r="AB39" s="11" t="str">
        <f>[35]Abril!$H$31</f>
        <v>*</v>
      </c>
      <c r="AC39" s="11" t="str">
        <f>[35]Abril!$H$32</f>
        <v>*</v>
      </c>
      <c r="AD39" s="11" t="str">
        <f>[35]Abril!$H$33</f>
        <v>*</v>
      </c>
      <c r="AE39" s="11" t="str">
        <f>[35]Abril!$H$34</f>
        <v>*</v>
      </c>
      <c r="AF39" s="93" t="s">
        <v>226</v>
      </c>
      <c r="AG39" s="115" t="s">
        <v>226</v>
      </c>
      <c r="AH39" s="12" t="s">
        <v>47</v>
      </c>
      <c r="AJ39" t="s">
        <v>47</v>
      </c>
    </row>
    <row r="40" spans="1:37" x14ac:dyDescent="0.2">
      <c r="A40" s="58" t="s">
        <v>16</v>
      </c>
      <c r="B40" s="11">
        <f>[36]Abril!$H$5</f>
        <v>3.9600000000000004</v>
      </c>
      <c r="C40" s="11" t="str">
        <f>[36]Abril!$H$6</f>
        <v>*</v>
      </c>
      <c r="D40" s="11" t="str">
        <f>[36]Abril!$H$7</f>
        <v>*</v>
      </c>
      <c r="E40" s="11" t="str">
        <f>[36]Abril!$H$8</f>
        <v>*</v>
      </c>
      <c r="F40" s="11" t="str">
        <f>[36]Abril!$H$9</f>
        <v>*</v>
      </c>
      <c r="G40" s="11" t="str">
        <f>[36]Abril!$H$10</f>
        <v>*</v>
      </c>
      <c r="H40" s="11" t="str">
        <f>[36]Abril!$H$11</f>
        <v>*</v>
      </c>
      <c r="I40" s="11">
        <f>[36]Abril!$H$12</f>
        <v>14.04</v>
      </c>
      <c r="J40" s="11">
        <f>[36]Abril!$H$13</f>
        <v>11.16</v>
      </c>
      <c r="K40" s="11">
        <f>[36]Abril!$H$14</f>
        <v>8.2799999999999994</v>
      </c>
      <c r="L40" s="11">
        <f>[36]Abril!$H$15</f>
        <v>3.9600000000000004</v>
      </c>
      <c r="M40" s="11" t="str">
        <f>[36]Abril!$H$16</f>
        <v>*</v>
      </c>
      <c r="N40" s="11" t="str">
        <f>[36]Abril!$H$17</f>
        <v>*</v>
      </c>
      <c r="O40" s="11" t="str">
        <f>[36]Abril!$H$18</f>
        <v>*</v>
      </c>
      <c r="P40" s="11" t="str">
        <f>[36]Abril!$H$19</f>
        <v>*</v>
      </c>
      <c r="Q40" s="11">
        <f>[36]Abril!$H$20</f>
        <v>16.559999999999999</v>
      </c>
      <c r="R40" s="11">
        <f>[36]Abril!$H$21</f>
        <v>8.2799999999999994</v>
      </c>
      <c r="S40" s="11">
        <f>[36]Abril!$H$22</f>
        <v>13.32</v>
      </c>
      <c r="T40" s="11" t="str">
        <f>[36]Abril!$H$23</f>
        <v>*</v>
      </c>
      <c r="U40" s="11" t="str">
        <f>[36]Abril!$H$24</f>
        <v>*</v>
      </c>
      <c r="V40" s="11" t="str">
        <f>[36]Abril!$H$25</f>
        <v>*</v>
      </c>
      <c r="W40" s="11" t="str">
        <f>[36]Abril!$H$26</f>
        <v>*</v>
      </c>
      <c r="X40" s="11" t="str">
        <f>[36]Abril!$H$27</f>
        <v>*</v>
      </c>
      <c r="Y40" s="11" t="str">
        <f>[36]Abril!$H$28</f>
        <v>*</v>
      </c>
      <c r="Z40" s="11" t="str">
        <f>[36]Abril!$H$29</f>
        <v>*</v>
      </c>
      <c r="AA40" s="11" t="str">
        <f>[36]Abril!$H$30</f>
        <v>*</v>
      </c>
      <c r="AB40" s="11" t="str">
        <f>[36]Abril!$H$31</f>
        <v>*</v>
      </c>
      <c r="AC40" s="11" t="str">
        <f>[36]Abril!$H$32</f>
        <v>*</v>
      </c>
      <c r="AD40" s="11" t="str">
        <f>[36]Abril!$H$33</f>
        <v>*</v>
      </c>
      <c r="AE40" s="11">
        <f>[36]Abril!$H$34</f>
        <v>4.32</v>
      </c>
      <c r="AF40" s="15">
        <f t="shared" si="1"/>
        <v>16.559999999999999</v>
      </c>
      <c r="AG40" s="124">
        <f t="shared" si="2"/>
        <v>9.32</v>
      </c>
      <c r="AJ40" t="s">
        <v>47</v>
      </c>
    </row>
    <row r="41" spans="1:37" x14ac:dyDescent="0.2">
      <c r="A41" s="58" t="s">
        <v>175</v>
      </c>
      <c r="B41" s="11">
        <f>[37]Abril!$H$5</f>
        <v>9.7200000000000006</v>
      </c>
      <c r="C41" s="11">
        <f>[37]Abril!$H$6</f>
        <v>17.28</v>
      </c>
      <c r="D41" s="11">
        <f>[37]Abril!$H$7</f>
        <v>17.64</v>
      </c>
      <c r="E41" s="11">
        <f>[37]Abril!$H$8</f>
        <v>12.6</v>
      </c>
      <c r="F41" s="11">
        <f>[37]Abril!$H$9</f>
        <v>12.24</v>
      </c>
      <c r="G41" s="11">
        <f>[37]Abril!$H$10</f>
        <v>15.840000000000002</v>
      </c>
      <c r="H41" s="11">
        <f>[37]Abril!$H$11</f>
        <v>39.24</v>
      </c>
      <c r="I41" s="11">
        <f>[37]Abril!$H$12</f>
        <v>15.120000000000001</v>
      </c>
      <c r="J41" s="11">
        <f>[37]Abril!$H$13</f>
        <v>12.6</v>
      </c>
      <c r="K41" s="11">
        <f>[37]Abril!$H$14</f>
        <v>12.96</v>
      </c>
      <c r="L41" s="11">
        <f>[37]Abril!$H$15</f>
        <v>10.8</v>
      </c>
      <c r="M41" s="11">
        <f>[37]Abril!$H$16</f>
        <v>12.6</v>
      </c>
      <c r="N41" s="11">
        <f>[37]Abril!$H$17</f>
        <v>11.520000000000001</v>
      </c>
      <c r="O41" s="11">
        <f>[37]Abril!$H$18</f>
        <v>31.319999999999997</v>
      </c>
      <c r="P41" s="11">
        <f>[37]Abril!$H$19</f>
        <v>19.440000000000001</v>
      </c>
      <c r="Q41" s="11">
        <f>[37]Abril!$H$20</f>
        <v>15.48</v>
      </c>
      <c r="R41" s="11">
        <f>[37]Abril!$H$21</f>
        <v>11.16</v>
      </c>
      <c r="S41" s="11">
        <f>[37]Abril!$H$22</f>
        <v>10.08</v>
      </c>
      <c r="T41" s="11">
        <f>[37]Abril!$H$23</f>
        <v>11.520000000000001</v>
      </c>
      <c r="U41" s="11">
        <f>[37]Abril!$H$24</f>
        <v>9.7200000000000006</v>
      </c>
      <c r="V41" s="11">
        <f>[37]Abril!$H$25</f>
        <v>9.7200000000000006</v>
      </c>
      <c r="W41" s="11">
        <f>[37]Abril!$H$26</f>
        <v>11.16</v>
      </c>
      <c r="X41" s="11">
        <f>[37]Abril!$H$27</f>
        <v>13.68</v>
      </c>
      <c r="Y41" s="11">
        <f>[37]Abril!$H$28</f>
        <v>15.840000000000002</v>
      </c>
      <c r="Z41" s="11">
        <f>[37]Abril!$H$29</f>
        <v>15.48</v>
      </c>
      <c r="AA41" s="11">
        <f>[37]Abril!$H$30</f>
        <v>16.559999999999999</v>
      </c>
      <c r="AB41" s="11">
        <f>[37]Abril!$H$31</f>
        <v>18.720000000000002</v>
      </c>
      <c r="AC41" s="11">
        <f>[37]Abril!$H$32</f>
        <v>15.840000000000002</v>
      </c>
      <c r="AD41" s="11">
        <f>[37]Abril!$H$33</f>
        <v>10.44</v>
      </c>
      <c r="AE41" s="11">
        <f>[37]Abril!$H$34</f>
        <v>12.96</v>
      </c>
      <c r="AF41" s="15">
        <f t="shared" si="1"/>
        <v>39.24</v>
      </c>
      <c r="AG41" s="124">
        <f t="shared" si="2"/>
        <v>14.976000000000003</v>
      </c>
      <c r="AJ41" t="s">
        <v>47</v>
      </c>
    </row>
    <row r="42" spans="1:37" x14ac:dyDescent="0.2">
      <c r="A42" s="58" t="s">
        <v>17</v>
      </c>
      <c r="B42" s="11">
        <f>[38]Abril!$H$5</f>
        <v>11.16</v>
      </c>
      <c r="C42" s="11">
        <f>[38]Abril!$H$6</f>
        <v>24.48</v>
      </c>
      <c r="D42" s="11">
        <f>[38]Abril!$H$7</f>
        <v>14.04</v>
      </c>
      <c r="E42" s="11">
        <f>[38]Abril!$H$8</f>
        <v>7.2</v>
      </c>
      <c r="F42" s="11">
        <f>[38]Abril!$H$9</f>
        <v>10.08</v>
      </c>
      <c r="G42" s="11">
        <f>[38]Abril!$H$10</f>
        <v>19.8</v>
      </c>
      <c r="H42" s="11">
        <f>[38]Abril!$H$11</f>
        <v>15.120000000000001</v>
      </c>
      <c r="I42" s="11">
        <f>[38]Abril!$H$12</f>
        <v>10.08</v>
      </c>
      <c r="J42" s="11">
        <f>[38]Abril!$H$13</f>
        <v>8.2799999999999994</v>
      </c>
      <c r="K42" s="11">
        <f>[38]Abril!$H$14</f>
        <v>7.9200000000000008</v>
      </c>
      <c r="L42" s="11">
        <f>[38]Abril!$H$15</f>
        <v>5.4</v>
      </c>
      <c r="M42" s="11">
        <f>[38]Abril!$H$16</f>
        <v>6.48</v>
      </c>
      <c r="N42" s="11">
        <f>[38]Abril!$H$17</f>
        <v>13.32</v>
      </c>
      <c r="O42" s="11">
        <f>[38]Abril!$H$18</f>
        <v>20.88</v>
      </c>
      <c r="P42" s="11">
        <f>[38]Abril!$H$19</f>
        <v>14.04</v>
      </c>
      <c r="Q42" s="11">
        <f>[38]Abril!$H$20</f>
        <v>9</v>
      </c>
      <c r="R42" s="11">
        <f>[38]Abril!$H$21</f>
        <v>7.2</v>
      </c>
      <c r="S42" s="11">
        <f>[38]Abril!$H$22</f>
        <v>9</v>
      </c>
      <c r="T42" s="11">
        <f>[38]Abril!$H$23</f>
        <v>7.9200000000000008</v>
      </c>
      <c r="U42" s="11">
        <f>[38]Abril!$H$24</f>
        <v>9.7200000000000006</v>
      </c>
      <c r="V42" s="11">
        <f>[38]Abril!$H$25</f>
        <v>7.5600000000000005</v>
      </c>
      <c r="W42" s="11">
        <f>[38]Abril!$H$26</f>
        <v>6.84</v>
      </c>
      <c r="X42" s="11">
        <f>[38]Abril!$H$27</f>
        <v>9</v>
      </c>
      <c r="Y42" s="11">
        <f>[38]Abril!$H$28</f>
        <v>12.6</v>
      </c>
      <c r="Z42" s="11">
        <f>[38]Abril!$H$29</f>
        <v>11.879999999999999</v>
      </c>
      <c r="AA42" s="11">
        <f>[38]Abril!$H$30</f>
        <v>17.28</v>
      </c>
      <c r="AB42" s="11">
        <f>[38]Abril!$H$31</f>
        <v>12.96</v>
      </c>
      <c r="AC42" s="11">
        <f>[38]Abril!$H$32</f>
        <v>16.2</v>
      </c>
      <c r="AD42" s="11">
        <f>[38]Abril!$H$33</f>
        <v>10.8</v>
      </c>
      <c r="AE42" s="11">
        <f>[38]Abril!$H$34</f>
        <v>12.24</v>
      </c>
      <c r="AF42" s="15">
        <f t="shared" si="1"/>
        <v>24.48</v>
      </c>
      <c r="AG42" s="124">
        <f t="shared" si="2"/>
        <v>11.615999999999998</v>
      </c>
      <c r="AJ42" t="s">
        <v>47</v>
      </c>
      <c r="AK42" t="s">
        <v>47</v>
      </c>
    </row>
    <row r="43" spans="1:37" x14ac:dyDescent="0.2">
      <c r="A43" s="58" t="s">
        <v>157</v>
      </c>
      <c r="B43" s="11">
        <f>[39]Abri!$H$5</f>
        <v>18.720000000000002</v>
      </c>
      <c r="C43" s="11">
        <f>[39]Abri!$H$6</f>
        <v>16.559999999999999</v>
      </c>
      <c r="D43" s="11">
        <f>[39]Abri!$H$7</f>
        <v>22.32</v>
      </c>
      <c r="E43" s="11">
        <f>[39]Abri!$H$8</f>
        <v>15.840000000000002</v>
      </c>
      <c r="F43" s="11">
        <f>[39]Abri!$H$9</f>
        <v>14.04</v>
      </c>
      <c r="G43" s="11">
        <f>[39]Abri!$H$10</f>
        <v>40.680000000000007</v>
      </c>
      <c r="H43" s="11">
        <f>[39]Abri!$H$11</f>
        <v>26.28</v>
      </c>
      <c r="I43" s="11">
        <f>[39]Abri!$H$12</f>
        <v>13.32</v>
      </c>
      <c r="J43" s="11">
        <f>[39]Abri!$H$13</f>
        <v>13.32</v>
      </c>
      <c r="K43" s="11">
        <f>[39]Abri!$H$14</f>
        <v>13.68</v>
      </c>
      <c r="L43" s="11">
        <f>[39]Abri!$H$15</f>
        <v>13.32</v>
      </c>
      <c r="M43" s="11">
        <f>[39]Abri!$H$16</f>
        <v>18.36</v>
      </c>
      <c r="N43" s="11">
        <f>[39]Abri!$H$17</f>
        <v>21.240000000000002</v>
      </c>
      <c r="O43" s="11">
        <f>[39]Abri!$H$18</f>
        <v>23.400000000000002</v>
      </c>
      <c r="P43" s="11">
        <f>[39]Abri!$H$19</f>
        <v>16.2</v>
      </c>
      <c r="Q43" s="11">
        <f>[39]Abri!$H$20</f>
        <v>9</v>
      </c>
      <c r="R43" s="11">
        <f>[39]Abri!$H$21</f>
        <v>9.3600000000000012</v>
      </c>
      <c r="S43" s="11">
        <f>[39]Abri!$H$22</f>
        <v>23.040000000000003</v>
      </c>
      <c r="T43" s="11">
        <f>[39]Abri!$H$23</f>
        <v>29.16</v>
      </c>
      <c r="U43" s="11">
        <f>[39]Abri!$H$24</f>
        <v>17.28</v>
      </c>
      <c r="V43" s="11">
        <f>[39]Abri!$H$25</f>
        <v>17.28</v>
      </c>
      <c r="W43" s="11">
        <f>[39]Abri!$H$26</f>
        <v>16.2</v>
      </c>
      <c r="X43" s="11">
        <f>[39]Abri!$H$27</f>
        <v>19.8</v>
      </c>
      <c r="Y43" s="11">
        <f>[39]Abri!$H$28</f>
        <v>20.88</v>
      </c>
      <c r="Z43" s="11">
        <f>[39]Abri!$H$29</f>
        <v>20.16</v>
      </c>
      <c r="AA43" s="11">
        <f>[39]Abri!$H$30</f>
        <v>19.079999999999998</v>
      </c>
      <c r="AB43" s="11">
        <f>[39]Abri!$H$31</f>
        <v>23.400000000000002</v>
      </c>
      <c r="AC43" s="11">
        <f>[39]Abri!$H$32</f>
        <v>25.56</v>
      </c>
      <c r="AD43" s="11">
        <f>[39]Abri!$H$33</f>
        <v>16.2</v>
      </c>
      <c r="AE43" s="11">
        <f>[39]Abri!$H$34</f>
        <v>11.879999999999999</v>
      </c>
      <c r="AF43" s="93">
        <f t="shared" si="1"/>
        <v>40.680000000000007</v>
      </c>
      <c r="AG43" s="115">
        <f t="shared" si="2"/>
        <v>18.851999999999997</v>
      </c>
      <c r="AJ43" t="s">
        <v>47</v>
      </c>
      <c r="AK43" t="s">
        <v>47</v>
      </c>
    </row>
    <row r="44" spans="1:37" x14ac:dyDescent="0.2">
      <c r="A44" s="58" t="s">
        <v>18</v>
      </c>
      <c r="B44" s="11">
        <f>[40]Abril!$H$5</f>
        <v>14.76</v>
      </c>
      <c r="C44" s="11">
        <f>[40]Abril!$H$6</f>
        <v>13.68</v>
      </c>
      <c r="D44" s="11">
        <f>[40]Abril!$H$7</f>
        <v>18.720000000000002</v>
      </c>
      <c r="E44" s="11">
        <f>[40]Abril!$H$8</f>
        <v>12.6</v>
      </c>
      <c r="F44" s="11">
        <f>[40]Abril!$H$9</f>
        <v>15.48</v>
      </c>
      <c r="G44" s="11">
        <f>[40]Abril!$H$10</f>
        <v>19.440000000000001</v>
      </c>
      <c r="H44" s="11">
        <f>[40]Abril!$H$11</f>
        <v>20.88</v>
      </c>
      <c r="I44" s="11">
        <f>[40]Abril!$H$12</f>
        <v>15.48</v>
      </c>
      <c r="J44" s="11">
        <f>[40]Abril!$H$13</f>
        <v>15.48</v>
      </c>
      <c r="K44" s="11">
        <f>[40]Abril!$H$14</f>
        <v>10.8</v>
      </c>
      <c r="L44" s="11">
        <f>[40]Abril!$H$15</f>
        <v>11.879999999999999</v>
      </c>
      <c r="M44" s="11">
        <f>[40]Abril!$H$16</f>
        <v>15.120000000000001</v>
      </c>
      <c r="N44" s="11">
        <f>[40]Abril!$H$17</f>
        <v>11.879999999999999</v>
      </c>
      <c r="O44" s="11">
        <f>[40]Abril!$H$18</f>
        <v>27.36</v>
      </c>
      <c r="P44" s="11">
        <f>[40]Abril!$H$19</f>
        <v>15.120000000000001</v>
      </c>
      <c r="Q44" s="11">
        <f>[40]Abril!$H$20</f>
        <v>10.8</v>
      </c>
      <c r="R44" s="11">
        <f>[40]Abril!$H$21</f>
        <v>11.16</v>
      </c>
      <c r="S44" s="11">
        <f>[40]Abril!$H$22</f>
        <v>12.6</v>
      </c>
      <c r="T44" s="11">
        <f>[40]Abril!$H$23</f>
        <v>12.24</v>
      </c>
      <c r="U44" s="11">
        <f>[40]Abril!$H$24</f>
        <v>9.7200000000000006</v>
      </c>
      <c r="V44" s="11">
        <f>[40]Abril!$H$25</f>
        <v>12.96</v>
      </c>
      <c r="W44" s="11">
        <f>[40]Abril!$H$26</f>
        <v>10.08</v>
      </c>
      <c r="X44" s="11">
        <f>[40]Abril!$H$27</f>
        <v>13.68</v>
      </c>
      <c r="Y44" s="11">
        <f>[40]Abril!$H$28</f>
        <v>14.04</v>
      </c>
      <c r="Z44" s="11">
        <f>[40]Abril!$H$29</f>
        <v>15.120000000000001</v>
      </c>
      <c r="AA44" s="11">
        <f>[40]Abril!$H$30</f>
        <v>15.840000000000002</v>
      </c>
      <c r="AB44" s="11">
        <f>[40]Abril!$H$31</f>
        <v>19.079999999999998</v>
      </c>
      <c r="AC44" s="11">
        <f>[40]Abril!$H$32</f>
        <v>14.04</v>
      </c>
      <c r="AD44" s="11">
        <f>[40]Abril!$H$33</f>
        <v>7.5600000000000005</v>
      </c>
      <c r="AE44" s="11">
        <f>[40]Abril!$H$34</f>
        <v>13.32</v>
      </c>
      <c r="AF44" s="15">
        <f t="shared" si="1"/>
        <v>27.36</v>
      </c>
      <c r="AG44" s="124">
        <f t="shared" si="2"/>
        <v>14.364000000000003</v>
      </c>
      <c r="AI44" t="s">
        <v>47</v>
      </c>
      <c r="AJ44" t="s">
        <v>47</v>
      </c>
      <c r="AK44" t="s">
        <v>47</v>
      </c>
    </row>
    <row r="45" spans="1:37" x14ac:dyDescent="0.2">
      <c r="A45" s="58" t="s">
        <v>162</v>
      </c>
      <c r="B45" s="11" t="str">
        <f>[41]Abril!$H$5</f>
        <v>*</v>
      </c>
      <c r="C45" s="11" t="str">
        <f>[41]Abril!$H$6</f>
        <v>*</v>
      </c>
      <c r="D45" s="11" t="str">
        <f>[41]Abril!$H$7</f>
        <v>*</v>
      </c>
      <c r="E45" s="11" t="str">
        <f>[41]Abril!$H$8</f>
        <v>*</v>
      </c>
      <c r="F45" s="11" t="str">
        <f>[41]Abril!$H$9</f>
        <v>*</v>
      </c>
      <c r="G45" s="11" t="str">
        <f>[41]Abril!$H$10</f>
        <v>*</v>
      </c>
      <c r="H45" s="11" t="str">
        <f>[41]Abril!$H$11</f>
        <v>*</v>
      </c>
      <c r="I45" s="11" t="str">
        <f>[41]Abril!$H$12</f>
        <v>*</v>
      </c>
      <c r="J45" s="11" t="str">
        <f>[41]Abril!$H$13</f>
        <v>*</v>
      </c>
      <c r="K45" s="11" t="str">
        <f>[41]Abril!$H$14</f>
        <v>*</v>
      </c>
      <c r="L45" s="11" t="str">
        <f>[41]Abril!$H$15</f>
        <v>*</v>
      </c>
      <c r="M45" s="11" t="str">
        <f>[41]Abril!$H$16</f>
        <v>*</v>
      </c>
      <c r="N45" s="11" t="str">
        <f>[41]Abril!$H$17</f>
        <v>*</v>
      </c>
      <c r="O45" s="11" t="str">
        <f>[41]Abril!$H$18</f>
        <v>*</v>
      </c>
      <c r="P45" s="11" t="str">
        <f>[41]Abril!$H$19</f>
        <v>*</v>
      </c>
      <c r="Q45" s="11" t="str">
        <f>[41]Abril!$H$20</f>
        <v>*</v>
      </c>
      <c r="R45" s="11" t="str">
        <f>[41]Abril!$H$21</f>
        <v>*</v>
      </c>
      <c r="S45" s="11" t="str">
        <f>[41]Abril!$H$22</f>
        <v>*</v>
      </c>
      <c r="T45" s="11" t="str">
        <f>[41]Abril!$H$23</f>
        <v>*</v>
      </c>
      <c r="U45" s="11" t="str">
        <f>[41]Abril!$H$24</f>
        <v>*</v>
      </c>
      <c r="V45" s="11" t="str">
        <f>[41]Abril!$H$25</f>
        <v>*</v>
      </c>
      <c r="W45" s="11" t="str">
        <f>[41]Abril!$H$26</f>
        <v>*</v>
      </c>
      <c r="X45" s="11" t="str">
        <f>[41]Abril!$H$27</f>
        <v>*</v>
      </c>
      <c r="Y45" s="11" t="str">
        <f>[41]Abril!$H$28</f>
        <v>*</v>
      </c>
      <c r="Z45" s="11" t="str">
        <f>[41]Abril!$H$29</f>
        <v>*</v>
      </c>
      <c r="AA45" s="11" t="str">
        <f>[41]Abril!$H$30</f>
        <v>*</v>
      </c>
      <c r="AB45" s="11" t="str">
        <f>[41]Abril!$H$31</f>
        <v>*</v>
      </c>
      <c r="AC45" s="11" t="str">
        <f>[41]Abril!$H$32</f>
        <v>*</v>
      </c>
      <c r="AD45" s="11" t="str">
        <f>[41]Abril!$H$33</f>
        <v>*</v>
      </c>
      <c r="AE45" s="11" t="str">
        <f>[41]Abril!$H$34</f>
        <v>*</v>
      </c>
      <c r="AF45" s="93" t="s">
        <v>226</v>
      </c>
      <c r="AG45" s="115" t="s">
        <v>226</v>
      </c>
    </row>
    <row r="46" spans="1:37" x14ac:dyDescent="0.2">
      <c r="A46" s="58" t="s">
        <v>19</v>
      </c>
      <c r="B46" s="11">
        <f>[42]Abril!$H$5</f>
        <v>0</v>
      </c>
      <c r="C46" s="11">
        <f>[42]Abril!$H$6</f>
        <v>10.08</v>
      </c>
      <c r="D46" s="11">
        <f>[42]Abril!$H$7</f>
        <v>12.6</v>
      </c>
      <c r="E46" s="11">
        <f>[42]Abril!$H$8</f>
        <v>0.36000000000000004</v>
      </c>
      <c r="F46" s="11">
        <f>[42]Abril!$H$9</f>
        <v>4.32</v>
      </c>
      <c r="G46" s="11">
        <f>[42]Abril!$H$10</f>
        <v>21.6</v>
      </c>
      <c r="H46" s="11">
        <f>[42]Abril!$H$11</f>
        <v>6.84</v>
      </c>
      <c r="I46" s="11">
        <f>[42]Abril!$H$12</f>
        <v>3.24</v>
      </c>
      <c r="J46" s="11">
        <f>[42]Abril!$H$13</f>
        <v>3.24</v>
      </c>
      <c r="K46" s="11">
        <f>[42]Abril!$H$14</f>
        <v>1.08</v>
      </c>
      <c r="L46" s="11">
        <f>[42]Abril!$H$15</f>
        <v>0.36000000000000004</v>
      </c>
      <c r="M46" s="11">
        <f>[42]Abril!$H$16</f>
        <v>1.08</v>
      </c>
      <c r="N46" s="11">
        <f>[42]Abril!$H$17</f>
        <v>3.6</v>
      </c>
      <c r="O46" s="11">
        <f>[42]Abril!$H$18</f>
        <v>8.64</v>
      </c>
      <c r="P46" s="11">
        <f>[42]Abril!$H$19</f>
        <v>3.9600000000000004</v>
      </c>
      <c r="Q46" s="11">
        <f>[42]Abril!$H$20</f>
        <v>2.8800000000000003</v>
      </c>
      <c r="R46" s="11">
        <f>[42]Abril!$H$21</f>
        <v>1.08</v>
      </c>
      <c r="S46" s="11">
        <f>[42]Abril!$H$22</f>
        <v>15.120000000000001</v>
      </c>
      <c r="T46" s="11">
        <f>[42]Abril!$H$23</f>
        <v>6.48</v>
      </c>
      <c r="U46" s="11">
        <f>[42]Abril!$H$24</f>
        <v>1.8</v>
      </c>
      <c r="V46" s="11">
        <f>[42]Abril!$H$25</f>
        <v>0</v>
      </c>
      <c r="W46" s="11">
        <f>[42]Abril!$H$26</f>
        <v>0.72000000000000008</v>
      </c>
      <c r="X46" s="11">
        <f>[42]Abril!$H$27</f>
        <v>3.6</v>
      </c>
      <c r="Y46" s="11">
        <f>[42]Abril!$H$28</f>
        <v>8.64</v>
      </c>
      <c r="Z46" s="11">
        <f>[42]Abril!$H$29</f>
        <v>12.96</v>
      </c>
      <c r="AA46" s="11">
        <f>[42]Abril!$H$30</f>
        <v>12.96</v>
      </c>
      <c r="AB46" s="11">
        <f>[42]Abril!$H$31</f>
        <v>15.120000000000001</v>
      </c>
      <c r="AC46" s="11">
        <f>[42]Abril!$H$32</f>
        <v>18.720000000000002</v>
      </c>
      <c r="AD46" s="11">
        <f>[42]Abril!$H$33</f>
        <v>2.8800000000000003</v>
      </c>
      <c r="AE46" s="11">
        <f>[42]Abril!$H$34</f>
        <v>0.36000000000000004</v>
      </c>
      <c r="AF46" s="15">
        <f t="shared" si="1"/>
        <v>21.6</v>
      </c>
      <c r="AG46" s="124">
        <f t="shared" si="2"/>
        <v>6.1440000000000001</v>
      </c>
      <c r="AH46" s="12" t="s">
        <v>47</v>
      </c>
    </row>
    <row r="47" spans="1:37" x14ac:dyDescent="0.2">
      <c r="A47" s="58" t="s">
        <v>31</v>
      </c>
      <c r="B47" s="11">
        <f>[43]Abril!$H$5</f>
        <v>11.16</v>
      </c>
      <c r="C47" s="11">
        <f>[43]Abril!$H$6</f>
        <v>9.7200000000000006</v>
      </c>
      <c r="D47" s="11">
        <f>[43]Abril!$H$7</f>
        <v>15.48</v>
      </c>
      <c r="E47" s="11">
        <f>[43]Abril!$H$8</f>
        <v>10.08</v>
      </c>
      <c r="F47" s="11">
        <f>[43]Abril!$H$9</f>
        <v>10.8</v>
      </c>
      <c r="G47" s="11">
        <f>[43]Abril!$H$10</f>
        <v>11.879999999999999</v>
      </c>
      <c r="H47" s="11">
        <f>[43]Abril!$H$11</f>
        <v>25.92</v>
      </c>
      <c r="I47" s="11">
        <f>[43]Abril!$H$12</f>
        <v>15.840000000000002</v>
      </c>
      <c r="J47" s="11">
        <f>[43]Abril!$H$13</f>
        <v>11.879999999999999</v>
      </c>
      <c r="K47" s="11">
        <f>[43]Abril!$H$14</f>
        <v>12.24</v>
      </c>
      <c r="L47" s="11">
        <f>[43]Abril!$H$15</f>
        <v>9.7200000000000006</v>
      </c>
      <c r="M47" s="11">
        <f>[43]Abril!$H$16</f>
        <v>8.2799999999999994</v>
      </c>
      <c r="N47" s="11">
        <f>[43]Abril!$H$17</f>
        <v>11.16</v>
      </c>
      <c r="O47" s="11">
        <f>[43]Abril!$H$18</f>
        <v>20.16</v>
      </c>
      <c r="P47" s="11">
        <f>[43]Abril!$H$19</f>
        <v>20.16</v>
      </c>
      <c r="Q47" s="11">
        <f>[43]Abril!$H$20</f>
        <v>14.76</v>
      </c>
      <c r="R47" s="11">
        <f>[43]Abril!$H$21</f>
        <v>15.48</v>
      </c>
      <c r="S47" s="11">
        <f>[43]Abril!$H$22</f>
        <v>11.16</v>
      </c>
      <c r="T47" s="11">
        <f>[43]Abril!$H$23</f>
        <v>11.16</v>
      </c>
      <c r="U47" s="11">
        <f>[43]Abril!$H$24</f>
        <v>8.2799999999999994</v>
      </c>
      <c r="V47" s="11">
        <f>[43]Abril!$H$25</f>
        <v>9</v>
      </c>
      <c r="W47" s="11">
        <f>[43]Abril!$H$26</f>
        <v>11.879999999999999</v>
      </c>
      <c r="X47" s="11">
        <f>[43]Abril!$H$27</f>
        <v>16.920000000000002</v>
      </c>
      <c r="Y47" s="11">
        <f>[43]Abril!$H$28</f>
        <v>23.040000000000003</v>
      </c>
      <c r="Z47" s="11">
        <f>[43]Abril!$H$29</f>
        <v>15.48</v>
      </c>
      <c r="AA47" s="11">
        <f>[43]Abril!$H$30</f>
        <v>15.48</v>
      </c>
      <c r="AB47" s="11">
        <f>[43]Abril!$H$31</f>
        <v>16.559999999999999</v>
      </c>
      <c r="AC47" s="11">
        <f>[43]Abril!$H$32</f>
        <v>15.48</v>
      </c>
      <c r="AD47" s="11">
        <f>[43]Abril!$H$33</f>
        <v>10.8</v>
      </c>
      <c r="AE47" s="11">
        <f>[43]Abril!$H$34</f>
        <v>9.7200000000000006</v>
      </c>
      <c r="AF47" s="15">
        <f t="shared" si="1"/>
        <v>25.92</v>
      </c>
      <c r="AG47" s="124">
        <f t="shared" si="2"/>
        <v>13.656000000000002</v>
      </c>
    </row>
    <row r="48" spans="1:37" x14ac:dyDescent="0.2">
      <c r="A48" s="58" t="s">
        <v>44</v>
      </c>
      <c r="B48" s="11">
        <f>[44]Abril!$H$5</f>
        <v>15.48</v>
      </c>
      <c r="C48" s="11">
        <f>[44]Abril!$H$6</f>
        <v>15.840000000000002</v>
      </c>
      <c r="D48" s="11">
        <f>[44]Abril!$H$7</f>
        <v>18.36</v>
      </c>
      <c r="E48" s="11">
        <f>[44]Abril!$H$8</f>
        <v>11.16</v>
      </c>
      <c r="F48" s="11">
        <f>[44]Abril!$H$9</f>
        <v>17.64</v>
      </c>
      <c r="G48" s="11">
        <f>[44]Abril!$H$10</f>
        <v>15.48</v>
      </c>
      <c r="H48" s="11">
        <f>[44]Abril!$H$11</f>
        <v>37.080000000000005</v>
      </c>
      <c r="I48" s="11">
        <f>[44]Abril!$H$12</f>
        <v>19.079999999999998</v>
      </c>
      <c r="J48" s="11">
        <f>[44]Abril!$H$13</f>
        <v>18.720000000000002</v>
      </c>
      <c r="K48" s="11">
        <f>[44]Abril!$H$14</f>
        <v>12.6</v>
      </c>
      <c r="L48" s="11">
        <f>[44]Abril!$H$15</f>
        <v>14.76</v>
      </c>
      <c r="M48" s="11">
        <f>[44]Abril!$H$16</f>
        <v>11.16</v>
      </c>
      <c r="N48" s="11">
        <f>[44]Abril!$H$17</f>
        <v>16.2</v>
      </c>
      <c r="O48" s="11">
        <f>[44]Abril!$H$18</f>
        <v>29.880000000000003</v>
      </c>
      <c r="P48" s="11">
        <f>[44]Abril!$H$19</f>
        <v>25.56</v>
      </c>
      <c r="Q48" s="11">
        <f>[44]Abril!$H$20</f>
        <v>24.840000000000003</v>
      </c>
      <c r="R48" s="11">
        <f>[44]Abril!$H$21</f>
        <v>24.840000000000003</v>
      </c>
      <c r="S48" s="11">
        <f>[44]Abril!$H$22</f>
        <v>18</v>
      </c>
      <c r="T48" s="11">
        <f>[44]Abril!$H$23</f>
        <v>11.16</v>
      </c>
      <c r="U48" s="11">
        <f>[44]Abril!$H$24</f>
        <v>13.32</v>
      </c>
      <c r="V48" s="11">
        <f>[44]Abril!$H$25</f>
        <v>12.24</v>
      </c>
      <c r="W48" s="11">
        <f>[44]Abril!$H$26</f>
        <v>16.559999999999999</v>
      </c>
      <c r="X48" s="11">
        <f>[44]Abril!$H$27</f>
        <v>21.96</v>
      </c>
      <c r="Y48" s="11">
        <f>[44]Abril!$H$28</f>
        <v>18.720000000000002</v>
      </c>
      <c r="Z48" s="11">
        <f>[44]Abril!$H$29</f>
        <v>18.36</v>
      </c>
      <c r="AA48" s="11">
        <f>[44]Abril!$H$30</f>
        <v>19.079999999999998</v>
      </c>
      <c r="AB48" s="11">
        <f>[44]Abril!$H$31</f>
        <v>21.96</v>
      </c>
      <c r="AC48" s="11">
        <f>[44]Abril!$H$32</f>
        <v>22.32</v>
      </c>
      <c r="AD48" s="11">
        <f>[44]Abril!$H$33</f>
        <v>16.2</v>
      </c>
      <c r="AE48" s="11">
        <f>[44]Abril!$H$34</f>
        <v>15.120000000000001</v>
      </c>
      <c r="AF48" s="15">
        <f t="shared" si="1"/>
        <v>37.080000000000005</v>
      </c>
      <c r="AG48" s="124">
        <f t="shared" si="2"/>
        <v>18.456000000000003</v>
      </c>
      <c r="AH48" s="12" t="s">
        <v>47</v>
      </c>
    </row>
    <row r="49" spans="1:37" x14ac:dyDescent="0.2">
      <c r="A49" s="58" t="s">
        <v>20</v>
      </c>
      <c r="B49" s="11" t="str">
        <f>[45]Abril!$H$5</f>
        <v>*</v>
      </c>
      <c r="C49" s="11" t="str">
        <f>[45]Abril!$H$6</f>
        <v>*</v>
      </c>
      <c r="D49" s="11" t="str">
        <f>[45]Abril!$H$7</f>
        <v>*</v>
      </c>
      <c r="E49" s="11" t="str">
        <f>[45]Abril!$H$8</f>
        <v>*</v>
      </c>
      <c r="F49" s="11" t="str">
        <f>[45]Abril!$H$9</f>
        <v>*</v>
      </c>
      <c r="G49" s="11" t="str">
        <f>[45]Abril!$H$10</f>
        <v>*</v>
      </c>
      <c r="H49" s="11" t="str">
        <f>[45]Abril!$H$11</f>
        <v>*</v>
      </c>
      <c r="I49" s="11" t="str">
        <f>[45]Abril!$H$12</f>
        <v>*</v>
      </c>
      <c r="J49" s="11" t="str">
        <f>[45]Abril!$H$13</f>
        <v>*</v>
      </c>
      <c r="K49" s="11" t="str">
        <f>[45]Abril!$H$14</f>
        <v>*</v>
      </c>
      <c r="L49" s="11" t="str">
        <f>[45]Abril!$H$15</f>
        <v>*</v>
      </c>
      <c r="M49" s="11" t="str">
        <f>[45]Abril!$H$16</f>
        <v>*</v>
      </c>
      <c r="N49" s="11" t="str">
        <f>[45]Abril!$H$17</f>
        <v>*</v>
      </c>
      <c r="O49" s="11" t="str">
        <f>[45]Abril!$H$18</f>
        <v>*</v>
      </c>
      <c r="P49" s="11" t="str">
        <f>[45]Abril!$H$19</f>
        <v>*</v>
      </c>
      <c r="Q49" s="11" t="str">
        <f>[45]Abril!$H$20</f>
        <v>*</v>
      </c>
      <c r="R49" s="11" t="str">
        <f>[45]Abril!$H$21</f>
        <v>*</v>
      </c>
      <c r="S49" s="11" t="str">
        <f>[45]Abril!$H$22</f>
        <v>*</v>
      </c>
      <c r="T49" s="11" t="str">
        <f>[45]Abril!$H$23</f>
        <v>*</v>
      </c>
      <c r="U49" s="11" t="str">
        <f>[45]Abril!$H$24</f>
        <v>*</v>
      </c>
      <c r="V49" s="11" t="str">
        <f>[45]Abril!$H$25</f>
        <v>*</v>
      </c>
      <c r="W49" s="11" t="str">
        <f>[45]Abril!$H$26</f>
        <v>*</v>
      </c>
      <c r="X49" s="11" t="str">
        <f>[45]Abril!$H$27</f>
        <v>*</v>
      </c>
      <c r="Y49" s="11" t="str">
        <f>[45]Abril!$H$28</f>
        <v>*</v>
      </c>
      <c r="Z49" s="11" t="str">
        <f>[45]Abril!$H$29</f>
        <v>*</v>
      </c>
      <c r="AA49" s="11" t="str">
        <f>[45]Abril!$H$30</f>
        <v>*</v>
      </c>
      <c r="AB49" s="11" t="str">
        <f>[45]Abril!$H$31</f>
        <v>*</v>
      </c>
      <c r="AC49" s="11" t="str">
        <f>[45]Abril!$H$32</f>
        <v>*</v>
      </c>
      <c r="AD49" s="11" t="str">
        <f>[45]Abril!$H$33</f>
        <v>*</v>
      </c>
      <c r="AE49" s="11" t="str">
        <f>[45]Abril!$H$34</f>
        <v>*</v>
      </c>
      <c r="AF49" s="93" t="s">
        <v>226</v>
      </c>
      <c r="AG49" s="115" t="s">
        <v>226</v>
      </c>
    </row>
    <row r="50" spans="1:37" s="5" customFormat="1" ht="17.100000000000001" customHeight="1" x14ac:dyDescent="0.2">
      <c r="A50" s="59" t="s">
        <v>33</v>
      </c>
      <c r="B50" s="13">
        <f t="shared" ref="B50:AF50" si="3">MAX(B5:B49)</f>
        <v>20.52</v>
      </c>
      <c r="C50" s="13">
        <f t="shared" si="3"/>
        <v>24.48</v>
      </c>
      <c r="D50" s="13">
        <f t="shared" si="3"/>
        <v>25.2</v>
      </c>
      <c r="E50" s="13">
        <f t="shared" si="3"/>
        <v>15.840000000000002</v>
      </c>
      <c r="F50" s="13">
        <f t="shared" si="3"/>
        <v>20.16</v>
      </c>
      <c r="G50" s="13">
        <f t="shared" si="3"/>
        <v>40.680000000000007</v>
      </c>
      <c r="H50" s="13">
        <f t="shared" si="3"/>
        <v>39.24</v>
      </c>
      <c r="I50" s="13">
        <f t="shared" si="3"/>
        <v>19.8</v>
      </c>
      <c r="J50" s="13">
        <f t="shared" si="3"/>
        <v>22.32</v>
      </c>
      <c r="K50" s="13">
        <f t="shared" si="3"/>
        <v>17.28</v>
      </c>
      <c r="L50" s="13">
        <f t="shared" si="3"/>
        <v>17.64</v>
      </c>
      <c r="M50" s="13">
        <f t="shared" si="3"/>
        <v>18.36</v>
      </c>
      <c r="N50" s="13">
        <f t="shared" si="3"/>
        <v>28.44</v>
      </c>
      <c r="O50" s="13">
        <f t="shared" si="3"/>
        <v>45.72</v>
      </c>
      <c r="P50" s="13">
        <f t="shared" si="3"/>
        <v>25.92</v>
      </c>
      <c r="Q50" s="13">
        <f t="shared" si="3"/>
        <v>24.840000000000003</v>
      </c>
      <c r="R50" s="13">
        <f t="shared" si="3"/>
        <v>24.840000000000003</v>
      </c>
      <c r="S50" s="13">
        <f t="shared" si="3"/>
        <v>23.400000000000002</v>
      </c>
      <c r="T50" s="13">
        <f t="shared" si="3"/>
        <v>29.16</v>
      </c>
      <c r="U50" s="13">
        <f t="shared" si="3"/>
        <v>19.440000000000001</v>
      </c>
      <c r="V50" s="13">
        <f t="shared" si="3"/>
        <v>17.28</v>
      </c>
      <c r="W50" s="13">
        <f t="shared" si="3"/>
        <v>17.28</v>
      </c>
      <c r="X50" s="13">
        <f t="shared" si="3"/>
        <v>21.96</v>
      </c>
      <c r="Y50" s="13">
        <f t="shared" si="3"/>
        <v>25.92</v>
      </c>
      <c r="Z50" s="13">
        <f t="shared" si="3"/>
        <v>25.92</v>
      </c>
      <c r="AA50" s="13">
        <f t="shared" si="3"/>
        <v>27</v>
      </c>
      <c r="AB50" s="13">
        <f t="shared" si="3"/>
        <v>26.64</v>
      </c>
      <c r="AC50" s="13">
        <f t="shared" si="3"/>
        <v>29.880000000000003</v>
      </c>
      <c r="AD50" s="13">
        <f t="shared" si="3"/>
        <v>26.64</v>
      </c>
      <c r="AE50" s="13">
        <f t="shared" si="3"/>
        <v>18.720000000000002</v>
      </c>
      <c r="AF50" s="15">
        <f t="shared" si="3"/>
        <v>45.72</v>
      </c>
      <c r="AG50" s="94">
        <f>AVERAGE(AG5:AG49)</f>
        <v>12.602936141304347</v>
      </c>
      <c r="AJ50" s="5" t="s">
        <v>47</v>
      </c>
      <c r="AK50" s="5" t="s">
        <v>47</v>
      </c>
    </row>
    <row r="51" spans="1:37" x14ac:dyDescent="0.2">
      <c r="A51" s="47"/>
      <c r="B51" s="48"/>
      <c r="C51" s="48"/>
      <c r="D51" s="48" t="s">
        <v>101</v>
      </c>
      <c r="E51" s="48"/>
      <c r="F51" s="48"/>
      <c r="G51" s="48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0"/>
      <c r="AD51" s="55"/>
      <c r="AE51" s="61" t="s">
        <v>47</v>
      </c>
      <c r="AF51" s="52"/>
      <c r="AG51" s="54"/>
      <c r="AJ51" t="s">
        <v>47</v>
      </c>
    </row>
    <row r="52" spans="1:37" x14ac:dyDescent="0.2">
      <c r="A52" s="47"/>
      <c r="B52" s="49" t="s">
        <v>102</v>
      </c>
      <c r="C52" s="49"/>
      <c r="D52" s="49"/>
      <c r="E52" s="49"/>
      <c r="F52" s="49"/>
      <c r="G52" s="49"/>
      <c r="H52" s="49"/>
      <c r="I52" s="49"/>
      <c r="J52" s="90"/>
      <c r="K52" s="90"/>
      <c r="L52" s="90"/>
      <c r="M52" s="90" t="s">
        <v>45</v>
      </c>
      <c r="N52" s="90"/>
      <c r="O52" s="90"/>
      <c r="P52" s="90"/>
      <c r="Q52" s="90"/>
      <c r="R52" s="90"/>
      <c r="S52" s="90"/>
      <c r="T52" s="152" t="s">
        <v>97</v>
      </c>
      <c r="U52" s="152"/>
      <c r="V52" s="152"/>
      <c r="W52" s="152"/>
      <c r="X52" s="152"/>
      <c r="Y52" s="90"/>
      <c r="Z52" s="90"/>
      <c r="AA52" s="90"/>
      <c r="AB52" s="90"/>
      <c r="AC52" s="90"/>
      <c r="AD52" s="90"/>
      <c r="AE52" s="90"/>
      <c r="AF52" s="52"/>
      <c r="AG52" s="51"/>
      <c r="AI52" t="s">
        <v>47</v>
      </c>
      <c r="AJ52" t="s">
        <v>47</v>
      </c>
      <c r="AK52" t="s">
        <v>47</v>
      </c>
    </row>
    <row r="53" spans="1:37" x14ac:dyDescent="0.2">
      <c r="A53" s="50"/>
      <c r="B53" s="90"/>
      <c r="C53" s="90"/>
      <c r="D53" s="90"/>
      <c r="E53" s="90"/>
      <c r="F53" s="90"/>
      <c r="G53" s="90"/>
      <c r="H53" s="90"/>
      <c r="I53" s="90"/>
      <c r="J53" s="91"/>
      <c r="K53" s="91"/>
      <c r="L53" s="91"/>
      <c r="M53" s="91" t="s">
        <v>46</v>
      </c>
      <c r="N53" s="91"/>
      <c r="O53" s="91"/>
      <c r="P53" s="91"/>
      <c r="Q53" s="90"/>
      <c r="R53" s="90"/>
      <c r="S53" s="90"/>
      <c r="T53" s="153" t="s">
        <v>98</v>
      </c>
      <c r="U53" s="153"/>
      <c r="V53" s="153"/>
      <c r="W53" s="153"/>
      <c r="X53" s="153"/>
      <c r="Y53" s="90"/>
      <c r="Z53" s="90"/>
      <c r="AA53" s="90"/>
      <c r="AB53" s="90"/>
      <c r="AC53" s="90"/>
      <c r="AD53" s="55"/>
      <c r="AE53" s="55"/>
      <c r="AF53" s="52"/>
      <c r="AG53" s="51"/>
    </row>
    <row r="54" spans="1:37" x14ac:dyDescent="0.2">
      <c r="A54" s="47"/>
      <c r="B54" s="48"/>
      <c r="C54" s="48"/>
      <c r="D54" s="48"/>
      <c r="E54" s="48"/>
      <c r="F54" s="48"/>
      <c r="G54" s="48"/>
      <c r="H54" s="48"/>
      <c r="I54" s="48"/>
      <c r="J54" s="48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55"/>
      <c r="AE54" s="55"/>
      <c r="AF54" s="52"/>
      <c r="AG54" s="95"/>
      <c r="AK54" t="s">
        <v>47</v>
      </c>
    </row>
    <row r="55" spans="1:37" x14ac:dyDescent="0.2">
      <c r="A55" s="50"/>
      <c r="B55" s="90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0"/>
      <c r="AD55" s="90"/>
      <c r="AE55" s="55"/>
      <c r="AF55" s="52"/>
      <c r="AG55" s="54"/>
    </row>
    <row r="56" spans="1:37" x14ac:dyDescent="0.2">
      <c r="A56" s="50"/>
      <c r="B56" s="90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0"/>
      <c r="AE56" s="56"/>
      <c r="AF56" s="52"/>
      <c r="AG56" s="54"/>
      <c r="AJ56" t="s">
        <v>47</v>
      </c>
    </row>
    <row r="57" spans="1:37" ht="13.5" thickBot="1" x14ac:dyDescent="0.25">
      <c r="A57" s="62"/>
      <c r="B57" s="63"/>
      <c r="C57" s="63"/>
      <c r="D57" s="63"/>
      <c r="E57" s="63"/>
      <c r="F57" s="63"/>
      <c r="G57" s="63" t="s">
        <v>47</v>
      </c>
      <c r="H57" s="63"/>
      <c r="I57" s="63"/>
      <c r="J57" s="63"/>
      <c r="K57" s="63"/>
      <c r="L57" s="63" t="s">
        <v>47</v>
      </c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4"/>
      <c r="AG57" s="96"/>
    </row>
    <row r="58" spans="1:37" x14ac:dyDescent="0.2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G58" s="1"/>
      <c r="AJ58" t="s">
        <v>47</v>
      </c>
    </row>
    <row r="60" spans="1:37" x14ac:dyDescent="0.2">
      <c r="AA60" s="3" t="s">
        <v>47</v>
      </c>
      <c r="AG60" t="s">
        <v>47</v>
      </c>
      <c r="AJ60" t="s">
        <v>47</v>
      </c>
      <c r="AK60" s="12" t="s">
        <v>47</v>
      </c>
    </row>
    <row r="61" spans="1:37" x14ac:dyDescent="0.2">
      <c r="U61" s="3" t="s">
        <v>47</v>
      </c>
    </row>
    <row r="62" spans="1:37" x14ac:dyDescent="0.2">
      <c r="J62" s="3" t="s">
        <v>47</v>
      </c>
      <c r="N62" s="3" t="s">
        <v>47</v>
      </c>
      <c r="S62" s="3" t="s">
        <v>47</v>
      </c>
      <c r="V62" s="3" t="s">
        <v>47</v>
      </c>
    </row>
    <row r="63" spans="1:37" x14ac:dyDescent="0.2">
      <c r="G63" s="3" t="s">
        <v>47</v>
      </c>
      <c r="H63" s="3" t="s">
        <v>229</v>
      </c>
      <c r="P63" s="3" t="s">
        <v>47</v>
      </c>
      <c r="S63" s="3" t="s">
        <v>47</v>
      </c>
      <c r="U63" s="3" t="s">
        <v>47</v>
      </c>
      <c r="V63" s="3" t="s">
        <v>47</v>
      </c>
      <c r="AC63" s="3" t="s">
        <v>47</v>
      </c>
    </row>
    <row r="64" spans="1:37" x14ac:dyDescent="0.2">
      <c r="T64" s="3" t="s">
        <v>47</v>
      </c>
      <c r="W64" s="3" t="s">
        <v>47</v>
      </c>
      <c r="AA64" s="3" t="s">
        <v>47</v>
      </c>
      <c r="AE64" s="3" t="s">
        <v>47</v>
      </c>
    </row>
    <row r="65" spans="7:31" x14ac:dyDescent="0.2">
      <c r="W65" s="3" t="s">
        <v>47</v>
      </c>
      <c r="Z65" s="3" t="s">
        <v>47</v>
      </c>
    </row>
    <row r="66" spans="7:31" x14ac:dyDescent="0.2">
      <c r="P66" s="3" t="s">
        <v>47</v>
      </c>
      <c r="Q66" s="3" t="s">
        <v>47</v>
      </c>
      <c r="AA66" s="3" t="s">
        <v>47</v>
      </c>
      <c r="AE66" s="3" t="s">
        <v>47</v>
      </c>
    </row>
    <row r="68" spans="7:31" x14ac:dyDescent="0.2">
      <c r="K68" s="3" t="s">
        <v>47</v>
      </c>
      <c r="M68" s="3" t="s">
        <v>47</v>
      </c>
    </row>
    <row r="69" spans="7:31" x14ac:dyDescent="0.2">
      <c r="G69" s="3" t="s">
        <v>47</v>
      </c>
    </row>
    <row r="70" spans="7:31" x14ac:dyDescent="0.2">
      <c r="M70" s="3" t="s">
        <v>47</v>
      </c>
    </row>
    <row r="72" spans="7:31" x14ac:dyDescent="0.2">
      <c r="R72" s="3" t="s">
        <v>47</v>
      </c>
    </row>
  </sheetData>
  <sheetProtection password="C6EC" sheet="1" objects="1" scenarios="1"/>
  <mergeCells count="35">
    <mergeCell ref="T52:X52"/>
    <mergeCell ref="T53:X53"/>
    <mergeCell ref="W3:W4"/>
    <mergeCell ref="AE3:AE4"/>
    <mergeCell ref="X3:X4"/>
    <mergeCell ref="AB3:AB4"/>
    <mergeCell ref="AC3:AC4"/>
    <mergeCell ref="AD3:AD4"/>
    <mergeCell ref="Y3:Y4"/>
    <mergeCell ref="Z3:Z4"/>
    <mergeCell ref="AA3:AA4"/>
    <mergeCell ref="M3:M4"/>
    <mergeCell ref="V3:V4"/>
    <mergeCell ref="U3:U4"/>
    <mergeCell ref="Q3:Q4"/>
    <mergeCell ref="R3:R4"/>
    <mergeCell ref="S3:S4"/>
    <mergeCell ref="T3:T4"/>
    <mergeCell ref="N3:N4"/>
    <mergeCell ref="B2:AG2"/>
    <mergeCell ref="A1:AF1"/>
    <mergeCell ref="A2:A4"/>
    <mergeCell ref="B3:B4"/>
    <mergeCell ref="C3:C4"/>
    <mergeCell ref="D3:D4"/>
    <mergeCell ref="E3:E4"/>
    <mergeCell ref="F3:F4"/>
    <mergeCell ref="G3:G4"/>
    <mergeCell ref="I3:I4"/>
    <mergeCell ref="J3:J4"/>
    <mergeCell ref="K3:K4"/>
    <mergeCell ref="H3:H4"/>
    <mergeCell ref="L3:L4"/>
    <mergeCell ref="O3:O4"/>
    <mergeCell ref="P3:P4"/>
  </mergeCells>
  <phoneticPr fontId="1" type="noConversion"/>
  <pageMargins left="0.39370078740157483" right="0.39370078740157483" top="1.1811023622047245" bottom="0.98425196850393704" header="0.51181102362204722" footer="0.51181102362204722"/>
  <pageSetup paperSize="9" scale="70" orientation="landscape" horizontalDpi="300" verticalDpi="300" r:id="rId1"/>
  <headerFooter alignWithMargins="0">
    <oddHeader>&amp;L&amp;"Arial Narrow,Normal"&amp;12Centro de Monitoramento de Tempo, do Clima e dos Recursos Hídricos de Mato Grosso do Sul (Cemtec-MS)
Agência de Desenvolvimento Agrário e Extensão Rural (Agraer)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82"/>
  <sheetViews>
    <sheetView workbookViewId="0">
      <selection activeCell="AJ65" sqref="AJ65"/>
    </sheetView>
  </sheetViews>
  <sheetFormatPr defaultRowHeight="12.75" x14ac:dyDescent="0.2"/>
  <cols>
    <col min="1" max="1" width="23.7109375" style="2" customWidth="1"/>
    <col min="2" max="4" width="3.5703125" style="2" bestFit="1" customWidth="1"/>
    <col min="5" max="5" width="3.42578125" style="2" bestFit="1" customWidth="1"/>
    <col min="6" max="10" width="3.5703125" style="2" bestFit="1" customWidth="1"/>
    <col min="11" max="11" width="3.42578125" style="2" bestFit="1" customWidth="1"/>
    <col min="12" max="20" width="3.5703125" style="2" bestFit="1" customWidth="1"/>
    <col min="21" max="25" width="3.42578125" style="2" bestFit="1" customWidth="1"/>
    <col min="26" max="30" width="3.5703125" style="2" bestFit="1" customWidth="1"/>
    <col min="31" max="31" width="3.5703125" style="2" customWidth="1"/>
    <col min="32" max="32" width="18.140625" style="6" bestFit="1" customWidth="1"/>
  </cols>
  <sheetData>
    <row r="1" spans="1:37" ht="20.100000000000001" customHeight="1" thickBot="1" x14ac:dyDescent="0.25">
      <c r="A1" s="145" t="s">
        <v>29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7"/>
    </row>
    <row r="2" spans="1:37" s="4" customFormat="1" ht="16.5" customHeight="1" x14ac:dyDescent="0.2">
      <c r="A2" s="172" t="s">
        <v>21</v>
      </c>
      <c r="B2" s="143" t="s">
        <v>231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</row>
    <row r="3" spans="1:37" s="5" customFormat="1" ht="12" customHeight="1" x14ac:dyDescent="0.2">
      <c r="A3" s="173"/>
      <c r="B3" s="174">
        <v>1</v>
      </c>
      <c r="C3" s="171">
        <f>SUM(B3+1)</f>
        <v>2</v>
      </c>
      <c r="D3" s="171">
        <f t="shared" ref="D3:AD3" si="0">SUM(C3+1)</f>
        <v>3</v>
      </c>
      <c r="E3" s="171">
        <f t="shared" si="0"/>
        <v>4</v>
      </c>
      <c r="F3" s="171">
        <f t="shared" si="0"/>
        <v>5</v>
      </c>
      <c r="G3" s="171">
        <f t="shared" si="0"/>
        <v>6</v>
      </c>
      <c r="H3" s="171">
        <f t="shared" si="0"/>
        <v>7</v>
      </c>
      <c r="I3" s="171">
        <f t="shared" si="0"/>
        <v>8</v>
      </c>
      <c r="J3" s="171">
        <f t="shared" si="0"/>
        <v>9</v>
      </c>
      <c r="K3" s="171">
        <f t="shared" si="0"/>
        <v>10</v>
      </c>
      <c r="L3" s="171">
        <f t="shared" si="0"/>
        <v>11</v>
      </c>
      <c r="M3" s="171">
        <f t="shared" si="0"/>
        <v>12</v>
      </c>
      <c r="N3" s="171">
        <f t="shared" si="0"/>
        <v>13</v>
      </c>
      <c r="O3" s="171">
        <f t="shared" si="0"/>
        <v>14</v>
      </c>
      <c r="P3" s="171">
        <f t="shared" si="0"/>
        <v>15</v>
      </c>
      <c r="Q3" s="171">
        <f t="shared" si="0"/>
        <v>16</v>
      </c>
      <c r="R3" s="171">
        <f t="shared" si="0"/>
        <v>17</v>
      </c>
      <c r="S3" s="171">
        <f t="shared" si="0"/>
        <v>18</v>
      </c>
      <c r="T3" s="171">
        <f t="shared" si="0"/>
        <v>19</v>
      </c>
      <c r="U3" s="171">
        <f t="shared" si="0"/>
        <v>20</v>
      </c>
      <c r="V3" s="171">
        <f t="shared" si="0"/>
        <v>21</v>
      </c>
      <c r="W3" s="171">
        <f t="shared" si="0"/>
        <v>22</v>
      </c>
      <c r="X3" s="171">
        <f t="shared" si="0"/>
        <v>23</v>
      </c>
      <c r="Y3" s="171">
        <f t="shared" si="0"/>
        <v>24</v>
      </c>
      <c r="Z3" s="171">
        <f t="shared" si="0"/>
        <v>25</v>
      </c>
      <c r="AA3" s="171">
        <f t="shared" si="0"/>
        <v>26</v>
      </c>
      <c r="AB3" s="171">
        <f t="shared" si="0"/>
        <v>27</v>
      </c>
      <c r="AC3" s="171">
        <f t="shared" si="0"/>
        <v>28</v>
      </c>
      <c r="AD3" s="171">
        <f t="shared" si="0"/>
        <v>29</v>
      </c>
      <c r="AE3" s="179">
        <v>30</v>
      </c>
      <c r="AF3" s="119" t="s">
        <v>222</v>
      </c>
    </row>
    <row r="4" spans="1:37" s="5" customFormat="1" ht="13.5" customHeight="1" x14ac:dyDescent="0.2">
      <c r="A4" s="173"/>
      <c r="B4" s="17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80"/>
      <c r="AF4" s="120" t="s">
        <v>35</v>
      </c>
    </row>
    <row r="5" spans="1:37" s="5" customFormat="1" x14ac:dyDescent="0.2">
      <c r="A5" s="98" t="s">
        <v>40</v>
      </c>
      <c r="B5" s="132" t="str">
        <f>[1]Abril!$I$5</f>
        <v>O</v>
      </c>
      <c r="C5" s="132" t="str">
        <f>[1]Abril!$I$6</f>
        <v>L</v>
      </c>
      <c r="D5" s="132" t="str">
        <f>[1]Abril!$I$7</f>
        <v>N</v>
      </c>
      <c r="E5" s="132" t="str">
        <f>[1]Abril!$I$8</f>
        <v>N</v>
      </c>
      <c r="F5" s="132" t="str">
        <f>[1]Abril!$I$9</f>
        <v>SE</v>
      </c>
      <c r="G5" s="132" t="str">
        <f>[1]Abril!$I$10</f>
        <v>NO</v>
      </c>
      <c r="H5" s="132" t="str">
        <f>[1]Abril!$I$11</f>
        <v>O</v>
      </c>
      <c r="I5" s="132" t="str">
        <f>[1]Abril!$I$12</f>
        <v>NO</v>
      </c>
      <c r="J5" s="132" t="str">
        <f>[1]Abril!$I$13</f>
        <v>O</v>
      </c>
      <c r="K5" s="132" t="str">
        <f>[1]Abril!$I$14</f>
        <v>O</v>
      </c>
      <c r="L5" s="132" t="str">
        <f>[1]Abril!$I$15</f>
        <v>NO</v>
      </c>
      <c r="M5" s="132" t="str">
        <f>[1]Abril!$I$16</f>
        <v>SO</v>
      </c>
      <c r="N5" s="132" t="str">
        <f>[1]Abril!$I$17</f>
        <v>SO</v>
      </c>
      <c r="O5" s="132" t="str">
        <f>[1]Abril!$I$18</f>
        <v>N</v>
      </c>
      <c r="P5" s="132" t="str">
        <f>[1]Abril!$I$19</f>
        <v>NO</v>
      </c>
      <c r="Q5" s="132" t="str">
        <f>[1]Abril!$I$20</f>
        <v>S</v>
      </c>
      <c r="R5" s="132" t="str">
        <f>[1]Abril!$I$21</f>
        <v>S</v>
      </c>
      <c r="S5" s="132" t="str">
        <f>[1]Abril!$I$22</f>
        <v>O</v>
      </c>
      <c r="T5" s="132" t="str">
        <f>[1]Abril!$I$23</f>
        <v>O</v>
      </c>
      <c r="U5" s="132" t="str">
        <f>[1]Abril!$I$24</f>
        <v>O</v>
      </c>
      <c r="V5" s="132" t="str">
        <f>[1]Abril!$I$25</f>
        <v>O</v>
      </c>
      <c r="W5" s="132" t="str">
        <f>[1]Abril!$I$26</f>
        <v>NO</v>
      </c>
      <c r="X5" s="132" t="str">
        <f>[1]Abril!$I$27</f>
        <v>O</v>
      </c>
      <c r="Y5" s="132" t="str">
        <f>[1]Abril!$I$28</f>
        <v>O</v>
      </c>
      <c r="Z5" s="132" t="str">
        <f>[1]Abril!$I$29</f>
        <v>O</v>
      </c>
      <c r="AA5" s="132" t="str">
        <f>[1]Abril!$I$30</f>
        <v>O</v>
      </c>
      <c r="AB5" s="132" t="str">
        <f>[1]Abril!$I$31</f>
        <v>O</v>
      </c>
      <c r="AC5" s="132" t="str">
        <f>[1]Abril!$I$32</f>
        <v>O</v>
      </c>
      <c r="AD5" s="132" t="str">
        <f>[1]Abril!$I$33</f>
        <v>NO</v>
      </c>
      <c r="AE5" s="132" t="str">
        <f>[1]Abril!$I$34</f>
        <v>O</v>
      </c>
      <c r="AF5" s="137" t="str">
        <f>[1]Abril!$I$35</f>
        <v>O</v>
      </c>
    </row>
    <row r="6" spans="1:37" x14ac:dyDescent="0.2">
      <c r="A6" s="98" t="s">
        <v>0</v>
      </c>
      <c r="B6" s="11" t="str">
        <f>[2]Abril!$I$5</f>
        <v>SO</v>
      </c>
      <c r="C6" s="11" t="str">
        <f>[2]Abril!$I$6</f>
        <v>SO</v>
      </c>
      <c r="D6" s="11" t="str">
        <f>[2]Abril!$I$7</f>
        <v>SO</v>
      </c>
      <c r="E6" s="11" t="str">
        <f>[2]Abril!$I$8</f>
        <v>SO</v>
      </c>
      <c r="F6" s="11" t="str">
        <f>[2]Abril!$I$9</f>
        <v>SO</v>
      </c>
      <c r="G6" s="11" t="str">
        <f>[2]Abril!$I$10</f>
        <v>SO</v>
      </c>
      <c r="H6" s="11" t="str">
        <f>[2]Abril!$I$11</f>
        <v>SO</v>
      </c>
      <c r="I6" s="11" t="str">
        <f>[2]Abril!$I$12</f>
        <v>SO</v>
      </c>
      <c r="J6" s="11" t="str">
        <f>[2]Abril!$I$13</f>
        <v>SO</v>
      </c>
      <c r="K6" s="11" t="str">
        <f>[2]Abril!$I$14</f>
        <v>SO</v>
      </c>
      <c r="L6" s="11" t="str">
        <f>[2]Abril!$I$15</f>
        <v>SO</v>
      </c>
      <c r="M6" s="11" t="str">
        <f>[2]Abril!$I$16</f>
        <v>SO</v>
      </c>
      <c r="N6" s="11" t="str">
        <f>[2]Abril!$I$17</f>
        <v>SO</v>
      </c>
      <c r="O6" s="11" t="str">
        <f>[2]Abril!$I$18</f>
        <v>SO</v>
      </c>
      <c r="P6" s="11" t="str">
        <f>[2]Abril!$I$19</f>
        <v>SO</v>
      </c>
      <c r="Q6" s="11" t="str">
        <f>[2]Abril!$I$20</f>
        <v>SO</v>
      </c>
      <c r="R6" s="11" t="str">
        <f>[2]Abril!$I$21</f>
        <v>SO</v>
      </c>
      <c r="S6" s="11" t="str">
        <f>[2]Abril!$I$22</f>
        <v>SO</v>
      </c>
      <c r="T6" s="129" t="str">
        <f>[2]Abril!$I$23</f>
        <v>SO</v>
      </c>
      <c r="U6" s="129" t="str">
        <f>[2]Abril!$I$24</f>
        <v>SO</v>
      </c>
      <c r="V6" s="129" t="str">
        <f>[2]Abril!$I$25</f>
        <v>SO</v>
      </c>
      <c r="W6" s="129" t="str">
        <f>[2]Abril!$I$26</f>
        <v>SO</v>
      </c>
      <c r="X6" s="129" t="str">
        <f>[2]Abril!$I$27</f>
        <v>SO</v>
      </c>
      <c r="Y6" s="129" t="str">
        <f>[2]Abril!$I$28</f>
        <v>SO</v>
      </c>
      <c r="Z6" s="129" t="str">
        <f>[2]Abril!$I$29</f>
        <v>SO</v>
      </c>
      <c r="AA6" s="129" t="str">
        <f>[2]Abril!$I$30</f>
        <v>SO</v>
      </c>
      <c r="AB6" s="129" t="str">
        <f>[2]Abril!$I$31</f>
        <v>SO</v>
      </c>
      <c r="AC6" s="129" t="str">
        <f>[2]Abril!$I$32</f>
        <v>SO</v>
      </c>
      <c r="AD6" s="129" t="str">
        <f>[2]Abril!$I$33</f>
        <v>SO</v>
      </c>
      <c r="AE6" s="129" t="str">
        <f>[2]Abril!$I$34</f>
        <v>SO</v>
      </c>
      <c r="AF6" s="125" t="str">
        <f>[2]Abril!$I$35</f>
        <v>SO</v>
      </c>
    </row>
    <row r="7" spans="1:37" x14ac:dyDescent="0.2">
      <c r="A7" s="98" t="s">
        <v>104</v>
      </c>
      <c r="B7" s="129" t="str">
        <f>[3]Abril!$I$5</f>
        <v>SE</v>
      </c>
      <c r="C7" s="129" t="str">
        <f>[3]Abril!$I$6</f>
        <v>SE</v>
      </c>
      <c r="D7" s="129" t="str">
        <f>[3]Abril!$I$7</f>
        <v>SO</v>
      </c>
      <c r="E7" s="129" t="str">
        <f>[3]Abril!$I$8</f>
        <v>SO</v>
      </c>
      <c r="F7" s="129" t="str">
        <f>[3]Abril!$I$9</f>
        <v>NE</v>
      </c>
      <c r="G7" s="129" t="str">
        <f>[3]Abril!$I$10</f>
        <v>NO</v>
      </c>
      <c r="H7" s="129" t="str">
        <f>[3]Abril!$I$11</f>
        <v>SO</v>
      </c>
      <c r="I7" s="129" t="str">
        <f>[3]Abril!$I$12</f>
        <v>S</v>
      </c>
      <c r="J7" s="129" t="str">
        <f>[3]Abril!$I$13</f>
        <v>S</v>
      </c>
      <c r="K7" s="129" t="str">
        <f>[3]Abril!$I$14</f>
        <v>SO</v>
      </c>
      <c r="L7" s="129" t="str">
        <f>[3]Abril!$I$15</f>
        <v>S</v>
      </c>
      <c r="M7" s="129" t="str">
        <f>[3]Abril!$I$16</f>
        <v>S</v>
      </c>
      <c r="N7" s="129" t="str">
        <f>[3]Abril!$I$17</f>
        <v>L</v>
      </c>
      <c r="O7" s="129" t="str">
        <f>[3]Abril!$I$18</f>
        <v>SO</v>
      </c>
      <c r="P7" s="129" t="str">
        <f>[3]Abril!$I$19</f>
        <v>S</v>
      </c>
      <c r="Q7" s="129" t="str">
        <f>[3]Abril!$I$20</f>
        <v>S</v>
      </c>
      <c r="R7" s="129" t="str">
        <f>[3]Abril!$I$21</f>
        <v>S</v>
      </c>
      <c r="S7" s="129" t="str">
        <f>[3]Abril!$I$22</f>
        <v>S</v>
      </c>
      <c r="T7" s="129" t="str">
        <f>[3]Abril!$I$23</f>
        <v>SE</v>
      </c>
      <c r="U7" s="129" t="str">
        <f>[3]Abril!$I$24</f>
        <v>S</v>
      </c>
      <c r="V7" s="129" t="str">
        <f>[3]Abril!$I$25</f>
        <v>SE</v>
      </c>
      <c r="W7" s="129" t="str">
        <f>[3]Abril!$I$26</f>
        <v>SE</v>
      </c>
      <c r="X7" s="129" t="str">
        <f>[3]Abril!$I$27</f>
        <v>SE</v>
      </c>
      <c r="Y7" s="129" t="str">
        <f>[3]Abril!$I$28</f>
        <v>SE</v>
      </c>
      <c r="Z7" s="129" t="str">
        <f>[3]Abril!$I$29</f>
        <v>L</v>
      </c>
      <c r="AA7" s="129" t="str">
        <f>[3]Abril!$I$30</f>
        <v>L</v>
      </c>
      <c r="AB7" s="129" t="str">
        <f>[3]Abril!$I$31</f>
        <v>L</v>
      </c>
      <c r="AC7" s="129" t="str">
        <f>[3]Abril!$I$32</f>
        <v>L</v>
      </c>
      <c r="AD7" s="129" t="str">
        <f>[3]Abril!$I$33</f>
        <v>L</v>
      </c>
      <c r="AE7" s="129" t="str">
        <f>[3]Abril!$I$34</f>
        <v>SE</v>
      </c>
      <c r="AF7" s="125" t="str">
        <f>[3]Abril!$I$35</f>
        <v>S</v>
      </c>
    </row>
    <row r="8" spans="1:37" x14ac:dyDescent="0.2">
      <c r="A8" s="98" t="s">
        <v>1</v>
      </c>
      <c r="B8" s="11" t="str">
        <f>[4]Abril!$I$5</f>
        <v>*</v>
      </c>
      <c r="C8" s="11" t="str">
        <f>[4]Abril!$I$6</f>
        <v>*</v>
      </c>
      <c r="D8" s="11" t="str">
        <f>[4]Abril!$I$7</f>
        <v>*</v>
      </c>
      <c r="E8" s="11" t="str">
        <f>[4]Abril!$I$8</f>
        <v>NO</v>
      </c>
      <c r="F8" s="11" t="str">
        <f>[4]Abril!$I$9</f>
        <v>SE</v>
      </c>
      <c r="G8" s="11" t="str">
        <f>[4]Abril!$I$10</f>
        <v>SE</v>
      </c>
      <c r="H8" s="11" t="str">
        <f>[4]Abril!$I$11</f>
        <v>S</v>
      </c>
      <c r="I8" s="11" t="str">
        <f>[4]Abril!$I$12</f>
        <v>S</v>
      </c>
      <c r="J8" s="11" t="str">
        <f>[4]Abril!$I$13</f>
        <v>S</v>
      </c>
      <c r="K8" s="11" t="str">
        <f>[4]Abril!$I$14</f>
        <v>*</v>
      </c>
      <c r="L8" s="11" t="str">
        <f>[4]Abril!$I$15</f>
        <v>*</v>
      </c>
      <c r="M8" s="11" t="str">
        <f>[4]Abril!$I$16</f>
        <v>*</v>
      </c>
      <c r="N8" s="11" t="str">
        <f>[4]Abril!$I$17</f>
        <v>*</v>
      </c>
      <c r="O8" s="11" t="str">
        <f>[4]Abril!$I$18</f>
        <v>*</v>
      </c>
      <c r="P8" s="11" t="str">
        <f>[4]Abril!$I$19</f>
        <v>*</v>
      </c>
      <c r="Q8" s="11" t="str">
        <f>[4]Abril!$I$20</f>
        <v>*</v>
      </c>
      <c r="R8" s="11" t="str">
        <f>[4]Abril!$I$21</f>
        <v>*</v>
      </c>
      <c r="S8" s="11" t="str">
        <f>[4]Abril!$I$22</f>
        <v>*</v>
      </c>
      <c r="T8" s="129" t="str">
        <f>[4]Abril!$I$23</f>
        <v>*</v>
      </c>
      <c r="U8" s="129" t="str">
        <f>[4]Abril!$I$24</f>
        <v>*</v>
      </c>
      <c r="V8" s="129" t="str">
        <f>[4]Abril!$I$25</f>
        <v>*</v>
      </c>
      <c r="W8" s="129" t="str">
        <f>[4]Abril!$I$26</f>
        <v>*</v>
      </c>
      <c r="X8" s="129" t="str">
        <f>[4]Abril!$I$27</f>
        <v>*</v>
      </c>
      <c r="Y8" s="129" t="str">
        <f>[4]Abril!$I$28</f>
        <v>*</v>
      </c>
      <c r="Z8" s="129" t="str">
        <f>[4]Abril!$I$29</f>
        <v>*</v>
      </c>
      <c r="AA8" s="129" t="str">
        <f>[4]Abril!$I$30</f>
        <v>*</v>
      </c>
      <c r="AB8" s="129" t="str">
        <f>[4]Abril!$I$31</f>
        <v>*</v>
      </c>
      <c r="AC8" s="129" t="str">
        <f>[4]Abril!$I$32</f>
        <v>*</v>
      </c>
      <c r="AD8" s="129" t="str">
        <f>[4]Abril!$I$33</f>
        <v>SE</v>
      </c>
      <c r="AE8" s="129" t="str">
        <f>[4]Abril!$I$34</f>
        <v>SE</v>
      </c>
      <c r="AF8" s="125" t="str">
        <f>[4]Abril!$I$35</f>
        <v>SE</v>
      </c>
    </row>
    <row r="9" spans="1:37" x14ac:dyDescent="0.2">
      <c r="A9" s="98" t="s">
        <v>167</v>
      </c>
      <c r="B9" s="11" t="str">
        <f>[5]Abril!$I$5</f>
        <v>NE</v>
      </c>
      <c r="C9" s="11" t="str">
        <f>[5]Abril!$I$6</f>
        <v>N</v>
      </c>
      <c r="D9" s="11" t="str">
        <f>[5]Abril!$I$7</f>
        <v>SO</v>
      </c>
      <c r="E9" s="11" t="str">
        <f>[5]Abril!$I$8</f>
        <v>SE</v>
      </c>
      <c r="F9" s="11" t="str">
        <f>[5]Abril!$I$9</f>
        <v>N</v>
      </c>
      <c r="G9" s="11" t="str">
        <f>[5]Abril!$I$10</f>
        <v>N</v>
      </c>
      <c r="H9" s="11" t="str">
        <f>[5]Abril!$I$11</f>
        <v>S</v>
      </c>
      <c r="I9" s="11" t="str">
        <f>[5]Abril!$I$12</f>
        <v>SO</v>
      </c>
      <c r="J9" s="11" t="str">
        <f>[5]Abril!$I$13</f>
        <v>SO</v>
      </c>
      <c r="K9" s="11" t="str">
        <f>[5]Abril!$I$14</f>
        <v>SE</v>
      </c>
      <c r="L9" s="11" t="str">
        <f>[5]Abril!$I$15</f>
        <v>SE</v>
      </c>
      <c r="M9" s="11" t="str">
        <f>[5]Abril!$I$16</f>
        <v>NE</v>
      </c>
      <c r="N9" s="11" t="str">
        <f>[5]Abril!$I$17</f>
        <v>NE</v>
      </c>
      <c r="O9" s="11" t="str">
        <f>[5]Abril!$I$18</f>
        <v>SO</v>
      </c>
      <c r="P9" s="11" t="str">
        <f>[5]Abril!$I$19</f>
        <v>S</v>
      </c>
      <c r="Q9" s="11" t="str">
        <f>[5]Abril!$I$20</f>
        <v>S</v>
      </c>
      <c r="R9" s="11" t="str">
        <f>[5]Abril!$I$21</f>
        <v>SE</v>
      </c>
      <c r="S9" s="11" t="str">
        <f>[5]Abril!$I$22</f>
        <v>L</v>
      </c>
      <c r="T9" s="129" t="str">
        <f>[5]Abril!$I$23</f>
        <v>NE</v>
      </c>
      <c r="U9" s="129" t="str">
        <f>[5]Abril!$I$24</f>
        <v>NE</v>
      </c>
      <c r="V9" s="129" t="str">
        <f>[5]Abril!$I$25</f>
        <v>NE</v>
      </c>
      <c r="W9" s="129" t="str">
        <f>[5]Abril!$I$26</f>
        <v>L</v>
      </c>
      <c r="X9" s="129" t="str">
        <f>[5]Abril!$I$27</f>
        <v>NE</v>
      </c>
      <c r="Y9" s="129" t="str">
        <f>[5]Abril!$I$28</f>
        <v>NE</v>
      </c>
      <c r="Z9" s="129" t="str">
        <f>[5]Abril!$I$29</f>
        <v>NE</v>
      </c>
      <c r="AA9" s="129" t="str">
        <f>[5]Abril!$I$30</f>
        <v>NE</v>
      </c>
      <c r="AB9" s="129" t="str">
        <f>[5]Abril!$I$31</f>
        <v>L</v>
      </c>
      <c r="AC9" s="129" t="str">
        <f>[5]Abril!$I$32</f>
        <v>NE</v>
      </c>
      <c r="AD9" s="129" t="str">
        <f>[5]Abril!$I$33</f>
        <v>NE</v>
      </c>
      <c r="AE9" s="129" t="str">
        <f>[5]Abril!$I$34</f>
        <v>NE</v>
      </c>
      <c r="AF9" s="137" t="str">
        <f>[5]Abril!$I$35</f>
        <v>NE</v>
      </c>
    </row>
    <row r="10" spans="1:37" x14ac:dyDescent="0.2">
      <c r="A10" s="98" t="s">
        <v>111</v>
      </c>
      <c r="B10" s="11" t="str">
        <f>[6]Abril!$I$5</f>
        <v>*</v>
      </c>
      <c r="C10" s="11" t="str">
        <f>[6]Abril!$I$6</f>
        <v>*</v>
      </c>
      <c r="D10" s="11" t="str">
        <f>[6]Abril!$I$7</f>
        <v>*</v>
      </c>
      <c r="E10" s="11" t="str">
        <f>[6]Abril!$I$8</f>
        <v>*</v>
      </c>
      <c r="F10" s="11" t="str">
        <f>[6]Abril!$I$9</f>
        <v>*</v>
      </c>
      <c r="G10" s="11" t="str">
        <f>[6]Abril!$I$10</f>
        <v>*</v>
      </c>
      <c r="H10" s="11" t="str">
        <f>[6]Abril!$I$11</f>
        <v>*</v>
      </c>
      <c r="I10" s="11" t="str">
        <f>[6]Abril!$I$12</f>
        <v>*</v>
      </c>
      <c r="J10" s="11" t="str">
        <f>[6]Abril!$I$13</f>
        <v>*</v>
      </c>
      <c r="K10" s="11" t="str">
        <f>[6]Abril!$I$14</f>
        <v>*</v>
      </c>
      <c r="L10" s="11" t="str">
        <f>[6]Abril!$I$15</f>
        <v>*</v>
      </c>
      <c r="M10" s="11" t="str">
        <f>[6]Abril!$I$16</f>
        <v>*</v>
      </c>
      <c r="N10" s="11" t="str">
        <f>[6]Abril!$I$17</f>
        <v>*</v>
      </c>
      <c r="O10" s="11" t="str">
        <f>[6]Abril!$I$18</f>
        <v>*</v>
      </c>
      <c r="P10" s="11" t="str">
        <f>[6]Abril!$I$19</f>
        <v>*</v>
      </c>
      <c r="Q10" s="11" t="str">
        <f>[6]Abril!$I$20</f>
        <v>*</v>
      </c>
      <c r="R10" s="11" t="str">
        <f>[6]Abril!$I$21</f>
        <v>*</v>
      </c>
      <c r="S10" s="11" t="str">
        <f>[6]Abril!$I$22</f>
        <v>*</v>
      </c>
      <c r="T10" s="129" t="str">
        <f>[6]Abril!$I$23</f>
        <v>*</v>
      </c>
      <c r="U10" s="129" t="str">
        <f>[6]Abril!$I$24</f>
        <v>*</v>
      </c>
      <c r="V10" s="129" t="str">
        <f>[6]Abril!$I$25</f>
        <v>*</v>
      </c>
      <c r="W10" s="129" t="str">
        <f>[6]Abril!$I$26</f>
        <v>*</v>
      </c>
      <c r="X10" s="129" t="str">
        <f>[6]Abril!$I$27</f>
        <v>*</v>
      </c>
      <c r="Y10" s="129" t="str">
        <f>[6]Abril!$I$28</f>
        <v>*</v>
      </c>
      <c r="Z10" s="129" t="str">
        <f>[6]Abril!$I$29</f>
        <v>*</v>
      </c>
      <c r="AA10" s="129" t="str">
        <f>[6]Abril!$I$30</f>
        <v>*</v>
      </c>
      <c r="AB10" s="129" t="str">
        <f>[6]Abril!$I$31</f>
        <v>*</v>
      </c>
      <c r="AC10" s="129" t="str">
        <f>[6]Abril!$I$32</f>
        <v>*</v>
      </c>
      <c r="AD10" s="129" t="str">
        <f>[6]Abril!$I$33</f>
        <v>*</v>
      </c>
      <c r="AE10" s="129" t="str">
        <f>[6]Abril!$I$34</f>
        <v>*</v>
      </c>
      <c r="AF10" s="137" t="str">
        <f>[6]Abril!$I$35</f>
        <v>*</v>
      </c>
    </row>
    <row r="11" spans="1:37" x14ac:dyDescent="0.2">
      <c r="A11" s="98" t="s">
        <v>64</v>
      </c>
      <c r="B11" s="11" t="str">
        <f>[7]Abril!$I$5</f>
        <v>SE</v>
      </c>
      <c r="C11" s="11" t="str">
        <f>[7]Abril!$I$6</f>
        <v>SE</v>
      </c>
      <c r="D11" s="11" t="str">
        <f>[7]Abril!$I$7</f>
        <v>SO</v>
      </c>
      <c r="E11" s="11" t="str">
        <f>[7]Abril!$I$8</f>
        <v>SO</v>
      </c>
      <c r="F11" s="11" t="str">
        <f>[7]Abril!$I$9</f>
        <v>L</v>
      </c>
      <c r="G11" s="11" t="str">
        <f>[7]Abril!$I$10</f>
        <v>L</v>
      </c>
      <c r="H11" s="11" t="str">
        <f>[7]Abril!$I$11</f>
        <v>SO</v>
      </c>
      <c r="I11" s="11" t="str">
        <f>[7]Abril!$I$12</f>
        <v>SO</v>
      </c>
      <c r="J11" s="11" t="str">
        <f>[7]Abril!$I$13</f>
        <v>SE</v>
      </c>
      <c r="K11" s="11" t="str">
        <f>[7]Abril!$I$14</f>
        <v>SO</v>
      </c>
      <c r="L11" s="11" t="str">
        <f>[7]Abril!$I$15</f>
        <v>SO</v>
      </c>
      <c r="M11" s="11" t="str">
        <f>[7]Abril!$I$16</f>
        <v>L</v>
      </c>
      <c r="N11" s="11" t="str">
        <f>[7]Abril!$I$17</f>
        <v>L</v>
      </c>
      <c r="O11" s="11" t="str">
        <f>[7]Abril!$I$18</f>
        <v>SO</v>
      </c>
      <c r="P11" s="11" t="str">
        <f>[7]Abril!$I$19</f>
        <v>SO</v>
      </c>
      <c r="Q11" s="11" t="str">
        <f>[7]Abril!$I$20</f>
        <v>SO</v>
      </c>
      <c r="R11" s="11" t="str">
        <f>[7]Abril!$I$21</f>
        <v>SO</v>
      </c>
      <c r="S11" s="11" t="str">
        <f>[7]Abril!$I$22</f>
        <v>SE</v>
      </c>
      <c r="T11" s="129" t="str">
        <f>[7]Abril!$I$23</f>
        <v>L</v>
      </c>
      <c r="U11" s="129" t="str">
        <f>[7]Abril!$I$24</f>
        <v>SE</v>
      </c>
      <c r="V11" s="129" t="str">
        <f>[7]Abril!$I$25</f>
        <v>SE</v>
      </c>
      <c r="W11" s="129" t="str">
        <f>[7]Abril!$I$26</f>
        <v>SE</v>
      </c>
      <c r="X11" s="129" t="str">
        <f>[7]Abril!$I$27</f>
        <v>SE</v>
      </c>
      <c r="Y11" s="129" t="str">
        <f>[7]Abril!$I$28</f>
        <v>L</v>
      </c>
      <c r="Z11" s="129" t="str">
        <f>[7]Abril!$I$29</f>
        <v>L</v>
      </c>
      <c r="AA11" s="129" t="str">
        <f>[7]Abril!$I$30</f>
        <v>L</v>
      </c>
      <c r="AB11" s="129" t="str">
        <f>[7]Abril!$I$31</f>
        <v>L</v>
      </c>
      <c r="AC11" s="129" t="str">
        <f>[7]Abril!$I$32</f>
        <v>L</v>
      </c>
      <c r="AD11" s="129" t="str">
        <f>[7]Abril!$I$33</f>
        <v>SE</v>
      </c>
      <c r="AE11" s="129" t="str">
        <f>[7]Abril!$I$34</f>
        <v>L</v>
      </c>
      <c r="AF11" s="125" t="str">
        <f>[7]Abril!$I$35</f>
        <v>L</v>
      </c>
    </row>
    <row r="12" spans="1:37" x14ac:dyDescent="0.2">
      <c r="A12" s="98" t="s">
        <v>41</v>
      </c>
      <c r="B12" s="133" t="str">
        <f>[8]Abril!$I$5</f>
        <v>N</v>
      </c>
      <c r="C12" s="133" t="str">
        <f>[8]Abril!$I$6</f>
        <v>N</v>
      </c>
      <c r="D12" s="133" t="str">
        <f>[8]Abril!$I$7</f>
        <v>N</v>
      </c>
      <c r="E12" s="133" t="str">
        <f>[8]Abril!$I$8</f>
        <v>N</v>
      </c>
      <c r="F12" s="133" t="str">
        <f>[8]Abril!$I$9</f>
        <v>N</v>
      </c>
      <c r="G12" s="133" t="str">
        <f>[8]Abril!$I$10</f>
        <v>N</v>
      </c>
      <c r="H12" s="133" t="str">
        <f>[8]Abril!$I$11</f>
        <v>N</v>
      </c>
      <c r="I12" s="133" t="str">
        <f>[8]Abril!$I$12</f>
        <v>N</v>
      </c>
      <c r="J12" s="133" t="str">
        <f>[8]Abril!$I$13</f>
        <v>N</v>
      </c>
      <c r="K12" s="133" t="str">
        <f>[8]Abril!$I$14</f>
        <v>N</v>
      </c>
      <c r="L12" s="133" t="str">
        <f>[8]Abril!$I$15</f>
        <v>N</v>
      </c>
      <c r="M12" s="133" t="str">
        <f>[8]Abril!$I$16</f>
        <v>N</v>
      </c>
      <c r="N12" s="133" t="str">
        <f>[8]Abril!$I$17</f>
        <v>N</v>
      </c>
      <c r="O12" s="133" t="str">
        <f>[8]Abril!$I$18</f>
        <v>N</v>
      </c>
      <c r="P12" s="133" t="str">
        <f>[8]Abril!$I$19</f>
        <v>N</v>
      </c>
      <c r="Q12" s="133" t="str">
        <f>[8]Abril!$I$20</f>
        <v>N</v>
      </c>
      <c r="R12" s="133" t="str">
        <f>[8]Abril!$I$21</f>
        <v>N</v>
      </c>
      <c r="S12" s="133" t="str">
        <f>[8]Abril!$I$22</f>
        <v>N</v>
      </c>
      <c r="T12" s="129" t="str">
        <f>[8]Abril!$I$23</f>
        <v>N</v>
      </c>
      <c r="U12" s="129" t="str">
        <f>[8]Abril!$I$24</f>
        <v>N</v>
      </c>
      <c r="V12" s="129" t="str">
        <f>[8]Abril!$I$25</f>
        <v>N</v>
      </c>
      <c r="W12" s="129" t="str">
        <f>[8]Abril!$I$26</f>
        <v>N</v>
      </c>
      <c r="X12" s="129" t="str">
        <f>[8]Abril!$I$27</f>
        <v>N</v>
      </c>
      <c r="Y12" s="129" t="str">
        <f>[8]Abril!$I$28</f>
        <v>N</v>
      </c>
      <c r="Z12" s="129" t="str">
        <f>[8]Abril!$I$29</f>
        <v>N</v>
      </c>
      <c r="AA12" s="129" t="str">
        <f>[8]Abril!$I$30</f>
        <v>N</v>
      </c>
      <c r="AB12" s="129" t="str">
        <f>[8]Abril!$I$31</f>
        <v>N</v>
      </c>
      <c r="AC12" s="129" t="str">
        <f>[8]Abril!$I$32</f>
        <v>N</v>
      </c>
      <c r="AD12" s="129" t="str">
        <f>[8]Abril!$I$33</f>
        <v>N</v>
      </c>
      <c r="AE12" s="129" t="str">
        <f>[8]Abril!$I$34</f>
        <v>N</v>
      </c>
      <c r="AF12" s="125" t="str">
        <f>[8]Abril!$I$35</f>
        <v>N</v>
      </c>
      <c r="AI12" t="s">
        <v>47</v>
      </c>
    </row>
    <row r="13" spans="1:37" x14ac:dyDescent="0.2">
      <c r="A13" s="98" t="s">
        <v>114</v>
      </c>
      <c r="B13" s="11" t="str">
        <f>[9]Abril!$I$5</f>
        <v>*</v>
      </c>
      <c r="C13" s="11" t="str">
        <f>[9]Abril!$I$6</f>
        <v>*</v>
      </c>
      <c r="D13" s="11" t="str">
        <f>[9]Abril!$I$7</f>
        <v>*</v>
      </c>
      <c r="E13" s="11" t="str">
        <f>[9]Abril!$I$8</f>
        <v>*</v>
      </c>
      <c r="F13" s="11" t="str">
        <f>[9]Abril!$I$9</f>
        <v>*</v>
      </c>
      <c r="G13" s="11" t="str">
        <f>[9]Abril!$I$10</f>
        <v>*</v>
      </c>
      <c r="H13" s="11" t="str">
        <f>[9]Abril!$I$11</f>
        <v>*</v>
      </c>
      <c r="I13" s="11" t="str">
        <f>[9]Abril!$I$12</f>
        <v>*</v>
      </c>
      <c r="J13" s="11" t="str">
        <f>[9]Abril!$I$13</f>
        <v>*</v>
      </c>
      <c r="K13" s="11" t="str">
        <f>[9]Abril!$I$14</f>
        <v>*</v>
      </c>
      <c r="L13" s="11" t="str">
        <f>[9]Abril!$I$15</f>
        <v>*</v>
      </c>
      <c r="M13" s="11" t="str">
        <f>[9]Abril!$I$16</f>
        <v>*</v>
      </c>
      <c r="N13" s="11" t="str">
        <f>[9]Abril!$I$17</f>
        <v>*</v>
      </c>
      <c r="O13" s="11" t="str">
        <f>[9]Abril!$I$18</f>
        <v>*</v>
      </c>
      <c r="P13" s="11" t="str">
        <f>[9]Abril!$I$19</f>
        <v>*</v>
      </c>
      <c r="Q13" s="11" t="str">
        <f>[9]Abril!$I$20</f>
        <v>*</v>
      </c>
      <c r="R13" s="11" t="str">
        <f>[9]Abril!$I$21</f>
        <v>*</v>
      </c>
      <c r="S13" s="11" t="str">
        <f>[9]Abril!$I$22</f>
        <v>*</v>
      </c>
      <c r="T13" s="11" t="str">
        <f>[9]Abril!$I$23</f>
        <v>*</v>
      </c>
      <c r="U13" s="11" t="str">
        <f>[9]Abril!$I$24</f>
        <v>*</v>
      </c>
      <c r="V13" s="11" t="str">
        <f>[9]Abril!$I$25</f>
        <v>*</v>
      </c>
      <c r="W13" s="11" t="str">
        <f>[9]Abril!$I$26</f>
        <v>*</v>
      </c>
      <c r="X13" s="11" t="str">
        <f>[9]Abril!$I$27</f>
        <v>*</v>
      </c>
      <c r="Y13" s="11" t="str">
        <f>[9]Abril!$I$28</f>
        <v>*</v>
      </c>
      <c r="Z13" s="11" t="str">
        <f>[9]Abril!$I$29</f>
        <v>*</v>
      </c>
      <c r="AA13" s="11" t="str">
        <f>[9]Abril!$I$30</f>
        <v>*</v>
      </c>
      <c r="AB13" s="11" t="str">
        <f>[9]Abril!$I$31</f>
        <v>*</v>
      </c>
      <c r="AC13" s="11" t="str">
        <f>[9]Abril!$I$32</f>
        <v>*</v>
      </c>
      <c r="AD13" s="11" t="str">
        <f>[9]Abril!$I$33</f>
        <v>*</v>
      </c>
      <c r="AE13" s="11" t="str">
        <f>[9]Abril!$I$34</f>
        <v>*</v>
      </c>
      <c r="AF13" s="137" t="str">
        <f>[9]Abril!$I$35</f>
        <v>*</v>
      </c>
      <c r="AK13" t="s">
        <v>47</v>
      </c>
    </row>
    <row r="14" spans="1:37" x14ac:dyDescent="0.2">
      <c r="A14" s="98" t="s">
        <v>118</v>
      </c>
      <c r="B14" s="133" t="str">
        <f>[10]Abril!$I$5</f>
        <v>*</v>
      </c>
      <c r="C14" s="133" t="str">
        <f>[10]Abril!$I$6</f>
        <v>*</v>
      </c>
      <c r="D14" s="133" t="str">
        <f>[10]Abril!$I$7</f>
        <v>*</v>
      </c>
      <c r="E14" s="133" t="str">
        <f>[10]Abril!$I$8</f>
        <v>*</v>
      </c>
      <c r="F14" s="133" t="str">
        <f>[10]Abril!$I$9</f>
        <v>*</v>
      </c>
      <c r="G14" s="133" t="str">
        <f>[10]Abril!$I$10</f>
        <v>*</v>
      </c>
      <c r="H14" s="133" t="str">
        <f>[10]Abril!$I$11</f>
        <v>*</v>
      </c>
      <c r="I14" s="133" t="str">
        <f>[10]Abril!$I$12</f>
        <v>*</v>
      </c>
      <c r="J14" s="133" t="str">
        <f>[10]Abril!$I$13</f>
        <v>*</v>
      </c>
      <c r="K14" s="133" t="str">
        <f>[10]Abril!$I$14</f>
        <v>*</v>
      </c>
      <c r="L14" s="133" t="str">
        <f>[10]Abril!$I$15</f>
        <v>*</v>
      </c>
      <c r="M14" s="133" t="str">
        <f>[10]Abril!$I$16</f>
        <v>*</v>
      </c>
      <c r="N14" s="133" t="str">
        <f>[10]Abril!$I$17</f>
        <v>*</v>
      </c>
      <c r="O14" s="133" t="str">
        <f>[10]Abril!$I$18</f>
        <v>*</v>
      </c>
      <c r="P14" s="133" t="str">
        <f>[10]Abril!$I$19</f>
        <v>*</v>
      </c>
      <c r="Q14" s="133" t="str">
        <f>[10]Abril!$I$20</f>
        <v>*</v>
      </c>
      <c r="R14" s="133" t="str">
        <f>[10]Abril!$I$21</f>
        <v>*</v>
      </c>
      <c r="S14" s="133" t="str">
        <f>[10]Abril!$I$22</f>
        <v>*</v>
      </c>
      <c r="T14" s="129" t="str">
        <f>[10]Abril!$I$23</f>
        <v>*</v>
      </c>
      <c r="U14" s="129" t="str">
        <f>[10]Abril!$I$24</f>
        <v>*</v>
      </c>
      <c r="V14" s="129" t="str">
        <f>[10]Abril!$I$25</f>
        <v>*</v>
      </c>
      <c r="W14" s="129" t="str">
        <f>[10]Abril!$I$26</f>
        <v>*</v>
      </c>
      <c r="X14" s="129" t="str">
        <f>[10]Abril!$I$27</f>
        <v>*</v>
      </c>
      <c r="Y14" s="129" t="str">
        <f>[10]Abril!$I$28</f>
        <v>*</v>
      </c>
      <c r="Z14" s="129" t="str">
        <f>[10]Abril!$I$29</f>
        <v>*</v>
      </c>
      <c r="AA14" s="129" t="str">
        <f>[10]Abril!$I$30</f>
        <v>*</v>
      </c>
      <c r="AB14" s="129" t="str">
        <f>[10]Abril!$I$31</f>
        <v>*</v>
      </c>
      <c r="AC14" s="129" t="str">
        <f>[10]Abril!$I$32</f>
        <v>*</v>
      </c>
      <c r="AD14" s="129" t="str">
        <f>[10]Abril!$I$33</f>
        <v>*</v>
      </c>
      <c r="AE14" s="129" t="str">
        <f>[10]Abril!$I$34</f>
        <v>*</v>
      </c>
      <c r="AF14" s="137" t="str">
        <f>[10]Abril!$I$35</f>
        <v>*</v>
      </c>
    </row>
    <row r="15" spans="1:37" x14ac:dyDescent="0.2">
      <c r="A15" s="98" t="s">
        <v>121</v>
      </c>
      <c r="B15" s="133" t="str">
        <f>[11]Abril!$I$5</f>
        <v>NE</v>
      </c>
      <c r="C15" s="133" t="str">
        <f>[11]Abril!$I$6</f>
        <v>NE</v>
      </c>
      <c r="D15" s="133" t="str">
        <f>[11]Abril!$I$7</f>
        <v>S</v>
      </c>
      <c r="E15" s="133" t="str">
        <f>[11]Abril!$I$8</f>
        <v>SO</v>
      </c>
      <c r="F15" s="133" t="str">
        <f>[11]Abril!$I$9</f>
        <v>NE</v>
      </c>
      <c r="G15" s="133" t="str">
        <f>[11]Abril!$I$10</f>
        <v>NE</v>
      </c>
      <c r="H15" s="133" t="str">
        <f>[11]Abril!$I$11</f>
        <v>S</v>
      </c>
      <c r="I15" s="133" t="str">
        <f>[11]Abril!$I$12</f>
        <v>S</v>
      </c>
      <c r="J15" s="133" t="str">
        <f>[11]Abril!$I$13</f>
        <v>S</v>
      </c>
      <c r="K15" s="133" t="str">
        <f>[11]Abril!$I$14</f>
        <v>SO</v>
      </c>
      <c r="L15" s="133" t="str">
        <f>[11]Abril!$I$15</f>
        <v>SO</v>
      </c>
      <c r="M15" s="133" t="str">
        <f>[11]Abril!$I$16</f>
        <v>NE</v>
      </c>
      <c r="N15" s="133" t="str">
        <f>[11]Abril!$I$17</f>
        <v>NE</v>
      </c>
      <c r="O15" s="133" t="str">
        <f>[11]Abril!$I$18</f>
        <v>SO</v>
      </c>
      <c r="P15" s="133" t="str">
        <f>[11]Abril!$I$19</f>
        <v>SO</v>
      </c>
      <c r="Q15" s="133" t="str">
        <f>[11]Abril!$I$20</f>
        <v>S</v>
      </c>
      <c r="R15" s="133" t="str">
        <f>[11]Abril!$I$21</f>
        <v>S</v>
      </c>
      <c r="S15" s="133" t="str">
        <f>[11]Abril!$I$22</f>
        <v>SO</v>
      </c>
      <c r="T15" s="129" t="str">
        <f>[11]Abril!$I$23</f>
        <v>NE</v>
      </c>
      <c r="U15" s="129" t="str">
        <f>[11]Abril!$I$24</f>
        <v>L</v>
      </c>
      <c r="V15" s="133" t="str">
        <f>[11]Abril!$I$25</f>
        <v>NE</v>
      </c>
      <c r="W15" s="129" t="str">
        <f>[11]Abril!$I$26</f>
        <v>L</v>
      </c>
      <c r="X15" s="129" t="str">
        <f>[11]Abril!$I$27</f>
        <v>NE</v>
      </c>
      <c r="Y15" s="129" t="str">
        <f>[11]Abril!$I$28</f>
        <v>NE</v>
      </c>
      <c r="Z15" s="129" t="str">
        <f>[11]Abril!$I$29</f>
        <v>NE</v>
      </c>
      <c r="AA15" s="129" t="str">
        <f>[11]Abril!$I$30</f>
        <v>NE</v>
      </c>
      <c r="AB15" s="129" t="str">
        <f>[11]Abril!$I$31</f>
        <v>L</v>
      </c>
      <c r="AC15" s="129" t="str">
        <f>[11]Abril!$I$32</f>
        <v>NE</v>
      </c>
      <c r="AD15" s="129" t="str">
        <f>[11]Abril!$I$33</f>
        <v>NE</v>
      </c>
      <c r="AE15" s="129" t="str">
        <f>[11]Abril!$I$34</f>
        <v>NE</v>
      </c>
      <c r="AF15" s="137" t="str">
        <f>[11]Abril!$I$35</f>
        <v>NE</v>
      </c>
    </row>
    <row r="16" spans="1:37" x14ac:dyDescent="0.2">
      <c r="A16" s="98" t="s">
        <v>168</v>
      </c>
      <c r="B16" s="133" t="str">
        <f>[12]Abril!$I$5</f>
        <v>*</v>
      </c>
      <c r="C16" s="133" t="str">
        <f>[12]Abril!$I$6</f>
        <v>*</v>
      </c>
      <c r="D16" s="133" t="str">
        <f>[12]Abril!$I$7</f>
        <v>*</v>
      </c>
      <c r="E16" s="133" t="str">
        <f>[12]Abril!$I$8</f>
        <v>*</v>
      </c>
      <c r="F16" s="133" t="str">
        <f>[12]Abril!$I$9</f>
        <v>*</v>
      </c>
      <c r="G16" s="133" t="str">
        <f>[12]Abril!$I$10</f>
        <v>*</v>
      </c>
      <c r="H16" s="133" t="str">
        <f>[12]Abril!$I$11</f>
        <v>*</v>
      </c>
      <c r="I16" s="133" t="str">
        <f>[12]Abril!$I$12</f>
        <v>*</v>
      </c>
      <c r="J16" s="133" t="str">
        <f>[12]Abril!$I$13</f>
        <v>*</v>
      </c>
      <c r="K16" s="133" t="str">
        <f>[12]Abril!$I$14</f>
        <v>*</v>
      </c>
      <c r="L16" s="133" t="str">
        <f>[12]Abril!$I$15</f>
        <v>*</v>
      </c>
      <c r="M16" s="133" t="str">
        <f>[12]Abril!$I$16</f>
        <v>*</v>
      </c>
      <c r="N16" s="133" t="str">
        <f>[12]Abril!$I$17</f>
        <v>*</v>
      </c>
      <c r="O16" s="133" t="str">
        <f>[12]Abril!$I$18</f>
        <v>*</v>
      </c>
      <c r="P16" s="133" t="str">
        <f>[12]Abril!$I$19</f>
        <v>*</v>
      </c>
      <c r="Q16" s="133" t="str">
        <f>[12]Abril!$I$20</f>
        <v>*</v>
      </c>
      <c r="R16" s="133" t="str">
        <f>[12]Abril!$I$21</f>
        <v>*</v>
      </c>
      <c r="S16" s="133" t="str">
        <f>[12]Abril!$I$22</f>
        <v>*</v>
      </c>
      <c r="T16" s="129" t="str">
        <f>[12]Abril!$I$23</f>
        <v>*</v>
      </c>
      <c r="U16" s="129" t="str">
        <f>[12]Abril!$I$24</f>
        <v>*</v>
      </c>
      <c r="V16" s="129" t="str">
        <f>[12]Abril!$I$25</f>
        <v>*</v>
      </c>
      <c r="W16" s="129" t="str">
        <f>[12]Abril!$I$26</f>
        <v>*</v>
      </c>
      <c r="X16" s="129" t="str">
        <f>[12]Abril!$I$27</f>
        <v>*</v>
      </c>
      <c r="Y16" s="129" t="str">
        <f>[12]Abril!$I$28</f>
        <v>*</v>
      </c>
      <c r="Z16" s="129" t="str">
        <f>[12]Abril!$I$29</f>
        <v>*</v>
      </c>
      <c r="AA16" s="129" t="str">
        <f>[12]Abril!$I$30</f>
        <v>*</v>
      </c>
      <c r="AB16" s="129" t="str">
        <f>[12]Abril!$I$31</f>
        <v>*</v>
      </c>
      <c r="AC16" s="129" t="str">
        <f>[12]Abril!$I$32</f>
        <v>*</v>
      </c>
      <c r="AD16" s="129" t="str">
        <f>[12]Abril!$I$33</f>
        <v>*</v>
      </c>
      <c r="AE16" s="129" t="str">
        <f>[12]Abril!$I$34</f>
        <v>*</v>
      </c>
      <c r="AF16" s="137" t="str">
        <f>[12]Abril!$I$35</f>
        <v>*</v>
      </c>
      <c r="AI16" t="s">
        <v>47</v>
      </c>
    </row>
    <row r="17" spans="1:39" x14ac:dyDescent="0.2">
      <c r="A17" s="98" t="s">
        <v>2</v>
      </c>
      <c r="B17" s="133" t="str">
        <f>[13]Abril!$I$5</f>
        <v>L</v>
      </c>
      <c r="C17" s="133" t="str">
        <f>[13]Abril!$I$6</f>
        <v>N</v>
      </c>
      <c r="D17" s="133" t="str">
        <f>[13]Abril!$I$7</f>
        <v>N</v>
      </c>
      <c r="E17" s="133" t="str">
        <f>[13]Abril!$I$8</f>
        <v>SE</v>
      </c>
      <c r="F17" s="133" t="str">
        <f>[13]Abril!$I$9</f>
        <v>N</v>
      </c>
      <c r="G17" s="133" t="str">
        <f>[13]Abril!$I$10</f>
        <v>N</v>
      </c>
      <c r="H17" s="133" t="str">
        <f>[13]Abril!$I$11</f>
        <v>N</v>
      </c>
      <c r="I17" s="133" t="str">
        <f>[13]Abril!$I$12</f>
        <v>SE</v>
      </c>
      <c r="J17" s="133" t="str">
        <f>[13]Abril!$I$13</f>
        <v>N</v>
      </c>
      <c r="K17" s="133" t="str">
        <f>[13]Abril!$I$14</f>
        <v>SE</v>
      </c>
      <c r="L17" s="133" t="str">
        <f>[13]Abril!$I$15</f>
        <v>SE</v>
      </c>
      <c r="M17" s="133" t="str">
        <f>[13]Abril!$I$16</f>
        <v>L</v>
      </c>
      <c r="N17" s="133" t="str">
        <f>[13]Abril!$I$17</f>
        <v>L</v>
      </c>
      <c r="O17" s="133" t="str">
        <f>[13]Abril!$I$18</f>
        <v>N</v>
      </c>
      <c r="P17" s="133" t="str">
        <f>[13]Abril!$I$19</f>
        <v>NE</v>
      </c>
      <c r="Q17" s="133" t="str">
        <f>[13]Abril!$I$20</f>
        <v>SE</v>
      </c>
      <c r="R17" s="133" t="str">
        <f>[13]Abril!$I$21</f>
        <v>SE</v>
      </c>
      <c r="S17" s="133" t="str">
        <f>[13]Abril!$I$22</f>
        <v>SE</v>
      </c>
      <c r="T17" s="129" t="str">
        <f>[13]Abril!$I$23</f>
        <v>SE</v>
      </c>
      <c r="U17" s="129" t="str">
        <f>[13]Abril!$I$24</f>
        <v>L</v>
      </c>
      <c r="V17" s="133" t="str">
        <f>[13]Abril!$I$25</f>
        <v>L</v>
      </c>
      <c r="W17" s="129" t="str">
        <f>[13]Abril!$I$26</f>
        <v>L</v>
      </c>
      <c r="X17" s="129" t="str">
        <f>[13]Abril!$I$27</f>
        <v>L</v>
      </c>
      <c r="Y17" s="129" t="str">
        <f>[13]Abril!$I$28</f>
        <v>L</v>
      </c>
      <c r="Z17" s="129" t="str">
        <f>[13]Abril!$I$29</f>
        <v>L</v>
      </c>
      <c r="AA17" s="129" t="str">
        <f>[13]Abril!$I$30</f>
        <v>L</v>
      </c>
      <c r="AB17" s="129" t="str">
        <f>[13]Abril!$I$31</f>
        <v>L</v>
      </c>
      <c r="AC17" s="129" t="str">
        <f>[13]Abril!$I$32</f>
        <v>L</v>
      </c>
      <c r="AD17" s="129" t="str">
        <f>[13]Abril!$I$33</f>
        <v>L</v>
      </c>
      <c r="AE17" s="129" t="str">
        <f>[13]Abril!$I$34</f>
        <v>L</v>
      </c>
      <c r="AF17" s="125" t="str">
        <f>[13]Abril!$I$35</f>
        <v>L</v>
      </c>
      <c r="AH17" s="12" t="s">
        <v>47</v>
      </c>
      <c r="AI17" t="s">
        <v>47</v>
      </c>
    </row>
    <row r="18" spans="1:39" x14ac:dyDescent="0.2">
      <c r="A18" s="98" t="s">
        <v>3</v>
      </c>
      <c r="B18" s="133" t="str">
        <f>[14]Abril!$I$5</f>
        <v>O</v>
      </c>
      <c r="C18" s="133" t="str">
        <f>[14]Abril!$I$6</f>
        <v>O</v>
      </c>
      <c r="D18" s="133" t="str">
        <f>[14]Abril!$I$7</f>
        <v>SO</v>
      </c>
      <c r="E18" s="133" t="str">
        <f>[14]Abril!$I$8</f>
        <v>SO</v>
      </c>
      <c r="F18" s="133" t="str">
        <f>[14]Abril!$I$9</f>
        <v>O</v>
      </c>
      <c r="G18" s="133" t="str">
        <f>[14]Abril!$I$10</f>
        <v>SO</v>
      </c>
      <c r="H18" s="133" t="str">
        <f>[14]Abril!$I$11</f>
        <v>SO</v>
      </c>
      <c r="I18" s="133" t="str">
        <f>[14]Abril!$I$12</f>
        <v>SO</v>
      </c>
      <c r="J18" s="133" t="str">
        <f>[14]Abril!$I$13</f>
        <v>O</v>
      </c>
      <c r="K18" s="133" t="str">
        <f>[14]Abril!$I$14</f>
        <v>SO</v>
      </c>
      <c r="L18" s="133" t="str">
        <f>[14]Abril!$I$15</f>
        <v>O</v>
      </c>
      <c r="M18" s="133" t="str">
        <f>[14]Abril!$I$16</f>
        <v>O</v>
      </c>
      <c r="N18" s="133" t="str">
        <f>[14]Abril!$I$17</f>
        <v>O</v>
      </c>
      <c r="O18" s="133" t="str">
        <f>[14]Abril!$I$18</f>
        <v>SO</v>
      </c>
      <c r="P18" s="133" t="str">
        <f>[14]Abril!$I$19</f>
        <v>SO</v>
      </c>
      <c r="Q18" s="133" t="str">
        <f>[14]Abril!$I$20</f>
        <v>SO</v>
      </c>
      <c r="R18" s="133" t="str">
        <f>[14]Abril!$I$21</f>
        <v>SO</v>
      </c>
      <c r="S18" s="133" t="str">
        <f>[14]Abril!$I$22</f>
        <v>SO</v>
      </c>
      <c r="T18" s="129" t="str">
        <f>[14]Abril!$I$23</f>
        <v>O</v>
      </c>
      <c r="U18" s="129" t="str">
        <f>[14]Abril!$I$24</f>
        <v>SO</v>
      </c>
      <c r="V18" s="129" t="str">
        <f>[14]Abril!$I$25</f>
        <v>SO</v>
      </c>
      <c r="W18" s="129" t="str">
        <f>[14]Abril!$I$26</f>
        <v>O</v>
      </c>
      <c r="X18" s="129" t="str">
        <f>[14]Abril!$I$27</f>
        <v>SO</v>
      </c>
      <c r="Y18" s="129" t="str">
        <f>[14]Abril!$I$28</f>
        <v>SO</v>
      </c>
      <c r="Z18" s="129" t="str">
        <f>[14]Abril!$I$29</f>
        <v>SO</v>
      </c>
      <c r="AA18" s="129" t="str">
        <f>[14]Abril!$I$30</f>
        <v>SO</v>
      </c>
      <c r="AB18" s="129" t="str">
        <f>[14]Abril!$I$31</f>
        <v>O</v>
      </c>
      <c r="AC18" s="129" t="str">
        <f>[14]Abril!$I$32</f>
        <v>SO</v>
      </c>
      <c r="AD18" s="129" t="str">
        <f>[14]Abril!$I$33</f>
        <v>SO</v>
      </c>
      <c r="AE18" s="129" t="str">
        <f>[14]Abril!$I$34</f>
        <v>O</v>
      </c>
      <c r="AF18" s="125" t="str">
        <f>[14]Abril!$I$35</f>
        <v>SO</v>
      </c>
      <c r="AG18" s="12" t="s">
        <v>47</v>
      </c>
      <c r="AH18" s="12" t="s">
        <v>47</v>
      </c>
      <c r="AI18" t="s">
        <v>47</v>
      </c>
    </row>
    <row r="19" spans="1:39" x14ac:dyDescent="0.2">
      <c r="A19" s="98" t="s">
        <v>4</v>
      </c>
      <c r="B19" s="133" t="str">
        <f>[15]Abril!$I$5</f>
        <v>*</v>
      </c>
      <c r="C19" s="133" t="str">
        <f>[15]Abril!$I$6</f>
        <v>*</v>
      </c>
      <c r="D19" s="133" t="str">
        <f>[15]Abril!$I$7</f>
        <v>*</v>
      </c>
      <c r="E19" s="133" t="str">
        <f>[15]Abril!$I$8</f>
        <v>*</v>
      </c>
      <c r="F19" s="133" t="str">
        <f>[15]Abril!$I$9</f>
        <v>*</v>
      </c>
      <c r="G19" s="133" t="str">
        <f>[15]Abril!$I$10</f>
        <v>*</v>
      </c>
      <c r="H19" s="133" t="str">
        <f>[15]Abril!$I$11</f>
        <v>*</v>
      </c>
      <c r="I19" s="133" t="str">
        <f>[15]Abril!$I$12</f>
        <v>*</v>
      </c>
      <c r="J19" s="133" t="str">
        <f>[15]Abril!$I$13</f>
        <v>*</v>
      </c>
      <c r="K19" s="133" t="str">
        <f>[15]Abril!$I$14</f>
        <v>*</v>
      </c>
      <c r="L19" s="133" t="str">
        <f>[15]Abril!$I$15</f>
        <v>*</v>
      </c>
      <c r="M19" s="133" t="str">
        <f>[15]Abril!$I$16</f>
        <v>*</v>
      </c>
      <c r="N19" s="133" t="str">
        <f>[15]Abril!$I$17</f>
        <v>*</v>
      </c>
      <c r="O19" s="133" t="str">
        <f>[15]Abril!$I$18</f>
        <v>*</v>
      </c>
      <c r="P19" s="133" t="str">
        <f>[15]Abril!$I$19</f>
        <v>*</v>
      </c>
      <c r="Q19" s="133" t="str">
        <f>[15]Abril!$I$20</f>
        <v>*</v>
      </c>
      <c r="R19" s="133" t="str">
        <f>[15]Abril!$I$21</f>
        <v>*</v>
      </c>
      <c r="S19" s="133" t="str">
        <f>[15]Abril!$I$22</f>
        <v>*</v>
      </c>
      <c r="T19" s="129" t="str">
        <f>[15]Abril!$I$23</f>
        <v>*</v>
      </c>
      <c r="U19" s="129" t="str">
        <f>[15]Abril!$I$24</f>
        <v>*</v>
      </c>
      <c r="V19" s="129" t="str">
        <f>[15]Abril!$I$25</f>
        <v>*</v>
      </c>
      <c r="W19" s="129" t="str">
        <f>[15]Abril!$I$26</f>
        <v>*</v>
      </c>
      <c r="X19" s="129" t="str">
        <f>[15]Abril!$I$27</f>
        <v>*</v>
      </c>
      <c r="Y19" s="129" t="str">
        <f>[15]Abril!$I$28</f>
        <v>*</v>
      </c>
      <c r="Z19" s="129" t="str">
        <f>[15]Abril!$I$29</f>
        <v>*</v>
      </c>
      <c r="AA19" s="129" t="str">
        <f>[15]Abril!$I$30</f>
        <v>*</v>
      </c>
      <c r="AB19" s="129" t="str">
        <f>[15]Abril!$I$31</f>
        <v>*</v>
      </c>
      <c r="AC19" s="129" t="str">
        <f>[15]Abril!$I$32</f>
        <v>*</v>
      </c>
      <c r="AD19" s="129" t="str">
        <f>[15]Abril!$I$33</f>
        <v>*</v>
      </c>
      <c r="AE19" s="129" t="str">
        <f>[15]Abril!$I$34</f>
        <v>*</v>
      </c>
      <c r="AF19" s="125" t="str">
        <f>[15]Abril!$I$35</f>
        <v>*</v>
      </c>
      <c r="AI19" t="s">
        <v>47</v>
      </c>
    </row>
    <row r="20" spans="1:39" x14ac:dyDescent="0.2">
      <c r="A20" s="98" t="s">
        <v>5</v>
      </c>
      <c r="B20" s="129" t="str">
        <f>[16]Abril!$I$5</f>
        <v>NO</v>
      </c>
      <c r="C20" s="129" t="str">
        <f>[16]Abril!$I$6</f>
        <v>NO</v>
      </c>
      <c r="D20" s="129" t="str">
        <f>[16]Abril!$I$7</f>
        <v>SO</v>
      </c>
      <c r="E20" s="129" t="str">
        <f>[16]Abril!$I$8</f>
        <v>O</v>
      </c>
      <c r="F20" s="129" t="str">
        <f>[16]Abril!$I$9</f>
        <v>N</v>
      </c>
      <c r="G20" s="129" t="str">
        <f>[16]Abril!$I$10</f>
        <v>NO</v>
      </c>
      <c r="H20" s="129" t="str">
        <f>[16]Abril!$I$11</f>
        <v>O</v>
      </c>
      <c r="I20" s="129" t="str">
        <f>[16]Abril!$I$12</f>
        <v>SO</v>
      </c>
      <c r="J20" s="129" t="str">
        <f>[16]Abril!$I$13</f>
        <v>SO</v>
      </c>
      <c r="K20" s="129" t="str">
        <f>[16]Abril!$I$14</f>
        <v>S</v>
      </c>
      <c r="L20" s="129" t="str">
        <f>[16]Abril!$I$15</f>
        <v>NO</v>
      </c>
      <c r="M20" s="129" t="str">
        <f>[16]Abril!$I$16</f>
        <v>NO</v>
      </c>
      <c r="N20" s="129" t="str">
        <f>[16]Abril!$I$17</f>
        <v>SE</v>
      </c>
      <c r="O20" s="129" t="str">
        <f>[16]Abril!$I$18</f>
        <v>SO</v>
      </c>
      <c r="P20" s="129" t="str">
        <f>[16]Abril!$I$19</f>
        <v>S</v>
      </c>
      <c r="Q20" s="129" t="str">
        <f>[16]Abril!$I$20</f>
        <v>SE</v>
      </c>
      <c r="R20" s="129" t="str">
        <f>[16]Abril!$I$21</f>
        <v>S</v>
      </c>
      <c r="S20" s="129" t="str">
        <f>[16]Abril!$I$22</f>
        <v>NO</v>
      </c>
      <c r="T20" s="129" t="str">
        <f>[16]Abril!$I$23</f>
        <v>L</v>
      </c>
      <c r="U20" s="129" t="str">
        <f>[16]Abril!$I$24</f>
        <v>SE</v>
      </c>
      <c r="V20" s="129" t="str">
        <f>[16]Abril!$I$25</f>
        <v>SE</v>
      </c>
      <c r="W20" s="129" t="str">
        <f>[16]Abril!$I$26</f>
        <v>NO</v>
      </c>
      <c r="X20" s="129" t="str">
        <f>[16]Abril!$I$27</f>
        <v>L</v>
      </c>
      <c r="Y20" s="129" t="str">
        <f>[16]Abril!$I$28</f>
        <v>SE</v>
      </c>
      <c r="Z20" s="129" t="str">
        <f>[16]Abril!$I$29</f>
        <v>L</v>
      </c>
      <c r="AA20" s="129" t="str">
        <f>[16]Abril!$I$30</f>
        <v>L</v>
      </c>
      <c r="AB20" s="129" t="str">
        <f>[16]Abril!$I$31</f>
        <v>L</v>
      </c>
      <c r="AC20" s="129" t="str">
        <f>[16]Abril!$I$32</f>
        <v>SE</v>
      </c>
      <c r="AD20" s="129" t="str">
        <f>[16]Abril!$I$33</f>
        <v>SE</v>
      </c>
      <c r="AE20" s="129" t="str">
        <f>[16]Abril!$I$34</f>
        <v>O</v>
      </c>
      <c r="AF20" s="125" t="str">
        <f>[16]Abril!$I$35</f>
        <v>NO</v>
      </c>
      <c r="AG20" s="12" t="s">
        <v>47</v>
      </c>
      <c r="AI20" t="s">
        <v>47</v>
      </c>
      <c r="AJ20" t="s">
        <v>47</v>
      </c>
      <c r="AK20" t="s">
        <v>47</v>
      </c>
    </row>
    <row r="21" spans="1:39" x14ac:dyDescent="0.2">
      <c r="A21" s="98" t="s">
        <v>43</v>
      </c>
      <c r="B21" s="129" t="str">
        <f>[17]Abril!$I$5</f>
        <v>NE</v>
      </c>
      <c r="C21" s="129" t="str">
        <f>[17]Abril!$I$6</f>
        <v>NE</v>
      </c>
      <c r="D21" s="129" t="str">
        <f>[17]Abril!$I$7</f>
        <v>N</v>
      </c>
      <c r="E21" s="129" t="str">
        <f>[17]Abril!$I$8</f>
        <v>SE</v>
      </c>
      <c r="F21" s="129" t="str">
        <f>[17]Abril!$I$9</f>
        <v>NE</v>
      </c>
      <c r="G21" s="129" t="str">
        <f>[17]Abril!$I$10</f>
        <v>NE</v>
      </c>
      <c r="H21" s="129" t="str">
        <f>[17]Abril!$I$11</f>
        <v>S</v>
      </c>
      <c r="I21" s="129" t="str">
        <f>[17]Abril!$I$12</f>
        <v>L</v>
      </c>
      <c r="J21" s="129" t="str">
        <f>[17]Abril!$I$13</f>
        <v>SE</v>
      </c>
      <c r="K21" s="129" t="str">
        <f>[17]Abril!$I$14</f>
        <v>NE</v>
      </c>
      <c r="L21" s="129" t="str">
        <f>[17]Abril!$I$15</f>
        <v>NE</v>
      </c>
      <c r="M21" s="129" t="str">
        <f>[17]Abril!$I$16</f>
        <v>L</v>
      </c>
      <c r="N21" s="129" t="str">
        <f>[17]Abril!$I$17</f>
        <v>NE</v>
      </c>
      <c r="O21" s="129" t="str">
        <f>[17]Abril!$I$18</f>
        <v>NE</v>
      </c>
      <c r="P21" s="129" t="str">
        <f>[17]Abril!$I$19</f>
        <v>SE</v>
      </c>
      <c r="Q21" s="129" t="str">
        <f>[17]Abril!$I$20</f>
        <v>SE</v>
      </c>
      <c r="R21" s="129" t="str">
        <f>[17]Abril!$I$21</f>
        <v>L</v>
      </c>
      <c r="S21" s="129" t="str">
        <f>[17]Abril!$I$22</f>
        <v>L</v>
      </c>
      <c r="T21" s="129" t="str">
        <f>[17]Abril!$I$23</f>
        <v>L</v>
      </c>
      <c r="U21" s="129" t="str">
        <f>[17]Abril!$I$24</f>
        <v>L</v>
      </c>
      <c r="V21" s="129" t="str">
        <f>[17]Abril!$I$25</f>
        <v>L</v>
      </c>
      <c r="W21" s="129" t="str">
        <f>[17]Abril!$I$26</f>
        <v>L</v>
      </c>
      <c r="X21" s="129" t="str">
        <f>[17]Abril!$I$27</f>
        <v>L</v>
      </c>
      <c r="Y21" s="129" t="str">
        <f>[17]Abril!$I$28</f>
        <v>L</v>
      </c>
      <c r="Z21" s="129" t="str">
        <f>[17]Abril!$I$29</f>
        <v>NE</v>
      </c>
      <c r="AA21" s="129" t="str">
        <f>[17]Abril!$I$30</f>
        <v>L</v>
      </c>
      <c r="AB21" s="129" t="str">
        <f>[17]Abril!$I$31</f>
        <v>L</v>
      </c>
      <c r="AC21" s="129" t="str">
        <f>[17]Abril!$I$32</f>
        <v>L</v>
      </c>
      <c r="AD21" s="129" t="str">
        <f>[17]Abril!$I$33</f>
        <v>NE</v>
      </c>
      <c r="AE21" s="129" t="str">
        <f>[17]Abril!$I$34</f>
        <v>NE</v>
      </c>
      <c r="AF21" s="125" t="str">
        <f>[17]Abril!$I$35</f>
        <v>L</v>
      </c>
      <c r="AJ21" t="s">
        <v>47</v>
      </c>
    </row>
    <row r="22" spans="1:39" x14ac:dyDescent="0.2">
      <c r="A22" s="98" t="s">
        <v>6</v>
      </c>
      <c r="B22" s="129" t="str">
        <f>[18]Abril!$I$5</f>
        <v>SE</v>
      </c>
      <c r="C22" s="129" t="str">
        <f>[18]Abril!$I$6</f>
        <v>L</v>
      </c>
      <c r="D22" s="129" t="str">
        <f>[18]Abril!$I$7</f>
        <v>NO</v>
      </c>
      <c r="E22" s="129" t="str">
        <f>[18]Abril!$I$8</f>
        <v>SE</v>
      </c>
      <c r="F22" s="129" t="str">
        <f>[18]Abril!$I$9</f>
        <v>NO</v>
      </c>
      <c r="G22" s="129" t="str">
        <f>[18]Abril!$I$10</f>
        <v>O</v>
      </c>
      <c r="H22" s="129" t="str">
        <f>[18]Abril!$I$11</f>
        <v>O</v>
      </c>
      <c r="I22" s="129" t="str">
        <f>[18]Abril!$I$12</f>
        <v>O</v>
      </c>
      <c r="J22" s="129" t="str">
        <f>[18]Abril!$I$13</f>
        <v>SE</v>
      </c>
      <c r="K22" s="129" t="str">
        <f>[18]Abril!$I$14</f>
        <v>SE</v>
      </c>
      <c r="L22" s="129" t="str">
        <f>[18]Abril!$I$15</f>
        <v>O</v>
      </c>
      <c r="M22" s="129" t="str">
        <f>[18]Abril!$I$16</f>
        <v>SO</v>
      </c>
      <c r="N22" s="129" t="str">
        <f>[18]Abril!$I$17</f>
        <v>L</v>
      </c>
      <c r="O22" s="129" t="str">
        <f>[18]Abril!$I$18</f>
        <v>NE</v>
      </c>
      <c r="P22" s="129" t="str">
        <f>[18]Abril!$I$19</f>
        <v>SE</v>
      </c>
      <c r="Q22" s="129" t="str">
        <f>[18]Abril!$I$20</f>
        <v>SE</v>
      </c>
      <c r="R22" s="129" t="str">
        <f>[18]Abril!$I$21</f>
        <v>SE</v>
      </c>
      <c r="S22" s="129" t="str">
        <f>[18]Abril!$I$22</f>
        <v>SE</v>
      </c>
      <c r="T22" s="129" t="str">
        <f>[18]Abril!$I$23</f>
        <v>L</v>
      </c>
      <c r="U22" s="129" t="str">
        <f>[18]Abril!$I$24</f>
        <v>L</v>
      </c>
      <c r="V22" s="129" t="str">
        <f>[18]Abril!$I$25</f>
        <v>SE</v>
      </c>
      <c r="W22" s="129" t="str">
        <f>[18]Abril!$I$26</f>
        <v>S</v>
      </c>
      <c r="X22" s="129" t="str">
        <f>[18]Abril!$I$27</f>
        <v>L</v>
      </c>
      <c r="Y22" s="129" t="str">
        <f>[18]Abril!$I$28</f>
        <v>SE</v>
      </c>
      <c r="Z22" s="129" t="str">
        <f>[18]Abril!$I$29</f>
        <v>NE</v>
      </c>
      <c r="AA22" s="129" t="str">
        <f>[18]Abril!$I$30</f>
        <v>S</v>
      </c>
      <c r="AB22" s="129" t="str">
        <f>[18]Abril!$I$31</f>
        <v>SE</v>
      </c>
      <c r="AC22" s="129" t="str">
        <f>[18]Abril!$I$32</f>
        <v>SE</v>
      </c>
      <c r="AD22" s="129" t="str">
        <f>[18]Abril!$I$33</f>
        <v>L</v>
      </c>
      <c r="AE22" s="129" t="str">
        <f>[18]Abril!$I$34</f>
        <v>S</v>
      </c>
      <c r="AF22" s="125" t="str">
        <f>[18]Abril!$I$35</f>
        <v>SE</v>
      </c>
      <c r="AJ22" t="s">
        <v>47</v>
      </c>
    </row>
    <row r="23" spans="1:39" x14ac:dyDescent="0.2">
      <c r="A23" s="98" t="s">
        <v>7</v>
      </c>
      <c r="B23" s="133" t="str">
        <f>[19]Abril!$I$5</f>
        <v>S</v>
      </c>
      <c r="C23" s="133" t="str">
        <f>[19]Abril!$I$6</f>
        <v>NE</v>
      </c>
      <c r="D23" s="133" t="str">
        <f>[19]Abril!$I$7</f>
        <v>N</v>
      </c>
      <c r="E23" s="133" t="str">
        <f>[19]Abril!$I$8</f>
        <v>SO</v>
      </c>
      <c r="F23" s="133" t="str">
        <f>[19]Abril!$I$9</f>
        <v>S</v>
      </c>
      <c r="G23" s="133" t="str">
        <f>[19]Abril!$I$10</f>
        <v>SE</v>
      </c>
      <c r="H23" s="133" t="str">
        <f>[19]Abril!$I$11</f>
        <v>N</v>
      </c>
      <c r="I23" s="133" t="str">
        <f>[19]Abril!$I$12</f>
        <v>N</v>
      </c>
      <c r="J23" s="133" t="str">
        <f>[19]Abril!$I$13</f>
        <v>N</v>
      </c>
      <c r="K23" s="133" t="str">
        <f>[19]Abril!$I$14</f>
        <v>N</v>
      </c>
      <c r="L23" s="133" t="str">
        <f>[19]Abril!$I$15</f>
        <v>N</v>
      </c>
      <c r="M23" s="133" t="str">
        <f>[19]Abril!$I$16</f>
        <v>S</v>
      </c>
      <c r="N23" s="133" t="str">
        <f>[19]Abril!$I$17</f>
        <v>SO</v>
      </c>
      <c r="O23" s="133" t="str">
        <f>[19]Abril!$I$18</f>
        <v>N</v>
      </c>
      <c r="P23" s="133" t="str">
        <f>[19]Abril!$I$19</f>
        <v>N</v>
      </c>
      <c r="Q23" s="133" t="str">
        <f>[19]Abril!$I$20</f>
        <v>N</v>
      </c>
      <c r="R23" s="133" t="str">
        <f>[19]Abril!$I$21</f>
        <v>NO</v>
      </c>
      <c r="S23" s="133" t="str">
        <f>[19]Abril!$I$22</f>
        <v>SO</v>
      </c>
      <c r="T23" s="129" t="str">
        <f>[19]Abril!$I$23</f>
        <v>SO</v>
      </c>
      <c r="U23" s="129" t="str">
        <f>[19]Abril!$I$24</f>
        <v>NO</v>
      </c>
      <c r="V23" s="129" t="str">
        <f>[19]Abril!$I$25</f>
        <v>NO</v>
      </c>
      <c r="W23" s="129" t="str">
        <f>[19]Abril!$I$26</f>
        <v>S</v>
      </c>
      <c r="X23" s="129" t="str">
        <f>[19]Abril!$I$27</f>
        <v>SO</v>
      </c>
      <c r="Y23" s="129" t="str">
        <f>[19]Abril!$I$28</f>
        <v>SO</v>
      </c>
      <c r="Z23" s="129" t="str">
        <f>[19]Abril!$I$29</f>
        <v>S</v>
      </c>
      <c r="AA23" s="129" t="str">
        <f>[19]Abril!$I$30</f>
        <v>SO</v>
      </c>
      <c r="AB23" s="129" t="str">
        <f>[19]Abril!$I$31</f>
        <v>SO</v>
      </c>
      <c r="AC23" s="129" t="str">
        <f>[19]Abril!$I$32</f>
        <v>SO</v>
      </c>
      <c r="AD23" s="129" t="str">
        <f>[19]Abril!$I$33</f>
        <v>SO</v>
      </c>
      <c r="AE23" s="129" t="str">
        <f>[19]Abril!$I$34</f>
        <v>S</v>
      </c>
      <c r="AF23" s="125" t="str">
        <f>[19]Abril!$I$35</f>
        <v>SO</v>
      </c>
      <c r="AI23" t="s">
        <v>47</v>
      </c>
      <c r="AJ23" t="s">
        <v>47</v>
      </c>
      <c r="AK23" t="s">
        <v>47</v>
      </c>
    </row>
    <row r="24" spans="1:39" x14ac:dyDescent="0.2">
      <c r="A24" s="98" t="s">
        <v>169</v>
      </c>
      <c r="B24" s="133" t="str">
        <f>[20]Abril!$I$5</f>
        <v>*</v>
      </c>
      <c r="C24" s="133" t="str">
        <f>[20]Abril!$I$6</f>
        <v>*</v>
      </c>
      <c r="D24" s="133" t="str">
        <f>[20]Abril!$I$7</f>
        <v>*</v>
      </c>
      <c r="E24" s="133" t="str">
        <f>[20]Abril!$I$8</f>
        <v>*</v>
      </c>
      <c r="F24" s="133" t="str">
        <f>[20]Abril!$I$9</f>
        <v>*</v>
      </c>
      <c r="G24" s="133" t="str">
        <f>[20]Abril!$I$10</f>
        <v>*</v>
      </c>
      <c r="H24" s="133" t="str">
        <f>[20]Abril!$I$11</f>
        <v>*</v>
      </c>
      <c r="I24" s="133" t="str">
        <f>[20]Abril!$I$12</f>
        <v>*</v>
      </c>
      <c r="J24" s="133" t="str">
        <f>[20]Abril!$I$13</f>
        <v>*</v>
      </c>
      <c r="K24" s="133" t="str">
        <f>[20]Abril!$I$14</f>
        <v>*</v>
      </c>
      <c r="L24" s="133" t="str">
        <f>[20]Abril!$I$15</f>
        <v>*</v>
      </c>
      <c r="M24" s="133" t="str">
        <f>[20]Abril!$I$16</f>
        <v>*</v>
      </c>
      <c r="N24" s="133" t="str">
        <f>[20]Abril!$I$17</f>
        <v>*</v>
      </c>
      <c r="O24" s="133" t="str">
        <f>[20]Abril!$I$18</f>
        <v>*</v>
      </c>
      <c r="P24" s="133" t="str">
        <f>[20]Abril!$I$19</f>
        <v>*</v>
      </c>
      <c r="Q24" s="133" t="str">
        <f>[20]Abril!$I$20</f>
        <v>*</v>
      </c>
      <c r="R24" s="133" t="str">
        <f>[20]Abril!$I$21</f>
        <v>*</v>
      </c>
      <c r="S24" s="133" t="str">
        <f>[20]Abril!$I$22</f>
        <v>*</v>
      </c>
      <c r="T24" s="133" t="str">
        <f>[20]Abril!$I$23</f>
        <v>*</v>
      </c>
      <c r="U24" s="133" t="str">
        <f>[20]Abril!$I$24</f>
        <v>*</v>
      </c>
      <c r="V24" s="133" t="str">
        <f>[20]Abril!$I$25</f>
        <v>*</v>
      </c>
      <c r="W24" s="133" t="str">
        <f>[20]Abril!$I$26</f>
        <v>*</v>
      </c>
      <c r="X24" s="133" t="str">
        <f>[20]Abril!$I$27</f>
        <v>*</v>
      </c>
      <c r="Y24" s="133" t="str">
        <f>[20]Abril!$I$28</f>
        <v>*</v>
      </c>
      <c r="Z24" s="133" t="str">
        <f>[20]Abril!$I$29</f>
        <v>*</v>
      </c>
      <c r="AA24" s="133" t="str">
        <f>[20]Abril!$I$30</f>
        <v>*</v>
      </c>
      <c r="AB24" s="133" t="str">
        <f>[20]Abril!$I$31</f>
        <v>*</v>
      </c>
      <c r="AC24" s="133" t="str">
        <f>[20]Abril!$I$32</f>
        <v>*</v>
      </c>
      <c r="AD24" s="133" t="str">
        <f>[20]Abril!$I$33</f>
        <v>*</v>
      </c>
      <c r="AE24" s="133" t="str">
        <f>[20]Abril!$I$34</f>
        <v>*</v>
      </c>
      <c r="AF24" s="137" t="str">
        <f>[20]Abril!$I$35</f>
        <v>*</v>
      </c>
      <c r="AJ24" t="s">
        <v>47</v>
      </c>
      <c r="AK24" t="s">
        <v>47</v>
      </c>
    </row>
    <row r="25" spans="1:39" x14ac:dyDescent="0.2">
      <c r="A25" s="98" t="s">
        <v>170</v>
      </c>
      <c r="B25" s="129" t="str">
        <f>[21]Abril!$I$5</f>
        <v>NE</v>
      </c>
      <c r="C25" s="129" t="str">
        <f>[21]Abril!$I$6</f>
        <v>NE</v>
      </c>
      <c r="D25" s="129" t="str">
        <f>[21]Abril!$I$7</f>
        <v>S</v>
      </c>
      <c r="E25" s="129" t="str">
        <f>[21]Abril!$I$8</f>
        <v>S</v>
      </c>
      <c r="F25" s="129" t="str">
        <f>[21]Abril!$I$9</f>
        <v>NE</v>
      </c>
      <c r="G25" s="129" t="str">
        <f>[21]Abril!$I$10</f>
        <v>NE</v>
      </c>
      <c r="H25" s="129" t="str">
        <f>[21]Abril!$I$11</f>
        <v>S</v>
      </c>
      <c r="I25" s="129" t="str">
        <f>[21]Abril!$I$12</f>
        <v>S</v>
      </c>
      <c r="J25" s="129" t="str">
        <f>[21]Abril!$I$13</f>
        <v>S</v>
      </c>
      <c r="K25" s="129" t="str">
        <f>[21]Abril!$I$14</f>
        <v>S</v>
      </c>
      <c r="L25" s="129" t="str">
        <f>[21]Abril!$I$15</f>
        <v>SO</v>
      </c>
      <c r="M25" s="129" t="str">
        <f>[21]Abril!$I$16</f>
        <v>NE</v>
      </c>
      <c r="N25" s="129" t="str">
        <f>[21]Abril!$I$17</f>
        <v>NE</v>
      </c>
      <c r="O25" s="129" t="str">
        <f>[21]Abril!$I$18</f>
        <v>SO</v>
      </c>
      <c r="P25" s="129" t="str">
        <f>[21]Abril!$I$19</f>
        <v>S</v>
      </c>
      <c r="Q25" s="129" t="str">
        <f>[21]Abril!$I$20</f>
        <v>S</v>
      </c>
      <c r="R25" s="129" t="str">
        <f>[21]Abril!$I$21</f>
        <v>S</v>
      </c>
      <c r="S25" s="129" t="str">
        <f>[21]Abril!$I$22</f>
        <v>NE</v>
      </c>
      <c r="T25" s="11" t="s">
        <v>226</v>
      </c>
      <c r="U25" s="129" t="str">
        <f>[21]Abril!$I$24</f>
        <v>L</v>
      </c>
      <c r="V25" s="129" t="str">
        <f>[21]Abril!$I$25</f>
        <v>S</v>
      </c>
      <c r="W25" s="129" t="str">
        <f>[21]Abril!$I$26</f>
        <v>NE</v>
      </c>
      <c r="X25" s="129" t="str">
        <f>[21]Abril!$I$27</f>
        <v>L</v>
      </c>
      <c r="Y25" s="129" t="str">
        <f>[21]Abril!$I$28</f>
        <v>NE</v>
      </c>
      <c r="Z25" s="129" t="str">
        <f>[21]Abril!$I$29</f>
        <v>NE</v>
      </c>
      <c r="AA25" s="129" t="str">
        <f>[21]Abril!$I$30</f>
        <v>NE</v>
      </c>
      <c r="AB25" s="129" t="str">
        <f>[21]Abril!$I$31</f>
        <v>NE</v>
      </c>
      <c r="AC25" s="129" t="str">
        <f>[21]Abril!$I$32</f>
        <v>NE</v>
      </c>
      <c r="AD25" s="129" t="str">
        <f>[21]Abril!$I$33</f>
        <v>NE</v>
      </c>
      <c r="AE25" s="129" t="str">
        <f>[21]Abril!$I$34</f>
        <v>NE</v>
      </c>
      <c r="AF25" s="137" t="str">
        <f>[21]Abril!$I$35</f>
        <v>NE</v>
      </c>
      <c r="AG25" s="12" t="s">
        <v>47</v>
      </c>
      <c r="AK25" t="s">
        <v>47</v>
      </c>
    </row>
    <row r="26" spans="1:39" x14ac:dyDescent="0.2">
      <c r="A26" s="98" t="s">
        <v>171</v>
      </c>
      <c r="B26" s="129" t="str">
        <f>[22]Abril!$I$5</f>
        <v>NE</v>
      </c>
      <c r="C26" s="129" t="str">
        <f>[22]Abril!$I$6</f>
        <v>SE</v>
      </c>
      <c r="D26" s="129" t="str">
        <f>[22]Abril!$I$7</f>
        <v>S</v>
      </c>
      <c r="E26" s="129" t="str">
        <f>[22]Abril!$I$8</f>
        <v>S</v>
      </c>
      <c r="F26" s="129" t="str">
        <f>[22]Abril!$I$9</f>
        <v>SE</v>
      </c>
      <c r="G26" s="129" t="str">
        <f>[22]Abril!$I$10</f>
        <v>SE</v>
      </c>
      <c r="H26" s="129" t="str">
        <f>[22]Abril!$I$11</f>
        <v>S</v>
      </c>
      <c r="I26" s="129" t="str">
        <f>[22]Abril!$I$12</f>
        <v>S</v>
      </c>
      <c r="J26" s="129" t="str">
        <f>[22]Abril!$I$13</f>
        <v>S</v>
      </c>
      <c r="K26" s="129" t="str">
        <f>[22]Abril!$I$14</f>
        <v>S</v>
      </c>
      <c r="L26" s="129" t="str">
        <f>[22]Abril!$I$15</f>
        <v>O</v>
      </c>
      <c r="M26" s="129" t="str">
        <f>[22]Abril!$I$16</f>
        <v>SE</v>
      </c>
      <c r="N26" s="129" t="str">
        <f>[22]Abril!$I$17</f>
        <v>L</v>
      </c>
      <c r="O26" s="129" t="str">
        <f>[22]Abril!$I$18</f>
        <v>S</v>
      </c>
      <c r="P26" s="129" t="str">
        <f>[22]Abril!$I$19</f>
        <v>S</v>
      </c>
      <c r="Q26" s="129" t="str">
        <f>[22]Abril!$I$20</f>
        <v>SE</v>
      </c>
      <c r="R26" s="129" t="str">
        <f>[22]Abril!$I$21</f>
        <v>SE</v>
      </c>
      <c r="S26" s="129" t="str">
        <f>[22]Abril!$I$22</f>
        <v>SE</v>
      </c>
      <c r="T26" s="129" t="str">
        <f>[22]Abril!$I$23</f>
        <v>SE</v>
      </c>
      <c r="U26" s="129" t="str">
        <f>[22]Abril!$I$24</f>
        <v>SE</v>
      </c>
      <c r="V26" s="129" t="str">
        <f>[22]Abril!$I$25</f>
        <v>SE</v>
      </c>
      <c r="W26" s="129" t="str">
        <f>[22]Abril!$I$26</f>
        <v>SE</v>
      </c>
      <c r="X26" s="129" t="str">
        <f>[22]Abril!$I$27</f>
        <v>SE</v>
      </c>
      <c r="Y26" s="129" t="str">
        <f>[22]Abril!$I$28</f>
        <v>L</v>
      </c>
      <c r="Z26" s="129" t="str">
        <f>[22]Abril!$I$29</f>
        <v>L</v>
      </c>
      <c r="AA26" s="129" t="str">
        <f>[22]Abril!$I$30</f>
        <v>SE</v>
      </c>
      <c r="AB26" s="129" t="str">
        <f>[22]Abril!$I$31</f>
        <v>L</v>
      </c>
      <c r="AC26" s="129" t="str">
        <f>[22]Abril!$I$32</f>
        <v>L</v>
      </c>
      <c r="AD26" s="129" t="str">
        <f>[22]Abril!$I$33</f>
        <v>SE</v>
      </c>
      <c r="AE26" s="129" t="str">
        <f>[22]Abril!$I$34</f>
        <v>SE</v>
      </c>
      <c r="AF26" s="137" t="str">
        <f>[22]Abril!$I$35</f>
        <v>SE</v>
      </c>
    </row>
    <row r="27" spans="1:39" x14ac:dyDescent="0.2">
      <c r="A27" s="98" t="s">
        <v>8</v>
      </c>
      <c r="B27" s="133" t="str">
        <f>[23]Abril!$I$5</f>
        <v>SE</v>
      </c>
      <c r="C27" s="133" t="str">
        <f>[23]Abril!$I$6</f>
        <v>L</v>
      </c>
      <c r="D27" s="133" t="str">
        <f>[23]Abril!$I$7</f>
        <v>NO</v>
      </c>
      <c r="E27" s="133" t="str">
        <f>[23]Abril!$I$8</f>
        <v>O</v>
      </c>
      <c r="F27" s="133" t="str">
        <f>[23]Abril!$I$9</f>
        <v>SE</v>
      </c>
      <c r="G27" s="133" t="str">
        <f>[23]Abril!$I$10</f>
        <v>SE</v>
      </c>
      <c r="H27" s="133" t="str">
        <f>[23]Abril!$I$11</f>
        <v>O</v>
      </c>
      <c r="I27" s="133" t="str">
        <f>[23]Abril!$I$12</f>
        <v>O</v>
      </c>
      <c r="J27" s="133" t="str">
        <f>[23]Abril!$I$13</f>
        <v>O</v>
      </c>
      <c r="K27" s="133" t="str">
        <f>[23]Abril!$I$14</f>
        <v>O</v>
      </c>
      <c r="L27" s="133" t="str">
        <f>[23]Abril!$I$15</f>
        <v>O</v>
      </c>
      <c r="M27" s="133" t="str">
        <f>[23]Abril!$I$16</f>
        <v>SE</v>
      </c>
      <c r="N27" s="133" t="str">
        <f>[23]Abril!$I$17</f>
        <v>SE</v>
      </c>
      <c r="O27" s="133" t="str">
        <f>[23]Abril!$I$18</f>
        <v>NO</v>
      </c>
      <c r="P27" s="133" t="str">
        <f>[23]Abril!$I$19</f>
        <v>O</v>
      </c>
      <c r="Q27" s="129" t="str">
        <f>[23]Abril!$I$20</f>
        <v>O</v>
      </c>
      <c r="R27" s="129" t="str">
        <f>[23]Abril!$I$21</f>
        <v>O</v>
      </c>
      <c r="S27" s="129" t="str">
        <f>[23]Abril!$I$22</f>
        <v>O</v>
      </c>
      <c r="T27" s="129" t="str">
        <f>[23]Abril!$I$23</f>
        <v>S</v>
      </c>
      <c r="U27" s="129" t="str">
        <f>[23]Abril!$I$24</f>
        <v>SO</v>
      </c>
      <c r="V27" s="129" t="str">
        <f>[23]Abril!$I$25</f>
        <v>O</v>
      </c>
      <c r="W27" s="129" t="str">
        <f>[23]Abril!$I$26</f>
        <v>SO</v>
      </c>
      <c r="X27" s="129" t="str">
        <f>[23]Abril!$I$27</f>
        <v>S</v>
      </c>
      <c r="Y27" s="129" t="str">
        <f>[23]Abril!$I$28</f>
        <v>SE</v>
      </c>
      <c r="Z27" s="129" t="str">
        <f>[23]Abril!$I$29</f>
        <v>SE</v>
      </c>
      <c r="AA27" s="129" t="str">
        <f>[23]Abril!$I$30</f>
        <v>SE</v>
      </c>
      <c r="AB27" s="129" t="str">
        <f>[23]Abril!$I$31</f>
        <v>S</v>
      </c>
      <c r="AC27" s="129" t="str">
        <f>[23]Abril!$I$32</f>
        <v>SE</v>
      </c>
      <c r="AD27" s="129" t="str">
        <f>[23]Abril!$I$33</f>
        <v>SE</v>
      </c>
      <c r="AE27" s="129" t="str">
        <f>[23]Abril!$I$34</f>
        <v>SO</v>
      </c>
      <c r="AF27" s="125" t="str">
        <f>[23]Abril!$I$35</f>
        <v>O</v>
      </c>
      <c r="AK27" t="s">
        <v>47</v>
      </c>
      <c r="AM27" t="s">
        <v>47</v>
      </c>
    </row>
    <row r="28" spans="1:39" x14ac:dyDescent="0.2">
      <c r="A28" s="98" t="s">
        <v>9</v>
      </c>
      <c r="B28" s="133" t="str">
        <f>[24]Abril!$I$5</f>
        <v>SE</v>
      </c>
      <c r="C28" s="133" t="str">
        <f>[24]Abril!$I$6</f>
        <v>N</v>
      </c>
      <c r="D28" s="133" t="str">
        <f>[24]Abril!$I$7</f>
        <v>SO</v>
      </c>
      <c r="E28" s="133" t="str">
        <f>[24]Abril!$I$8</f>
        <v>S</v>
      </c>
      <c r="F28" s="133" t="str">
        <f>[24]Abril!$I$9</f>
        <v>NE</v>
      </c>
      <c r="G28" s="133" t="str">
        <f>[24]Abril!$I$10</f>
        <v>L</v>
      </c>
      <c r="H28" s="133" t="str">
        <f>[24]Abril!$I$11</f>
        <v>SO</v>
      </c>
      <c r="I28" s="133" t="str">
        <f>[24]Abril!$I$12</f>
        <v>S</v>
      </c>
      <c r="J28" s="133" t="str">
        <f>[24]Abril!$I$13</f>
        <v>S</v>
      </c>
      <c r="K28" s="133" t="str">
        <f>[24]Abril!$I$14</f>
        <v>S</v>
      </c>
      <c r="L28" s="133" t="str">
        <f>[24]Abril!$I$15</f>
        <v>S</v>
      </c>
      <c r="M28" s="133" t="str">
        <f>[24]Abril!$I$16</f>
        <v>S</v>
      </c>
      <c r="N28" s="133" t="str">
        <f>[24]Abril!$I$17</f>
        <v>L</v>
      </c>
      <c r="O28" s="133" t="str">
        <f>[24]Abril!$I$18</f>
        <v>SO</v>
      </c>
      <c r="P28" s="133" t="str">
        <f>[24]Abril!$I$19</f>
        <v>S</v>
      </c>
      <c r="Q28" s="133" t="str">
        <f>[24]Abril!$I$20</f>
        <v>S</v>
      </c>
      <c r="R28" s="133" t="str">
        <f>[24]Abril!$I$21</f>
        <v>L</v>
      </c>
      <c r="S28" s="133" t="str">
        <f>[24]Abril!$I$22</f>
        <v>L</v>
      </c>
      <c r="T28" s="129" t="str">
        <f>[24]Abril!$I$23</f>
        <v>L</v>
      </c>
      <c r="U28" s="129" t="str">
        <f>[24]Abril!$I$24</f>
        <v>L</v>
      </c>
      <c r="V28" s="129" t="str">
        <f>[24]Abril!$I$25</f>
        <v>L</v>
      </c>
      <c r="W28" s="129" t="str">
        <f>[24]Abril!$I$26</f>
        <v>L</v>
      </c>
      <c r="X28" s="129" t="str">
        <f>[24]Abril!$I$27</f>
        <v>NE</v>
      </c>
      <c r="Y28" s="129" t="str">
        <f>[24]Abril!$I$28</f>
        <v>L</v>
      </c>
      <c r="Z28" s="129" t="str">
        <f>[24]Abril!$I$29</f>
        <v>NE</v>
      </c>
      <c r="AA28" s="129" t="str">
        <f>[24]Abril!$I$30</f>
        <v>NE</v>
      </c>
      <c r="AB28" s="129" t="str">
        <f>[24]Abril!$I$31</f>
        <v>L</v>
      </c>
      <c r="AC28" s="129" t="str">
        <f>[24]Abril!$I$32</f>
        <v>NE</v>
      </c>
      <c r="AD28" s="129" t="str">
        <f>[24]Abril!$I$33</f>
        <v>NE</v>
      </c>
      <c r="AE28" s="129" t="str">
        <f>[24]Abril!$I$34</f>
        <v>N</v>
      </c>
      <c r="AF28" s="125" t="str">
        <f>[24]Abril!$I$35</f>
        <v>L</v>
      </c>
      <c r="AL28" t="s">
        <v>47</v>
      </c>
    </row>
    <row r="29" spans="1:39" x14ac:dyDescent="0.2">
      <c r="A29" s="98" t="s">
        <v>42</v>
      </c>
      <c r="B29" s="133" t="str">
        <f>[25]Abril!$I$5</f>
        <v>SE</v>
      </c>
      <c r="C29" s="133" t="str">
        <f>[25]Abril!$I$6</f>
        <v>SE</v>
      </c>
      <c r="D29" s="133" t="str">
        <f>[25]Abril!$I$7</f>
        <v>SO</v>
      </c>
      <c r="E29" s="133" t="str">
        <f>[25]Abril!$I$8</f>
        <v>S</v>
      </c>
      <c r="F29" s="133" t="str">
        <f>[25]Abril!$I$9</f>
        <v>SE</v>
      </c>
      <c r="G29" s="133" t="str">
        <f>[25]Abril!$I$10</f>
        <v>N</v>
      </c>
      <c r="H29" s="133" t="str">
        <f>[25]Abril!$I$11</f>
        <v>S</v>
      </c>
      <c r="I29" s="133" t="str">
        <f>[25]Abril!$I$12</f>
        <v>SO</v>
      </c>
      <c r="J29" s="133" t="str">
        <f>[25]Abril!$I$13</f>
        <v>SO</v>
      </c>
      <c r="K29" s="133" t="str">
        <f>[25]Abril!$I$14</f>
        <v>SE</v>
      </c>
      <c r="L29" s="133" t="str">
        <f>[25]Abril!$I$15</f>
        <v>S</v>
      </c>
      <c r="M29" s="133" t="str">
        <f>[25]Abril!$I$16</f>
        <v>SE</v>
      </c>
      <c r="N29" s="133" t="str">
        <f>[25]Abril!$I$17</f>
        <v>N</v>
      </c>
      <c r="O29" s="133" t="str">
        <f>[25]Abril!$I$18</f>
        <v>SO</v>
      </c>
      <c r="P29" s="133" t="str">
        <f>[25]Abril!$I$19</f>
        <v>S</v>
      </c>
      <c r="Q29" s="133" t="str">
        <f>[25]Abril!$I$20</f>
        <v>S</v>
      </c>
      <c r="R29" s="133" t="str">
        <f>[25]Abril!$I$21</f>
        <v>S</v>
      </c>
      <c r="S29" s="133" t="str">
        <f>[25]Abril!$I$22</f>
        <v>S</v>
      </c>
      <c r="T29" s="129" t="str">
        <f>[25]Abril!$I$23</f>
        <v>SE</v>
      </c>
      <c r="U29" s="129" t="str">
        <f>[25]Abril!$I$24</f>
        <v>S</v>
      </c>
      <c r="V29" s="129" t="str">
        <f>[25]Abril!$I$25</f>
        <v>S</v>
      </c>
      <c r="W29" s="129" t="str">
        <f>[25]Abril!$I$26</f>
        <v>S</v>
      </c>
      <c r="X29" s="129" t="str">
        <f>[25]Abril!$I$27</f>
        <v>SE</v>
      </c>
      <c r="Y29" s="129" t="str">
        <f>[25]Abril!$I$28</f>
        <v>SE</v>
      </c>
      <c r="Z29" s="129" t="str">
        <f>[25]Abril!$I$29</f>
        <v>N</v>
      </c>
      <c r="AA29" s="129" t="str">
        <f>[25]Abril!$I$30</f>
        <v>SE</v>
      </c>
      <c r="AB29" s="129" t="str">
        <f>[25]Abril!$I$31</f>
        <v>SE</v>
      </c>
      <c r="AC29" s="129" t="str">
        <f>[25]Abril!$I$32</f>
        <v>L</v>
      </c>
      <c r="AD29" s="129" t="str">
        <f>[25]Abril!$I$33</f>
        <v>SE</v>
      </c>
      <c r="AE29" s="129" t="str">
        <f>[25]Abril!$I$34</f>
        <v>SE</v>
      </c>
      <c r="AF29" s="125" t="str">
        <f>[25]Abril!$I$35</f>
        <v>SE</v>
      </c>
      <c r="AI29" t="s">
        <v>47</v>
      </c>
    </row>
    <row r="30" spans="1:39" x14ac:dyDescent="0.2">
      <c r="A30" s="98" t="s">
        <v>10</v>
      </c>
      <c r="B30" s="11" t="str">
        <f>[26]Abril!$I$5</f>
        <v>NO</v>
      </c>
      <c r="C30" s="11" t="str">
        <f>[26]Abril!$I$6</f>
        <v>SE</v>
      </c>
      <c r="D30" s="11" t="str">
        <f>[26]Abril!$I$7</f>
        <v>NE</v>
      </c>
      <c r="E30" s="11" t="str">
        <f>[26]Abril!$I$8</f>
        <v>L</v>
      </c>
      <c r="F30" s="11" t="str">
        <f>[26]Abril!$I$9</f>
        <v>SO</v>
      </c>
      <c r="G30" s="11" t="str">
        <f>[26]Abril!$I$10</f>
        <v>S</v>
      </c>
      <c r="H30" s="11" t="str">
        <f>[26]Abril!$I$11</f>
        <v>NE</v>
      </c>
      <c r="I30" s="11" t="str">
        <f>[26]Abril!$I$12</f>
        <v>NE</v>
      </c>
      <c r="J30" s="11" t="str">
        <f>[26]Abril!$I$13</f>
        <v>NE</v>
      </c>
      <c r="K30" s="11" t="str">
        <f>[26]Abril!$I$14</f>
        <v>NE</v>
      </c>
      <c r="L30" s="11" t="str">
        <f>[26]Abril!$I$15</f>
        <v>NE</v>
      </c>
      <c r="M30" s="11" t="str">
        <f>[26]Abril!$I$16</f>
        <v>SE</v>
      </c>
      <c r="N30" s="11" t="str">
        <f>[26]Abril!$I$17</f>
        <v>O</v>
      </c>
      <c r="O30" s="11" t="str">
        <f>[26]Abril!$I$18</f>
        <v>NE</v>
      </c>
      <c r="P30" s="11" t="str">
        <f>[26]Abril!$I$19</f>
        <v>NE</v>
      </c>
      <c r="Q30" s="11" t="str">
        <f>[26]Abril!$I$20</f>
        <v>N</v>
      </c>
      <c r="R30" s="11" t="str">
        <f>[26]Abril!$I$21</f>
        <v>N</v>
      </c>
      <c r="S30" s="11" t="str">
        <f>[26]Abril!$I$22</f>
        <v>O</v>
      </c>
      <c r="T30" s="129" t="str">
        <f>[26]Abril!$I$23</f>
        <v>NO</v>
      </c>
      <c r="U30" s="129" t="str">
        <f>[26]Abril!$I$24</f>
        <v>NO</v>
      </c>
      <c r="V30" s="129" t="str">
        <f>[26]Abril!$I$25</f>
        <v>L</v>
      </c>
      <c r="W30" s="129" t="str">
        <f>[26]Abril!$I$26</f>
        <v>L</v>
      </c>
      <c r="X30" s="129" t="str">
        <f>[26]Abril!$I$27</f>
        <v>O</v>
      </c>
      <c r="Y30" s="129" t="str">
        <f>[26]Abril!$I$28</f>
        <v>O</v>
      </c>
      <c r="Z30" s="129" t="str">
        <f>[26]Abril!$I$29</f>
        <v>O</v>
      </c>
      <c r="AA30" s="129" t="str">
        <f>[26]Abril!$I$30</f>
        <v>O</v>
      </c>
      <c r="AB30" s="129" t="str">
        <f>[26]Abril!$I$31</f>
        <v>O</v>
      </c>
      <c r="AC30" s="129" t="str">
        <f>[26]Abril!$I$32</f>
        <v>O</v>
      </c>
      <c r="AD30" s="129" t="str">
        <f>[26]Abril!$I$33</f>
        <v>O</v>
      </c>
      <c r="AE30" s="129" t="str">
        <f>[26]Abril!$I$34</f>
        <v>SE</v>
      </c>
      <c r="AF30" s="125" t="str">
        <f>[26]Abril!$I$35</f>
        <v>O</v>
      </c>
      <c r="AI30" t="s">
        <v>47</v>
      </c>
    </row>
    <row r="31" spans="1:39" x14ac:dyDescent="0.2">
      <c r="A31" s="98" t="s">
        <v>172</v>
      </c>
      <c r="B31" s="129" t="str">
        <f>[27]Abril!$I$5</f>
        <v>NE</v>
      </c>
      <c r="C31" s="129" t="str">
        <f>[27]Abril!$I$6</f>
        <v>SO</v>
      </c>
      <c r="D31" s="129" t="str">
        <f>[27]Abril!$I$7</f>
        <v>S</v>
      </c>
      <c r="E31" s="129" t="str">
        <f>[27]Abril!$I$8</f>
        <v>S</v>
      </c>
      <c r="F31" s="129" t="str">
        <f>[27]Abril!$I$9</f>
        <v>N</v>
      </c>
      <c r="G31" s="129" t="str">
        <f>[27]Abril!$I$10</f>
        <v>NO</v>
      </c>
      <c r="H31" s="129" t="str">
        <f>[27]Abril!$I$11</f>
        <v>S</v>
      </c>
      <c r="I31" s="129" t="str">
        <f>[27]Abril!$I$12</f>
        <v>S</v>
      </c>
      <c r="J31" s="129" t="str">
        <f>[27]Abril!$I$13</f>
        <v>S</v>
      </c>
      <c r="K31" s="129" t="str">
        <f>[27]Abril!$I$14</f>
        <v>S</v>
      </c>
      <c r="L31" s="129" t="str">
        <f>[27]Abril!$I$15</f>
        <v>S</v>
      </c>
      <c r="M31" s="129" t="str">
        <f>[27]Abril!$I$16</f>
        <v>S</v>
      </c>
      <c r="N31" s="129" t="str">
        <f>[27]Abril!$I$17</f>
        <v>NE</v>
      </c>
      <c r="O31" s="129" t="str">
        <f>[27]Abril!$I$18</f>
        <v>S</v>
      </c>
      <c r="P31" s="129" t="str">
        <f>[27]Abril!$I$19</f>
        <v>S</v>
      </c>
      <c r="Q31" s="129" t="str">
        <f>[27]Abril!$I$20</f>
        <v>S</v>
      </c>
      <c r="R31" s="129" t="str">
        <f>[27]Abril!$I$21</f>
        <v>S</v>
      </c>
      <c r="S31" s="129" t="str">
        <f>[27]Abril!$I$22</f>
        <v>L</v>
      </c>
      <c r="T31" s="129" t="str">
        <f>[27]Abril!$I$23</f>
        <v>NE</v>
      </c>
      <c r="U31" s="129" t="str">
        <f>[27]Abril!$I$24</f>
        <v>NE</v>
      </c>
      <c r="V31" s="129" t="str">
        <f>[27]Abril!$I$25</f>
        <v>SE</v>
      </c>
      <c r="W31" s="129" t="str">
        <f>[27]Abril!$I$26</f>
        <v>NO</v>
      </c>
      <c r="X31" s="129" t="str">
        <f>[27]Abril!$I$27</f>
        <v>NE</v>
      </c>
      <c r="Y31" s="129" t="str">
        <f>[27]Abril!$I$28</f>
        <v>NE</v>
      </c>
      <c r="Z31" s="129" t="str">
        <f>[27]Abril!$I$29</f>
        <v>N</v>
      </c>
      <c r="AA31" s="129" t="str">
        <f>[27]Abril!$I$30</f>
        <v>NE</v>
      </c>
      <c r="AB31" s="129" t="str">
        <f>[27]Abril!$I$31</f>
        <v>L</v>
      </c>
      <c r="AC31" s="129" t="str">
        <f>[27]Abril!$I$32</f>
        <v>NE</v>
      </c>
      <c r="AD31" s="129" t="str">
        <f>[27]Abril!$I$33</f>
        <v>L</v>
      </c>
      <c r="AE31" s="129" t="str">
        <f>[27]Abril!$I$34</f>
        <v>L</v>
      </c>
      <c r="AF31" s="137" t="str">
        <f>[27]Abril!$I$35</f>
        <v>S</v>
      </c>
      <c r="AG31" s="12" t="s">
        <v>47</v>
      </c>
      <c r="AK31" t="s">
        <v>47</v>
      </c>
    </row>
    <row r="32" spans="1:39" x14ac:dyDescent="0.2">
      <c r="A32" s="98" t="s">
        <v>11</v>
      </c>
      <c r="B32" s="133" t="str">
        <f>[28]Abril!$I$5</f>
        <v>*</v>
      </c>
      <c r="C32" s="133" t="str">
        <f>[28]Abril!$I$6</f>
        <v>*</v>
      </c>
      <c r="D32" s="133" t="str">
        <f>[28]Abril!$I$7</f>
        <v>*</v>
      </c>
      <c r="E32" s="133" t="str">
        <f>[28]Abril!$I$8</f>
        <v>*</v>
      </c>
      <c r="F32" s="133" t="str">
        <f>[28]Abril!$I$9</f>
        <v>*</v>
      </c>
      <c r="G32" s="133" t="str">
        <f>[28]Abril!$I$10</f>
        <v>*</v>
      </c>
      <c r="H32" s="133" t="str">
        <f>[28]Abril!$I$11</f>
        <v>*</v>
      </c>
      <c r="I32" s="133" t="str">
        <f>[28]Abril!$I$12</f>
        <v>*</v>
      </c>
      <c r="J32" s="133" t="str">
        <f>[28]Abril!$I$13</f>
        <v>*</v>
      </c>
      <c r="K32" s="133" t="str">
        <f>[28]Abril!$I$14</f>
        <v>*</v>
      </c>
      <c r="L32" s="133" t="str">
        <f>[28]Abril!$I$15</f>
        <v>*</v>
      </c>
      <c r="M32" s="133" t="str">
        <f>[28]Abril!$I$16</f>
        <v>*</v>
      </c>
      <c r="N32" s="133" t="str">
        <f>[28]Abril!$I$17</f>
        <v>*</v>
      </c>
      <c r="O32" s="133" t="str">
        <f>[28]Abril!$I$18</f>
        <v>*</v>
      </c>
      <c r="P32" s="133" t="str">
        <f>[28]Abril!$I$19</f>
        <v>*</v>
      </c>
      <c r="Q32" s="133" t="str">
        <f>[28]Abril!$I$20</f>
        <v>*</v>
      </c>
      <c r="R32" s="133" t="str">
        <f>[28]Abril!$I$21</f>
        <v>*</v>
      </c>
      <c r="S32" s="133" t="str">
        <f>[28]Abril!$I$22</f>
        <v>*</v>
      </c>
      <c r="T32" s="129" t="str">
        <f>[28]Abril!$I$23</f>
        <v>*</v>
      </c>
      <c r="U32" s="129" t="str">
        <f>[28]Abril!$I$24</f>
        <v>*</v>
      </c>
      <c r="V32" s="129" t="str">
        <f>[28]Abril!$I$25</f>
        <v>*</v>
      </c>
      <c r="W32" s="129" t="str">
        <f>[28]Abril!$I$26</f>
        <v>*</v>
      </c>
      <c r="X32" s="129" t="str">
        <f>[28]Abril!$I$27</f>
        <v>*</v>
      </c>
      <c r="Y32" s="129" t="str">
        <f>[28]Abril!$I$28</f>
        <v>*</v>
      </c>
      <c r="Z32" s="129" t="str">
        <f>[28]Abril!$I$29</f>
        <v>*</v>
      </c>
      <c r="AA32" s="129" t="str">
        <f>[28]Abril!$I$30</f>
        <v>*</v>
      </c>
      <c r="AB32" s="129" t="str">
        <f>[28]Abril!$I$31</f>
        <v>*</v>
      </c>
      <c r="AC32" s="129" t="str">
        <f>[28]Abril!$I$32</f>
        <v>*</v>
      </c>
      <c r="AD32" s="129" t="str">
        <f>[28]Abril!$I$33</f>
        <v>*</v>
      </c>
      <c r="AE32" s="129" t="str">
        <f>[28]Abril!$I$34</f>
        <v>*</v>
      </c>
      <c r="AF32" s="125" t="str">
        <f>[28]Abril!$I$35</f>
        <v>*</v>
      </c>
      <c r="AI32" t="s">
        <v>47</v>
      </c>
    </row>
    <row r="33" spans="1:38" s="5" customFormat="1" x14ac:dyDescent="0.2">
      <c r="A33" s="98" t="s">
        <v>12</v>
      </c>
      <c r="B33" s="133" t="str">
        <f>[29]Abril!$I$5</f>
        <v>S</v>
      </c>
      <c r="C33" s="133" t="str">
        <f>[29]Abril!$I$6</f>
        <v>O</v>
      </c>
      <c r="D33" s="133" t="str">
        <f>[29]Abril!$I$7</f>
        <v>S</v>
      </c>
      <c r="E33" s="133" t="str">
        <f>[29]Abril!$I$8</f>
        <v>S</v>
      </c>
      <c r="F33" s="133" t="str">
        <f>[29]Abril!$I$9</f>
        <v>N</v>
      </c>
      <c r="G33" s="133" t="str">
        <f>[29]Abril!$I$10</f>
        <v>NO</v>
      </c>
      <c r="H33" s="133" t="str">
        <f>[29]Abril!$I$11</f>
        <v>SE</v>
      </c>
      <c r="I33" s="133" t="str">
        <f>[29]Abril!$I$12</f>
        <v>S</v>
      </c>
      <c r="J33" s="133" t="str">
        <f>[29]Abril!$I$13</f>
        <v>S</v>
      </c>
      <c r="K33" s="133" t="str">
        <f>[29]Abril!$I$14</f>
        <v>S</v>
      </c>
      <c r="L33" s="133" t="str">
        <f>[29]Abril!$I$15</f>
        <v>S</v>
      </c>
      <c r="M33" s="133" t="str">
        <f>[29]Abril!$I$16</f>
        <v>SO</v>
      </c>
      <c r="N33" s="133" t="str">
        <f>[29]Abril!$I$17</f>
        <v>*</v>
      </c>
      <c r="O33" s="133" t="str">
        <f>[29]Abril!$I$18</f>
        <v>*</v>
      </c>
      <c r="P33" s="133" t="str">
        <f>[29]Abril!$I$19</f>
        <v>*</v>
      </c>
      <c r="Q33" s="133" t="str">
        <f>[29]Abril!$I$20</f>
        <v>SE</v>
      </c>
      <c r="R33" s="133" t="str">
        <f>[29]Abril!$I$21</f>
        <v>S</v>
      </c>
      <c r="S33" s="133" t="str">
        <f>[29]Abril!$I$22</f>
        <v>S</v>
      </c>
      <c r="T33" s="133" t="str">
        <f>[29]Abril!$I$23</f>
        <v>S</v>
      </c>
      <c r="U33" s="133" t="str">
        <f>[29]Abril!$I$24</f>
        <v>S</v>
      </c>
      <c r="V33" s="133" t="str">
        <f>[29]Abril!$I$25</f>
        <v>S</v>
      </c>
      <c r="W33" s="133" t="str">
        <f>[29]Abril!$I$26</f>
        <v>S</v>
      </c>
      <c r="X33" s="133" t="str">
        <f>[29]Abril!$I$27</f>
        <v>O</v>
      </c>
      <c r="Y33" s="133" t="str">
        <f>[29]Abril!$I$28</f>
        <v>*</v>
      </c>
      <c r="Z33" s="133" t="str">
        <f>[29]Abril!$I$29</f>
        <v>*</v>
      </c>
      <c r="AA33" s="133" t="str">
        <f>[29]Abril!$I$30</f>
        <v>*</v>
      </c>
      <c r="AB33" s="133" t="str">
        <f>[29]Abril!$I$31</f>
        <v>*</v>
      </c>
      <c r="AC33" s="133" t="str">
        <f>[29]Abril!$I$32</f>
        <v>NE</v>
      </c>
      <c r="AD33" s="133" t="str">
        <f>[29]Abril!$I$33</f>
        <v>SE</v>
      </c>
      <c r="AE33" s="133" t="str">
        <f>[29]Abril!$I$34</f>
        <v>NE</v>
      </c>
      <c r="AF33" s="125" t="str">
        <f>[29]Abril!$I$35</f>
        <v>S</v>
      </c>
      <c r="AJ33" s="5" t="s">
        <v>47</v>
      </c>
      <c r="AL33" s="5" t="s">
        <v>47</v>
      </c>
    </row>
    <row r="34" spans="1:38" x14ac:dyDescent="0.2">
      <c r="A34" s="98" t="s">
        <v>13</v>
      </c>
      <c r="B34" s="129" t="str">
        <f>[30]Abril!$I$5</f>
        <v>L</v>
      </c>
      <c r="C34" s="129" t="str">
        <f>[30]Abril!$I$6</f>
        <v>NE</v>
      </c>
      <c r="D34" s="129" t="str">
        <f>[30]Abril!$I$7</f>
        <v>S</v>
      </c>
      <c r="E34" s="129" t="str">
        <f>[30]Abril!$I$8</f>
        <v>N</v>
      </c>
      <c r="F34" s="129" t="str">
        <f>[30]Abril!$I$9</f>
        <v>NO</v>
      </c>
      <c r="G34" s="129" t="str">
        <f>[30]Abril!$I$10</f>
        <v>NO</v>
      </c>
      <c r="H34" s="129" t="str">
        <f>[30]Abril!$I$11</f>
        <v>S</v>
      </c>
      <c r="I34" s="129" t="str">
        <f>[30]Abril!$I$12</f>
        <v>S</v>
      </c>
      <c r="J34" s="129" t="str">
        <f>[30]Abril!$I$13</f>
        <v>SE</v>
      </c>
      <c r="K34" s="129" t="str">
        <f>[30]Abril!$I$14</f>
        <v>S</v>
      </c>
      <c r="L34" s="129" t="str">
        <f>[30]Abril!$I$15</f>
        <v>S</v>
      </c>
      <c r="M34" s="129" t="str">
        <f>[30]Abril!$I$16</f>
        <v>N</v>
      </c>
      <c r="N34" s="129" t="str">
        <f>[30]Abril!$I$17</f>
        <v>N</v>
      </c>
      <c r="O34" s="129" t="str">
        <f>[30]Abril!$I$18</f>
        <v>S</v>
      </c>
      <c r="P34" s="129" t="str">
        <f>[30]Abril!$I$19</f>
        <v>SE</v>
      </c>
      <c r="Q34" s="129" t="str">
        <f>[30]Abril!$I$20</f>
        <v>SE</v>
      </c>
      <c r="R34" s="129" t="str">
        <f>[30]Abril!$I$21</f>
        <v>SE</v>
      </c>
      <c r="S34" s="129" t="str">
        <f>[30]Abril!$I$22</f>
        <v>SE</v>
      </c>
      <c r="T34" s="129" t="str">
        <f>[30]Abril!$I$23</f>
        <v>L</v>
      </c>
      <c r="U34" s="129" t="str">
        <f>[30]Abril!$I$24</f>
        <v>NE</v>
      </c>
      <c r="V34" s="129" t="str">
        <f>[30]Abril!$I$25</f>
        <v>SE</v>
      </c>
      <c r="W34" s="129" t="str">
        <f>[30]Abril!$I$26</f>
        <v>SE</v>
      </c>
      <c r="X34" s="129" t="str">
        <f>[30]Abril!$I$27</f>
        <v>NE</v>
      </c>
      <c r="Y34" s="129" t="str">
        <f>[30]Abril!$I$28</f>
        <v>N</v>
      </c>
      <c r="Z34" s="129" t="str">
        <f>[30]Abril!$I$29</f>
        <v>N</v>
      </c>
      <c r="AA34" s="129" t="str">
        <f>[30]Abril!$I$30</f>
        <v>N</v>
      </c>
      <c r="AB34" s="129" t="str">
        <f>[30]Abril!$I$31</f>
        <v>NE</v>
      </c>
      <c r="AC34" s="129" t="str">
        <f>[30]Abril!$I$32</f>
        <v>N</v>
      </c>
      <c r="AD34" s="129" t="str">
        <f>[30]Abril!$I$33</f>
        <v>L</v>
      </c>
      <c r="AE34" s="129" t="str">
        <f>[30]Abril!$I$34</f>
        <v>L</v>
      </c>
      <c r="AF34" s="137" t="str">
        <f>[30]Abril!$I$35</f>
        <v>N</v>
      </c>
      <c r="AI34" t="s">
        <v>47</v>
      </c>
      <c r="AJ34" t="s">
        <v>47</v>
      </c>
      <c r="AK34" t="s">
        <v>47</v>
      </c>
    </row>
    <row r="35" spans="1:38" x14ac:dyDescent="0.2">
      <c r="A35" s="98" t="s">
        <v>173</v>
      </c>
      <c r="B35" s="133" t="str">
        <f>[31]Abril!$I$5</f>
        <v>NE</v>
      </c>
      <c r="C35" s="133" t="str">
        <f>[31]Abril!$I$6</f>
        <v>NO</v>
      </c>
      <c r="D35" s="133" t="str">
        <f>[31]Abril!$I$7</f>
        <v>SO</v>
      </c>
      <c r="E35" s="133" t="str">
        <f>[31]Abril!$I$8</f>
        <v>NE</v>
      </c>
      <c r="F35" s="133" t="str">
        <f>[31]Abril!$I$9</f>
        <v>NE</v>
      </c>
      <c r="G35" s="133" t="str">
        <f>[31]Abril!$I$10</f>
        <v>NE</v>
      </c>
      <c r="H35" s="133" t="str">
        <f>[31]Abril!$I$11</f>
        <v>S</v>
      </c>
      <c r="I35" s="133" t="str">
        <f>[31]Abril!$I$12</f>
        <v>S</v>
      </c>
      <c r="J35" s="133" t="str">
        <f>[31]Abril!$I$13</f>
        <v>SO</v>
      </c>
      <c r="K35" s="133" t="str">
        <f>[31]Abril!$I$14</f>
        <v>S</v>
      </c>
      <c r="L35" s="133" t="str">
        <f>[31]Abril!$I$15</f>
        <v>L</v>
      </c>
      <c r="M35" s="133" t="str">
        <f>[31]Abril!$I$16</f>
        <v>L</v>
      </c>
      <c r="N35" s="133" t="str">
        <f>[31]Abril!$I$17</f>
        <v>NE</v>
      </c>
      <c r="O35" s="133" t="str">
        <f>[31]Abril!$I$18</f>
        <v>S</v>
      </c>
      <c r="P35" s="133" t="str">
        <f>[31]Abril!$I$19</f>
        <v>S</v>
      </c>
      <c r="Q35" s="133" t="str">
        <f>[31]Abril!$I$20</f>
        <v>S</v>
      </c>
      <c r="R35" s="133" t="str">
        <f>[31]Abril!$I$21</f>
        <v>S</v>
      </c>
      <c r="S35" s="133" t="str">
        <f>[31]Abril!$I$22</f>
        <v>L</v>
      </c>
      <c r="T35" s="129" t="str">
        <f>[31]Abril!$I$23</f>
        <v>NE</v>
      </c>
      <c r="U35" s="129" t="str">
        <f>[31]Abril!$I$24</f>
        <v>NE</v>
      </c>
      <c r="V35" s="129" t="str">
        <f>[31]Abril!$I$25</f>
        <v>NE</v>
      </c>
      <c r="W35" s="129" t="str">
        <f>[31]Abril!$I$26</f>
        <v>NE</v>
      </c>
      <c r="X35" s="129" t="str">
        <f>[31]Abril!$I$27</f>
        <v>L</v>
      </c>
      <c r="Y35" s="129" t="str">
        <f>[31]Abril!$I$28</f>
        <v>NE</v>
      </c>
      <c r="Z35" s="129" t="str">
        <f>[31]Abril!$I$29</f>
        <v>NE</v>
      </c>
      <c r="AA35" s="129" t="str">
        <f>[31]Abril!$I$30</f>
        <v>NE</v>
      </c>
      <c r="AB35" s="129" t="str">
        <f>[31]Abril!$I$31</f>
        <v>NE</v>
      </c>
      <c r="AC35" s="129" t="str">
        <f>[31]Abril!$I$32</f>
        <v>NE</v>
      </c>
      <c r="AD35" s="129" t="str">
        <f>[31]Abril!$I$33</f>
        <v>NE</v>
      </c>
      <c r="AE35" s="129" t="str">
        <f>[31]Abril!$I$34</f>
        <v>NE</v>
      </c>
      <c r="AF35" s="137" t="str">
        <f>[31]Abril!$I$35</f>
        <v>NE</v>
      </c>
      <c r="AJ35" t="s">
        <v>47</v>
      </c>
    </row>
    <row r="36" spans="1:38" x14ac:dyDescent="0.2">
      <c r="A36" s="98" t="s">
        <v>144</v>
      </c>
      <c r="B36" s="133" t="str">
        <f>[32]Abril!$I$5</f>
        <v>*</v>
      </c>
      <c r="C36" s="133" t="str">
        <f>[32]Abril!$I$6</f>
        <v>*</v>
      </c>
      <c r="D36" s="133" t="str">
        <f>[32]Abril!$I$7</f>
        <v>*</v>
      </c>
      <c r="E36" s="133" t="str">
        <f>[32]Abril!$I$8</f>
        <v>*</v>
      </c>
      <c r="F36" s="133" t="str">
        <f>[32]Abril!$I$9</f>
        <v>*</v>
      </c>
      <c r="G36" s="133" t="str">
        <f>[32]Abril!$I$10</f>
        <v>*</v>
      </c>
      <c r="H36" s="133" t="str">
        <f>[32]Abril!$I$11</f>
        <v>*</v>
      </c>
      <c r="I36" s="133" t="str">
        <f>[32]Abril!$I$12</f>
        <v>*</v>
      </c>
      <c r="J36" s="133" t="str">
        <f>[32]Abril!$I$13</f>
        <v>*</v>
      </c>
      <c r="K36" s="133" t="str">
        <f>[32]Abril!$I$14</f>
        <v>*</v>
      </c>
      <c r="L36" s="133" t="str">
        <f>[32]Abril!$I$15</f>
        <v>*</v>
      </c>
      <c r="M36" s="133" t="str">
        <f>[32]Abril!$I$16</f>
        <v>*</v>
      </c>
      <c r="N36" s="133" t="str">
        <f>[32]Abril!$I$17</f>
        <v>*</v>
      </c>
      <c r="O36" s="133" t="str">
        <f>[32]Abril!$I$18</f>
        <v>*</v>
      </c>
      <c r="P36" s="133" t="str">
        <f>[32]Abril!$I$19</f>
        <v>*</v>
      </c>
      <c r="Q36" s="129" t="str">
        <f>[32]Abril!$I$20</f>
        <v>*</v>
      </c>
      <c r="R36" s="129" t="str">
        <f>[32]Abril!$I$21</f>
        <v>*</v>
      </c>
      <c r="S36" s="129" t="str">
        <f>[32]Abril!$I$22</f>
        <v>*</v>
      </c>
      <c r="T36" s="129" t="str">
        <f>[32]Abril!$I$23</f>
        <v>*</v>
      </c>
      <c r="U36" s="129" t="str">
        <f>[32]Abril!$I$24</f>
        <v>*</v>
      </c>
      <c r="V36" s="129" t="str">
        <f>[32]Abril!$I$25</f>
        <v>*</v>
      </c>
      <c r="W36" s="129" t="str">
        <f>[32]Abril!$I$26</f>
        <v>*</v>
      </c>
      <c r="X36" s="129" t="str">
        <f>[32]Abril!$I$27</f>
        <v>*</v>
      </c>
      <c r="Y36" s="129" t="str">
        <f>[32]Abril!$I$28</f>
        <v>*</v>
      </c>
      <c r="Z36" s="129" t="str">
        <f>[32]Abril!$I$29</f>
        <v>*</v>
      </c>
      <c r="AA36" s="129" t="str">
        <f>[32]Abril!$I$30</f>
        <v>*</v>
      </c>
      <c r="AB36" s="129" t="str">
        <f>[32]Abril!$I$31</f>
        <v>*</v>
      </c>
      <c r="AC36" s="129" t="str">
        <f>[32]Abril!$I$32</f>
        <v>*</v>
      </c>
      <c r="AD36" s="129" t="str">
        <f>[32]Abril!$I$33</f>
        <v>*</v>
      </c>
      <c r="AE36" s="129" t="str">
        <f>[32]Abril!$I$34</f>
        <v>*</v>
      </c>
      <c r="AF36" s="137" t="str">
        <f>[32]Abril!$I$35</f>
        <v>*</v>
      </c>
      <c r="AI36" t="s">
        <v>47</v>
      </c>
      <c r="AJ36" t="s">
        <v>47</v>
      </c>
    </row>
    <row r="37" spans="1:38" x14ac:dyDescent="0.2">
      <c r="A37" s="98" t="s">
        <v>14</v>
      </c>
      <c r="B37" s="133" t="str">
        <f>[33]Abril!$I$5</f>
        <v>*</v>
      </c>
      <c r="C37" s="133" t="str">
        <f>[33]Abril!$I$6</f>
        <v>*</v>
      </c>
      <c r="D37" s="133" t="str">
        <f>[33]Abril!$I$7</f>
        <v>*</v>
      </c>
      <c r="E37" s="133" t="str">
        <f>[33]Abril!$I$8</f>
        <v>*</v>
      </c>
      <c r="F37" s="133" t="str">
        <f>[33]Abril!$I$9</f>
        <v>*</v>
      </c>
      <c r="G37" s="133" t="str">
        <f>[33]Abril!$I$10</f>
        <v>*</v>
      </c>
      <c r="H37" s="133" t="str">
        <f>[33]Abril!$I$11</f>
        <v>*</v>
      </c>
      <c r="I37" s="133" t="str">
        <f>[33]Abril!$I$12</f>
        <v>*</v>
      </c>
      <c r="J37" s="133" t="str">
        <f>[33]Abril!$I$13</f>
        <v>*</v>
      </c>
      <c r="K37" s="133" t="str">
        <f>[33]Abril!$I$14</f>
        <v>*</v>
      </c>
      <c r="L37" s="133" t="str">
        <f>[33]Abril!$I$15</f>
        <v>*</v>
      </c>
      <c r="M37" s="133" t="str">
        <f>[33]Abril!$I$16</f>
        <v>*</v>
      </c>
      <c r="N37" s="133" t="str">
        <f>[33]Abril!$I$17</f>
        <v>*</v>
      </c>
      <c r="O37" s="133" t="str">
        <f>[33]Abril!$I$18</f>
        <v>*</v>
      </c>
      <c r="P37" s="133" t="str">
        <f>[33]Abril!$I$19</f>
        <v>*</v>
      </c>
      <c r="Q37" s="133" t="str">
        <f>[33]Abril!$I$20</f>
        <v>*</v>
      </c>
      <c r="R37" s="133" t="str">
        <f>[33]Abril!$I$21</f>
        <v>*</v>
      </c>
      <c r="S37" s="133" t="str">
        <f>[33]Abril!$I$22</f>
        <v>*</v>
      </c>
      <c r="T37" s="133" t="str">
        <f>[33]Abril!$I$23</f>
        <v>*</v>
      </c>
      <c r="U37" s="133" t="str">
        <f>[33]Abril!$I$24</f>
        <v>*</v>
      </c>
      <c r="V37" s="133" t="str">
        <f>[33]Abril!$I$25</f>
        <v>*</v>
      </c>
      <c r="W37" s="133" t="str">
        <f>[33]Abril!$I$26</f>
        <v>*</v>
      </c>
      <c r="X37" s="133" t="str">
        <f>[33]Abril!$I$27</f>
        <v>*</v>
      </c>
      <c r="Y37" s="133" t="str">
        <f>[33]Abril!$I$28</f>
        <v>*</v>
      </c>
      <c r="Z37" s="133" t="str">
        <f>[33]Abril!$I$29</f>
        <v>*</v>
      </c>
      <c r="AA37" s="133" t="str">
        <f>[33]Abril!$I$30</f>
        <v>*</v>
      </c>
      <c r="AB37" s="133" t="str">
        <f>[33]Abril!$I$31</f>
        <v>*</v>
      </c>
      <c r="AC37" s="133" t="str">
        <f>[33]Abril!$I$32</f>
        <v>*</v>
      </c>
      <c r="AD37" s="133" t="str">
        <f>[33]Abril!$I$33</f>
        <v>*</v>
      </c>
      <c r="AE37" s="133" t="str">
        <f>[33]Abril!$I$34</f>
        <v>*</v>
      </c>
      <c r="AF37" s="125" t="str">
        <f>[33]Abril!$I$35</f>
        <v>*</v>
      </c>
      <c r="AJ37" t="s">
        <v>47</v>
      </c>
    </row>
    <row r="38" spans="1:38" x14ac:dyDescent="0.2">
      <c r="A38" s="98" t="s">
        <v>174</v>
      </c>
      <c r="B38" s="11" t="str">
        <f>[34]Abril!$I$5</f>
        <v>S</v>
      </c>
      <c r="C38" s="11" t="str">
        <f>[34]Abril!$I$6</f>
        <v>S</v>
      </c>
      <c r="D38" s="11" t="str">
        <f>[34]Abril!$I$7</f>
        <v>SE</v>
      </c>
      <c r="E38" s="11" t="str">
        <f>[34]Abril!$I$8</f>
        <v>SE</v>
      </c>
      <c r="F38" s="11" t="str">
        <f>[34]Abril!$I$9</f>
        <v>L</v>
      </c>
      <c r="G38" s="11" t="str">
        <f>[34]Abril!$I$10</f>
        <v>NE</v>
      </c>
      <c r="H38" s="11" t="str">
        <f>[34]Abril!$I$11</f>
        <v>SE</v>
      </c>
      <c r="I38" s="11" t="str">
        <f>[34]Abril!$I$12</f>
        <v>S</v>
      </c>
      <c r="J38" s="11" t="str">
        <f>[34]Abril!$I$13</f>
        <v>S</v>
      </c>
      <c r="K38" s="11" t="str">
        <f>[34]Abril!$I$14</f>
        <v>SE</v>
      </c>
      <c r="L38" s="11" t="str">
        <f>[34]Abril!$I$15</f>
        <v>SE</v>
      </c>
      <c r="M38" s="11" t="str">
        <f>[34]Abril!$I$16</f>
        <v>SE</v>
      </c>
      <c r="N38" s="11" t="str">
        <f>[34]Abril!$I$17</f>
        <v>SE</v>
      </c>
      <c r="O38" s="11" t="str">
        <f>[34]Abril!$I$18</f>
        <v>SE</v>
      </c>
      <c r="P38" s="11" t="str">
        <f>[34]Abril!$I$19</f>
        <v>S</v>
      </c>
      <c r="Q38" s="129" t="str">
        <f>[34]Abril!$I$20</f>
        <v>S</v>
      </c>
      <c r="R38" s="129" t="str">
        <f>[34]Abril!$I$21</f>
        <v>S</v>
      </c>
      <c r="S38" s="129" t="str">
        <f>[34]Abril!$I$22</f>
        <v>S</v>
      </c>
      <c r="T38" s="129" t="str">
        <f>[34]Abril!$I$23</f>
        <v>S</v>
      </c>
      <c r="U38" s="129" t="str">
        <f>[34]Abril!$I$24</f>
        <v>N</v>
      </c>
      <c r="V38" s="129" t="str">
        <f>[34]Abril!$I$25</f>
        <v>S</v>
      </c>
      <c r="W38" s="129" t="str">
        <f>[34]Abril!$I$26</f>
        <v>S</v>
      </c>
      <c r="X38" s="129" t="str">
        <f>[34]Abril!$I$27</f>
        <v>L</v>
      </c>
      <c r="Y38" s="129" t="str">
        <f>[34]Abril!$I$28</f>
        <v>SE</v>
      </c>
      <c r="Z38" s="129" t="str">
        <f>[34]Abril!$I$29</f>
        <v>SE</v>
      </c>
      <c r="AA38" s="129" t="str">
        <f>[34]Abril!$I$30</f>
        <v>S</v>
      </c>
      <c r="AB38" s="129" t="str">
        <f>[34]Abril!$I$31</f>
        <v>NO</v>
      </c>
      <c r="AC38" s="129" t="str">
        <f>[34]Abril!$I$32</f>
        <v>SE</v>
      </c>
      <c r="AD38" s="129" t="str">
        <f>[34]Abril!$I$33</f>
        <v>SE</v>
      </c>
      <c r="AE38" s="129" t="str">
        <f>[34]Abril!$I$34</f>
        <v>S</v>
      </c>
      <c r="AF38" s="137" t="str">
        <f>[34]Abril!$I$35</f>
        <v>S</v>
      </c>
      <c r="AI38" t="s">
        <v>47</v>
      </c>
      <c r="AJ38" t="s">
        <v>47</v>
      </c>
    </row>
    <row r="39" spans="1:38" x14ac:dyDescent="0.2">
      <c r="A39" s="98" t="s">
        <v>15</v>
      </c>
      <c r="B39" s="133" t="str">
        <f>[35]Abril!$I$5</f>
        <v>SO</v>
      </c>
      <c r="C39" s="133" t="str">
        <f>[35]Abril!$I$6</f>
        <v>SO</v>
      </c>
      <c r="D39" s="133" t="str">
        <f>[35]Abril!$I$7</f>
        <v>SO</v>
      </c>
      <c r="E39" s="133" t="str">
        <f>[35]Abril!$I$8</f>
        <v>SO</v>
      </c>
      <c r="F39" s="133" t="str">
        <f>[35]Abril!$I$9</f>
        <v>SO</v>
      </c>
      <c r="G39" s="133" t="str">
        <f>[35]Abril!$I$10</f>
        <v>SO</v>
      </c>
      <c r="H39" s="133" t="str">
        <f>[35]Abril!$I$11</f>
        <v>SO</v>
      </c>
      <c r="I39" s="133" t="str">
        <f>[35]Abril!$I$12</f>
        <v>SO</v>
      </c>
      <c r="J39" s="133" t="str">
        <f>[35]Abril!$I$13</f>
        <v>SO</v>
      </c>
      <c r="K39" s="133" t="str">
        <f>[35]Abril!$I$14</f>
        <v>SO</v>
      </c>
      <c r="L39" s="133" t="str">
        <f>[35]Abril!$I$15</f>
        <v>SO</v>
      </c>
      <c r="M39" s="133" t="str">
        <f>[35]Abril!$I$16</f>
        <v>SO</v>
      </c>
      <c r="N39" s="133" t="str">
        <f>[35]Abril!$I$17</f>
        <v>SO</v>
      </c>
      <c r="O39" s="133" t="str">
        <f>[35]Abril!$I$18</f>
        <v>SO</v>
      </c>
      <c r="P39" s="133" t="str">
        <f>[35]Abril!$I$19</f>
        <v>SO</v>
      </c>
      <c r="Q39" s="133" t="str">
        <f>[35]Abril!$I$20</f>
        <v>SO</v>
      </c>
      <c r="R39" s="133" t="str">
        <f>[35]Abril!$I$21</f>
        <v>SO</v>
      </c>
      <c r="S39" s="133" t="str">
        <f>[35]Abril!$I$22</f>
        <v>SO</v>
      </c>
      <c r="T39" s="133" t="str">
        <f>[35]Abril!$I$23</f>
        <v>SO</v>
      </c>
      <c r="U39" s="133" t="str">
        <f>[35]Abril!$I$24</f>
        <v>SO</v>
      </c>
      <c r="V39" s="133" t="str">
        <f>[35]Abril!$I$25</f>
        <v>SO</v>
      </c>
      <c r="W39" s="133" t="str">
        <f>[35]Abril!$I$26</f>
        <v>SO</v>
      </c>
      <c r="X39" s="133" t="str">
        <f>[35]Abril!$I$27</f>
        <v>SO</v>
      </c>
      <c r="Y39" s="133" t="str">
        <f>[35]Abril!$I$28</f>
        <v>SO</v>
      </c>
      <c r="Z39" s="133" t="str">
        <f>[35]Abril!$I$29</f>
        <v>SO</v>
      </c>
      <c r="AA39" s="133" t="str">
        <f>[35]Abril!$I$30</f>
        <v>SO</v>
      </c>
      <c r="AB39" s="133" t="str">
        <f>[35]Abril!$I$31</f>
        <v>SO</v>
      </c>
      <c r="AC39" s="133" t="str">
        <f>[35]Abril!$I$32</f>
        <v>SO</v>
      </c>
      <c r="AD39" s="133" t="str">
        <f>[35]Abril!$I$33</f>
        <v>SO</v>
      </c>
      <c r="AE39" s="133" t="str">
        <f>[35]Abril!$I$34</f>
        <v>SO</v>
      </c>
      <c r="AF39" s="125" t="str">
        <f>[35]Abril!$I$35</f>
        <v>SO</v>
      </c>
      <c r="AG39" s="12" t="s">
        <v>47</v>
      </c>
      <c r="AJ39" t="s">
        <v>47</v>
      </c>
    </row>
    <row r="40" spans="1:38" x14ac:dyDescent="0.2">
      <c r="A40" s="98" t="s">
        <v>16</v>
      </c>
      <c r="B40" s="134" t="str">
        <f>[36]Abril!$I$5</f>
        <v>L</v>
      </c>
      <c r="C40" s="134" t="str">
        <f>[36]Abril!$I$6</f>
        <v>*</v>
      </c>
      <c r="D40" s="134" t="str">
        <f>[36]Abril!$I$7</f>
        <v>*</v>
      </c>
      <c r="E40" s="134" t="str">
        <f>[36]Abril!$I$8</f>
        <v>*</v>
      </c>
      <c r="F40" s="134" t="str">
        <f>[36]Abril!$I$9</f>
        <v>*</v>
      </c>
      <c r="G40" s="134" t="str">
        <f>[36]Abril!$I$10</f>
        <v>*</v>
      </c>
      <c r="H40" s="134" t="str">
        <f>[36]Abril!$I$11</f>
        <v>*</v>
      </c>
      <c r="I40" s="134" t="str">
        <f>[36]Abril!$I$12</f>
        <v>S</v>
      </c>
      <c r="J40" s="134" t="str">
        <f>[36]Abril!$I$13</f>
        <v>S</v>
      </c>
      <c r="K40" s="134" t="str">
        <f>[36]Abril!$I$14</f>
        <v>S</v>
      </c>
      <c r="L40" s="134" t="str">
        <f>[36]Abril!$I$15</f>
        <v>S</v>
      </c>
      <c r="M40" s="134" t="str">
        <f>[36]Abril!$I$16</f>
        <v>*</v>
      </c>
      <c r="N40" s="134" t="str">
        <f>[36]Abril!$I$17</f>
        <v>*</v>
      </c>
      <c r="O40" s="134" t="str">
        <f>[36]Abril!$I$18</f>
        <v>*</v>
      </c>
      <c r="P40" s="134" t="str">
        <f>[36]Abril!$I$19</f>
        <v>*</v>
      </c>
      <c r="Q40" s="134" t="str">
        <f>[36]Abril!$I$20</f>
        <v>SE</v>
      </c>
      <c r="R40" s="134" t="str">
        <f>[36]Abril!$I$21</f>
        <v>SE</v>
      </c>
      <c r="S40" s="134" t="str">
        <f>[36]Abril!$I$22</f>
        <v>S</v>
      </c>
      <c r="T40" s="134" t="str">
        <f>[36]Abril!$I$23</f>
        <v>*</v>
      </c>
      <c r="U40" s="134" t="str">
        <f>[36]Abril!$I$24</f>
        <v>*</v>
      </c>
      <c r="V40" s="134" t="str">
        <f>[36]Abril!$I$25</f>
        <v>*</v>
      </c>
      <c r="W40" s="134" t="str">
        <f>[36]Abril!$I$26</f>
        <v>*</v>
      </c>
      <c r="X40" s="134" t="str">
        <f>[36]Abril!$I$27</f>
        <v>*</v>
      </c>
      <c r="Y40" s="134" t="str">
        <f>[36]Abril!$I$28</f>
        <v>*</v>
      </c>
      <c r="Z40" s="134" t="str">
        <f>[36]Abril!$I$29</f>
        <v>*</v>
      </c>
      <c r="AA40" s="134" t="str">
        <f>[36]Abril!$I$30</f>
        <v>*</v>
      </c>
      <c r="AB40" s="134" t="str">
        <f>[36]Abril!$I$31</f>
        <v>*</v>
      </c>
      <c r="AC40" s="134" t="str">
        <f>[36]Abril!$I$32</f>
        <v>*</v>
      </c>
      <c r="AD40" s="134" t="str">
        <f>[36]Abril!$I$33</f>
        <v>*</v>
      </c>
      <c r="AE40" s="134" t="str">
        <f>[36]Abril!$I$34</f>
        <v>NO</v>
      </c>
      <c r="AF40" s="125" t="str">
        <f>[36]Abril!$I$35</f>
        <v>S</v>
      </c>
      <c r="AH40" t="s">
        <v>47</v>
      </c>
      <c r="AI40" t="s">
        <v>47</v>
      </c>
    </row>
    <row r="41" spans="1:38" x14ac:dyDescent="0.2">
      <c r="A41" s="98" t="s">
        <v>175</v>
      </c>
      <c r="B41" s="133" t="str">
        <f>[37]Abril!$I$5</f>
        <v>SE</v>
      </c>
      <c r="C41" s="133" t="str">
        <f>[37]Abril!$I$6</f>
        <v>NO</v>
      </c>
      <c r="D41" s="133" t="str">
        <f>[37]Abril!$I$7</f>
        <v>S</v>
      </c>
      <c r="E41" s="133" t="str">
        <f>[37]Abril!$I$8</f>
        <v>S</v>
      </c>
      <c r="F41" s="133" t="str">
        <f>[37]Abril!$I$9</f>
        <v>NO</v>
      </c>
      <c r="G41" s="133" t="str">
        <f>[37]Abril!$I$10</f>
        <v>NO</v>
      </c>
      <c r="H41" s="133" t="str">
        <f>[37]Abril!$I$11</f>
        <v>S</v>
      </c>
      <c r="I41" s="133" t="str">
        <f>[37]Abril!$I$12</f>
        <v>S</v>
      </c>
      <c r="J41" s="133" t="str">
        <f>[37]Abril!$I$13</f>
        <v>S</v>
      </c>
      <c r="K41" s="133" t="str">
        <f>[37]Abril!$I$14</f>
        <v>S</v>
      </c>
      <c r="L41" s="133" t="str">
        <f>[37]Abril!$I$15</f>
        <v>S</v>
      </c>
      <c r="M41" s="133" t="str">
        <f>[37]Abril!$I$16</f>
        <v>S</v>
      </c>
      <c r="N41" s="133" t="str">
        <f>[37]Abril!$I$17</f>
        <v>L</v>
      </c>
      <c r="O41" s="133" t="str">
        <f>[37]Abril!$I$18</f>
        <v>S</v>
      </c>
      <c r="P41" s="133" t="str">
        <f>[37]Abril!$I$19</f>
        <v>S</v>
      </c>
      <c r="Q41" s="133" t="str">
        <f>[37]Abril!$I$20</f>
        <v>S</v>
      </c>
      <c r="R41" s="133" t="str">
        <f>[37]Abril!$I$21</f>
        <v>S</v>
      </c>
      <c r="S41" s="133" t="str">
        <f>[37]Abril!$I$22</f>
        <v>S</v>
      </c>
      <c r="T41" s="129" t="str">
        <f>[37]Abril!$I$23</f>
        <v>S</v>
      </c>
      <c r="U41" s="129" t="str">
        <f>[37]Abril!$I$24</f>
        <v>S</v>
      </c>
      <c r="V41" s="129" t="str">
        <f>[37]Abril!$I$25</f>
        <v>S</v>
      </c>
      <c r="W41" s="129" t="str">
        <f>[37]Abril!$I$26</f>
        <v>S</v>
      </c>
      <c r="X41" s="129" t="str">
        <f>[37]Abril!$I$27</f>
        <v>SE</v>
      </c>
      <c r="Y41" s="129" t="str">
        <f>[37]Abril!$I$28</f>
        <v>SE</v>
      </c>
      <c r="Z41" s="129" t="str">
        <f>[37]Abril!$I$29</f>
        <v>NE</v>
      </c>
      <c r="AA41" s="129" t="str">
        <f>[37]Abril!$I$30</f>
        <v>SE</v>
      </c>
      <c r="AB41" s="129" t="str">
        <f>[37]Abril!$I$31</f>
        <v>SE</v>
      </c>
      <c r="AC41" s="129" t="str">
        <f>[37]Abril!$I$32</f>
        <v>L</v>
      </c>
      <c r="AD41" s="129" t="str">
        <f>[37]Abril!$I$33</f>
        <v>SE</v>
      </c>
      <c r="AE41" s="129" t="str">
        <f>[37]Abril!$I$34</f>
        <v>SE</v>
      </c>
      <c r="AF41" s="137" t="str">
        <f>[37]Abril!$I$35</f>
        <v>S</v>
      </c>
      <c r="AI41" t="s">
        <v>47</v>
      </c>
    </row>
    <row r="42" spans="1:38" x14ac:dyDescent="0.2">
      <c r="A42" s="98" t="s">
        <v>17</v>
      </c>
      <c r="B42" s="133" t="str">
        <f>[38]Abril!$I$5</f>
        <v>NE</v>
      </c>
      <c r="C42" s="133" t="str">
        <f>[38]Abril!$I$6</f>
        <v>O</v>
      </c>
      <c r="D42" s="133" t="str">
        <f>[38]Abril!$I$7</f>
        <v>SE</v>
      </c>
      <c r="E42" s="133" t="str">
        <f>[38]Abril!$I$8</f>
        <v>SO</v>
      </c>
      <c r="F42" s="133" t="str">
        <f>[38]Abril!$I$9</f>
        <v>NO</v>
      </c>
      <c r="G42" s="133" t="str">
        <f>[38]Abril!$I$10</f>
        <v>O</v>
      </c>
      <c r="H42" s="133" t="str">
        <f>[38]Abril!$I$11</f>
        <v>SE</v>
      </c>
      <c r="I42" s="133" t="str">
        <f>[38]Abril!$I$12</f>
        <v>SE</v>
      </c>
      <c r="J42" s="133" t="str">
        <f>[38]Abril!$I$13</f>
        <v>SE</v>
      </c>
      <c r="K42" s="133" t="str">
        <f>[38]Abril!$I$14</f>
        <v>S</v>
      </c>
      <c r="L42" s="133" t="str">
        <f>[38]Abril!$I$15</f>
        <v>SE</v>
      </c>
      <c r="M42" s="133" t="str">
        <f>[38]Abril!$I$16</f>
        <v>L</v>
      </c>
      <c r="N42" s="133" t="str">
        <f>[38]Abril!$I$17</f>
        <v>N</v>
      </c>
      <c r="O42" s="133" t="str">
        <f>[38]Abril!$I$18</f>
        <v>SE</v>
      </c>
      <c r="P42" s="133" t="str">
        <f>[38]Abril!$I$19</f>
        <v>SE</v>
      </c>
      <c r="Q42" s="133" t="str">
        <f>[38]Abril!$I$20</f>
        <v>L</v>
      </c>
      <c r="R42" s="133" t="str">
        <f>[38]Abril!$I$21</f>
        <v>SE</v>
      </c>
      <c r="S42" s="133" t="str">
        <f>[38]Abril!$I$22</f>
        <v>O</v>
      </c>
      <c r="T42" s="133" t="str">
        <f>[38]Abril!$I$23</f>
        <v>L</v>
      </c>
      <c r="U42" s="133" t="str">
        <f>[38]Abril!$I$24</f>
        <v>L</v>
      </c>
      <c r="V42" s="133" t="str">
        <f>[38]Abril!$I$25</f>
        <v>SE</v>
      </c>
      <c r="W42" s="133" t="str">
        <f>[38]Abril!$I$26</f>
        <v>L</v>
      </c>
      <c r="X42" s="133" t="str">
        <f>[38]Abril!$I$27</f>
        <v>L</v>
      </c>
      <c r="Y42" s="133" t="str">
        <f>[38]Abril!$I$28</f>
        <v>N</v>
      </c>
      <c r="Z42" s="133" t="str">
        <f>[38]Abril!$I$29</f>
        <v>N</v>
      </c>
      <c r="AA42" s="133" t="str">
        <f>[38]Abril!$I$30</f>
        <v>N</v>
      </c>
      <c r="AB42" s="133" t="str">
        <f>[38]Abril!$I$31</f>
        <v>NE</v>
      </c>
      <c r="AC42" s="133" t="str">
        <f>[38]Abril!$I$32</f>
        <v>N</v>
      </c>
      <c r="AD42" s="133" t="str">
        <f>[38]Abril!$I$33</f>
        <v>N</v>
      </c>
      <c r="AE42" s="133" t="str">
        <f>[38]Abril!$I$34</f>
        <v>L</v>
      </c>
      <c r="AF42" s="125" t="str">
        <f>[38]Abril!$I$35</f>
        <v>SE</v>
      </c>
      <c r="AJ42" t="s">
        <v>47</v>
      </c>
    </row>
    <row r="43" spans="1:38" x14ac:dyDescent="0.2">
      <c r="A43" s="98" t="s">
        <v>157</v>
      </c>
      <c r="B43" s="11" t="str">
        <f>[39]Abri!$I$5</f>
        <v>L</v>
      </c>
      <c r="C43" s="11" t="str">
        <f>[39]Abri!$I$6</f>
        <v>O</v>
      </c>
      <c r="D43" s="11" t="str">
        <f>[39]Abri!$I$7</f>
        <v>SO</v>
      </c>
      <c r="E43" s="11" t="str">
        <f>[39]Abri!$I$8</f>
        <v>SO</v>
      </c>
      <c r="F43" s="11" t="str">
        <f>[39]Abri!$I$9</f>
        <v>SE</v>
      </c>
      <c r="G43" s="11" t="str">
        <f>[39]Abri!$I$10</f>
        <v>NE</v>
      </c>
      <c r="H43" s="11" t="str">
        <f>[39]Abri!$I$11</f>
        <v>S</v>
      </c>
      <c r="I43" s="11" t="str">
        <f>[39]Abri!$I$12</f>
        <v>SO</v>
      </c>
      <c r="J43" s="11" t="str">
        <f>[39]Abri!$I$13</f>
        <v>S</v>
      </c>
      <c r="K43" s="11" t="str">
        <f>[39]Abri!$I$14</f>
        <v>O</v>
      </c>
      <c r="L43" s="11" t="str">
        <f>[39]Abri!$I$15</f>
        <v>SE</v>
      </c>
      <c r="M43" s="11" t="str">
        <f>[39]Abri!$I$16</f>
        <v>L</v>
      </c>
      <c r="N43" s="11" t="str">
        <f>[39]Abri!$I$17</f>
        <v>L</v>
      </c>
      <c r="O43" s="11" t="str">
        <f>[39]Abri!$I$18</f>
        <v>SO</v>
      </c>
      <c r="P43" s="11" t="str">
        <f>[39]Abri!$I$19</f>
        <v>S</v>
      </c>
      <c r="Q43" s="11" t="str">
        <f>[39]Abri!$I$20</f>
        <v>S</v>
      </c>
      <c r="R43" s="11" t="str">
        <f>[39]Abri!$I$21</f>
        <v>SE</v>
      </c>
      <c r="S43" s="11" t="str">
        <f>[39]Abri!$I$22</f>
        <v>SE</v>
      </c>
      <c r="T43" s="129" t="str">
        <f>[39]Abri!$I$23</f>
        <v>SE</v>
      </c>
      <c r="U43" s="129" t="str">
        <f>[39]Abri!$I$24</f>
        <v>SE</v>
      </c>
      <c r="V43" s="129" t="str">
        <f>[39]Abri!$I$25</f>
        <v>SE</v>
      </c>
      <c r="W43" s="129" t="str">
        <f>[39]Abri!$I$26</f>
        <v>SE</v>
      </c>
      <c r="X43" s="129" t="str">
        <f>[39]Abri!$I$27</f>
        <v>SE</v>
      </c>
      <c r="Y43" s="129" t="str">
        <f>[39]Abri!$I$28</f>
        <v>L</v>
      </c>
      <c r="Z43" s="129" t="str">
        <f>[39]Abri!$I$29</f>
        <v>L</v>
      </c>
      <c r="AA43" s="129" t="str">
        <f>[39]Abri!$I$30</f>
        <v>L</v>
      </c>
      <c r="AB43" s="129" t="str">
        <f>[39]Abri!$I$31</f>
        <v>L</v>
      </c>
      <c r="AC43" s="129" t="str">
        <f>[39]Abri!$I$32</f>
        <v>L</v>
      </c>
      <c r="AD43" s="129" t="str">
        <f>[39]Abri!$I$33</f>
        <v>L</v>
      </c>
      <c r="AE43" s="129" t="str">
        <f>[39]Abri!$I$34</f>
        <v>SE</v>
      </c>
      <c r="AF43" s="137" t="str">
        <f>[39]Abri!$I$35</f>
        <v>SE</v>
      </c>
      <c r="AI43" t="s">
        <v>47</v>
      </c>
      <c r="AJ43" t="s">
        <v>47</v>
      </c>
      <c r="AK43" t="s">
        <v>47</v>
      </c>
    </row>
    <row r="44" spans="1:38" x14ac:dyDescent="0.2">
      <c r="A44" s="98" t="s">
        <v>18</v>
      </c>
      <c r="B44" s="133" t="str">
        <f>[40]Abril!$I$5</f>
        <v>SE</v>
      </c>
      <c r="C44" s="133" t="str">
        <f>[40]Abril!$I$6</f>
        <v>O</v>
      </c>
      <c r="D44" s="133" t="str">
        <f>[40]Abril!$I$7</f>
        <v>SO</v>
      </c>
      <c r="E44" s="133" t="str">
        <f>[40]Abril!$I$8</f>
        <v>L</v>
      </c>
      <c r="F44" s="133" t="str">
        <f>[40]Abril!$I$9</f>
        <v>L</v>
      </c>
      <c r="G44" s="133" t="str">
        <f>[40]Abril!$I$10</f>
        <v>S</v>
      </c>
      <c r="H44" s="133" t="str">
        <f>[40]Abril!$I$11</f>
        <v>SO</v>
      </c>
      <c r="I44" s="133" t="str">
        <f>[40]Abril!$I$12</f>
        <v>L</v>
      </c>
      <c r="J44" s="133" t="str">
        <f>[40]Abril!$I$13</f>
        <v>S</v>
      </c>
      <c r="K44" s="133" t="str">
        <f>[40]Abril!$I$14</f>
        <v>S</v>
      </c>
      <c r="L44" s="133" t="str">
        <f>[40]Abril!$I$15</f>
        <v>S</v>
      </c>
      <c r="M44" s="133" t="str">
        <f>[40]Abril!$I$16</f>
        <v>S</v>
      </c>
      <c r="N44" s="133" t="str">
        <f>[40]Abril!$I$17</f>
        <v>SE</v>
      </c>
      <c r="O44" s="133" t="str">
        <f>[40]Abril!$I$18</f>
        <v>NO</v>
      </c>
      <c r="P44" s="133" t="str">
        <f>[40]Abril!$I$19</f>
        <v>S</v>
      </c>
      <c r="Q44" s="133" t="str">
        <f>[40]Abril!$I$20</f>
        <v>S</v>
      </c>
      <c r="R44" s="133" t="str">
        <f>[40]Abril!$I$21</f>
        <v>S</v>
      </c>
      <c r="S44" s="133" t="str">
        <f>[40]Abril!$I$22</f>
        <v>L</v>
      </c>
      <c r="T44" s="133" t="str">
        <f>[40]Abril!$I$23</f>
        <v>L</v>
      </c>
      <c r="U44" s="133" t="str">
        <f>[40]Abril!$I$24</f>
        <v>L</v>
      </c>
      <c r="V44" s="133" t="str">
        <f>[40]Abril!$I$25</f>
        <v>L</v>
      </c>
      <c r="W44" s="133" t="str">
        <f>[40]Abril!$I$26</f>
        <v>L</v>
      </c>
      <c r="X44" s="133" t="str">
        <f>[40]Abril!$I$27</f>
        <v>L</v>
      </c>
      <c r="Y44" s="133" t="str">
        <f>[40]Abril!$I$28</f>
        <v>SE</v>
      </c>
      <c r="Z44" s="133" t="str">
        <f>[40]Abril!$I$29</f>
        <v>N</v>
      </c>
      <c r="AA44" s="133" t="str">
        <f>[40]Abril!$I$30</f>
        <v>L</v>
      </c>
      <c r="AB44" s="133" t="str">
        <f>[40]Abril!$I$31</f>
        <v>L</v>
      </c>
      <c r="AC44" s="133" t="str">
        <f>[40]Abril!$I$32</f>
        <v>L</v>
      </c>
      <c r="AD44" s="133" t="str">
        <f>[40]Abril!$I$33</f>
        <v>SE</v>
      </c>
      <c r="AE44" s="133" t="str">
        <f>[40]Abril!$I$34</f>
        <v>L</v>
      </c>
      <c r="AF44" s="125" t="str">
        <f>[40]Abril!$I$35</f>
        <v>*</v>
      </c>
      <c r="AI44" t="s">
        <v>47</v>
      </c>
      <c r="AJ44" t="s">
        <v>47</v>
      </c>
      <c r="AK44" t="s">
        <v>47</v>
      </c>
    </row>
    <row r="45" spans="1:38" x14ac:dyDescent="0.2">
      <c r="A45" s="98" t="s">
        <v>162</v>
      </c>
      <c r="B45" s="133" t="str">
        <f>[41]Abril!$I$5</f>
        <v>N</v>
      </c>
      <c r="C45" s="133" t="str">
        <f>[41]Abril!$I$6</f>
        <v>N</v>
      </c>
      <c r="D45" s="133" t="str">
        <f>[41]Abril!$I$7</f>
        <v>N</v>
      </c>
      <c r="E45" s="133" t="str">
        <f>[41]Abril!$I$8</f>
        <v>N</v>
      </c>
      <c r="F45" s="133" t="str">
        <f>[41]Abril!$I$9</f>
        <v>N</v>
      </c>
      <c r="G45" s="133" t="str">
        <f>[41]Abril!$I$10</f>
        <v>N</v>
      </c>
      <c r="H45" s="133" t="str">
        <f>[41]Abril!$I$11</f>
        <v>N</v>
      </c>
      <c r="I45" s="133" t="str">
        <f>[41]Abril!$I$12</f>
        <v>N</v>
      </c>
      <c r="J45" s="133" t="str">
        <f>[41]Abril!$I$13</f>
        <v>*</v>
      </c>
      <c r="K45" s="133" t="str">
        <f>[41]Abril!$I$14</f>
        <v>*</v>
      </c>
      <c r="L45" s="133" t="str">
        <f>[41]Abril!$I$15</f>
        <v>*</v>
      </c>
      <c r="M45" s="133" t="str">
        <f>[41]Abril!$I$16</f>
        <v>*</v>
      </c>
      <c r="N45" s="133" t="str">
        <f>[41]Abril!$I$17</f>
        <v>*</v>
      </c>
      <c r="O45" s="133" t="str">
        <f>[41]Abril!$I$18</f>
        <v>*</v>
      </c>
      <c r="P45" s="133" t="str">
        <f>[41]Abril!$I$19</f>
        <v>*</v>
      </c>
      <c r="Q45" s="133" t="str">
        <f>[41]Abril!$I$20</f>
        <v>*</v>
      </c>
      <c r="R45" s="133" t="str">
        <f>[41]Abril!$I$21</f>
        <v>*</v>
      </c>
      <c r="S45" s="133" t="str">
        <f>[41]Abril!$I$22</f>
        <v>*</v>
      </c>
      <c r="T45" s="129" t="str">
        <f>[41]Abril!$I$23</f>
        <v>*</v>
      </c>
      <c r="U45" s="129" t="str">
        <f>[41]Abril!$I$24</f>
        <v>*</v>
      </c>
      <c r="V45" s="129" t="str">
        <f>[41]Abril!$I$25</f>
        <v>*</v>
      </c>
      <c r="W45" s="129" t="str">
        <f>[41]Abril!$I$26</f>
        <v>*</v>
      </c>
      <c r="X45" s="129" t="str">
        <f>[41]Abril!$I$27</f>
        <v>*</v>
      </c>
      <c r="Y45" s="129" t="str">
        <f>[41]Abril!$I$28</f>
        <v>*</v>
      </c>
      <c r="Z45" s="129" t="str">
        <f>[41]Abril!$I$29</f>
        <v>*</v>
      </c>
      <c r="AA45" s="129" t="str">
        <f>[41]Abril!$I$30</f>
        <v>*</v>
      </c>
      <c r="AB45" s="129" t="str">
        <f>[41]Abril!$I$31</f>
        <v>*</v>
      </c>
      <c r="AC45" s="129" t="str">
        <f>[41]Abril!$I$32</f>
        <v>*</v>
      </c>
      <c r="AD45" s="129" t="str">
        <f>[41]Abril!$I$33</f>
        <v>*</v>
      </c>
      <c r="AE45" s="129" t="str">
        <f>[41]Abril!$I$34</f>
        <v>*</v>
      </c>
      <c r="AF45" s="137" t="str">
        <f>[41]Abril!$I$35</f>
        <v>N</v>
      </c>
      <c r="AH45" t="s">
        <v>47</v>
      </c>
      <c r="AI45" t="s">
        <v>47</v>
      </c>
      <c r="AJ45" t="s">
        <v>47</v>
      </c>
      <c r="AK45" t="s">
        <v>229</v>
      </c>
    </row>
    <row r="46" spans="1:38" x14ac:dyDescent="0.2">
      <c r="A46" s="98" t="s">
        <v>19</v>
      </c>
      <c r="B46" s="133" t="str">
        <f>[42]Abril!$I$5</f>
        <v>SE</v>
      </c>
      <c r="C46" s="133" t="str">
        <f>[42]Abril!$I$6</f>
        <v>N</v>
      </c>
      <c r="D46" s="133" t="str">
        <f>[42]Abril!$I$7</f>
        <v>S</v>
      </c>
      <c r="E46" s="133" t="str">
        <f>[42]Abril!$I$8</f>
        <v>S</v>
      </c>
      <c r="F46" s="133" t="str">
        <f>[42]Abril!$I$9</f>
        <v>NE</v>
      </c>
      <c r="G46" s="133" t="str">
        <f>[42]Abril!$I$10</f>
        <v>NO</v>
      </c>
      <c r="H46" s="133" t="str">
        <f>[42]Abril!$I$11</f>
        <v>S</v>
      </c>
      <c r="I46" s="133" t="str">
        <f>[42]Abril!$I$12</f>
        <v>S</v>
      </c>
      <c r="J46" s="133" t="str">
        <f>[42]Abril!$I$13</f>
        <v>S</v>
      </c>
      <c r="K46" s="133" t="str">
        <f>[42]Abril!$I$14</f>
        <v>S</v>
      </c>
      <c r="L46" s="133" t="str">
        <f>[42]Abril!$I$15</f>
        <v>S</v>
      </c>
      <c r="M46" s="133" t="str">
        <f>[42]Abril!$I$16</f>
        <v>SE</v>
      </c>
      <c r="N46" s="133" t="str">
        <f>[42]Abril!$I$17</f>
        <v>NE</v>
      </c>
      <c r="O46" s="133" t="str">
        <f>[42]Abril!$I$18</f>
        <v>SO</v>
      </c>
      <c r="P46" s="133" t="str">
        <f>[42]Abril!$I$19</f>
        <v>S</v>
      </c>
      <c r="Q46" s="133" t="str">
        <f>[42]Abril!$I$20</f>
        <v>S</v>
      </c>
      <c r="R46" s="133" t="str">
        <f>[42]Abril!$I$21</f>
        <v>S</v>
      </c>
      <c r="S46" s="133" t="str">
        <f>[42]Abril!$I$22</f>
        <v>S</v>
      </c>
      <c r="T46" s="133" t="str">
        <f>[42]Abril!$I$23</f>
        <v>NE</v>
      </c>
      <c r="U46" s="133" t="str">
        <f>[42]Abril!$I$24</f>
        <v>SE</v>
      </c>
      <c r="V46" s="133" t="str">
        <f>[42]Abril!$I$25</f>
        <v>SE</v>
      </c>
      <c r="W46" s="133" t="str">
        <f>[42]Abril!$I$26</f>
        <v>SE</v>
      </c>
      <c r="X46" s="133" t="str">
        <f>[42]Abril!$I$27</f>
        <v>SE</v>
      </c>
      <c r="Y46" s="133" t="str">
        <f>[42]Abril!$I$28</f>
        <v>NE</v>
      </c>
      <c r="Z46" s="133" t="str">
        <f>[42]Abril!$I$29</f>
        <v>NE</v>
      </c>
      <c r="AA46" s="133" t="str">
        <f>[42]Abril!$I$30</f>
        <v>NE</v>
      </c>
      <c r="AB46" s="133" t="str">
        <f>[42]Abril!$I$31</f>
        <v>NE</v>
      </c>
      <c r="AC46" s="133" t="str">
        <f>[42]Abril!$I$32</f>
        <v>NE</v>
      </c>
      <c r="AD46" s="133" t="str">
        <f>[42]Abril!$I$33</f>
        <v>NE</v>
      </c>
      <c r="AE46" s="133" t="str">
        <f>[42]Abril!$I$34</f>
        <v>L</v>
      </c>
      <c r="AF46" s="125" t="str">
        <f>[42]Abril!$I$35</f>
        <v>*</v>
      </c>
      <c r="AG46" s="12" t="s">
        <v>47</v>
      </c>
      <c r="AI46" t="s">
        <v>47</v>
      </c>
    </row>
    <row r="47" spans="1:38" x14ac:dyDescent="0.2">
      <c r="A47" s="98" t="s">
        <v>31</v>
      </c>
      <c r="B47" s="133" t="str">
        <f>[43]Abril!$I$5</f>
        <v>SE</v>
      </c>
      <c r="C47" s="133" t="str">
        <f>[43]Abril!$I$6</f>
        <v>SE</v>
      </c>
      <c r="D47" s="133" t="str">
        <f>[43]Abril!$I$7</f>
        <v>S</v>
      </c>
      <c r="E47" s="133" t="str">
        <f>[43]Abril!$I$8</f>
        <v>SE</v>
      </c>
      <c r="F47" s="133" t="str">
        <f>[43]Abril!$I$9</f>
        <v>NO</v>
      </c>
      <c r="G47" s="133" t="str">
        <f>[43]Abril!$I$10</f>
        <v>NO</v>
      </c>
      <c r="H47" s="133" t="str">
        <f>[43]Abril!$I$11</f>
        <v>SE</v>
      </c>
      <c r="I47" s="133" t="str">
        <f>[43]Abril!$I$12</f>
        <v>S</v>
      </c>
      <c r="J47" s="133" t="str">
        <f>[43]Abril!$I$13</f>
        <v>S</v>
      </c>
      <c r="K47" s="133" t="str">
        <f>[43]Abril!$I$14</f>
        <v>S</v>
      </c>
      <c r="L47" s="133" t="str">
        <f>[43]Abril!$I$15</f>
        <v>SE</v>
      </c>
      <c r="M47" s="133" t="str">
        <f>[43]Abril!$I$16</f>
        <v>SE</v>
      </c>
      <c r="N47" s="133" t="str">
        <f>[43]Abril!$I$17</f>
        <v>NE</v>
      </c>
      <c r="O47" s="133" t="str">
        <f>[43]Abril!$I$18</f>
        <v>SE</v>
      </c>
      <c r="P47" s="133" t="str">
        <f>[43]Abril!$I$19</f>
        <v>SE</v>
      </c>
      <c r="Q47" s="133" t="str">
        <f>[43]Abril!$I$20</f>
        <v>SE</v>
      </c>
      <c r="R47" s="133" t="str">
        <f>[43]Abril!$I$21</f>
        <v>SE</v>
      </c>
      <c r="S47" s="133" t="str">
        <f>[43]Abril!$I$22</f>
        <v>SE</v>
      </c>
      <c r="T47" s="133" t="str">
        <f>[43]Abril!$I$23</f>
        <v>SE</v>
      </c>
      <c r="U47" s="133" t="str">
        <f>[43]Abril!$I$24</f>
        <v>SE</v>
      </c>
      <c r="V47" s="133" t="str">
        <f>[43]Abril!$I$25</f>
        <v>SE</v>
      </c>
      <c r="W47" s="133" t="str">
        <f>[43]Abril!$I$26</f>
        <v>SE</v>
      </c>
      <c r="X47" s="133" t="str">
        <f>[43]Abril!$I$27</f>
        <v>SE</v>
      </c>
      <c r="Y47" s="133" t="str">
        <f>[43]Abril!$I$28</f>
        <v>NE</v>
      </c>
      <c r="Z47" s="133" t="str">
        <f>[43]Abril!$I$29</f>
        <v>NE</v>
      </c>
      <c r="AA47" s="133" t="str">
        <f>[43]Abril!$I$30</f>
        <v>SE</v>
      </c>
      <c r="AB47" s="133" t="str">
        <f>[43]Abril!$I$31</f>
        <v>SE</v>
      </c>
      <c r="AC47" s="133" t="str">
        <f>[43]Abril!$I$32</f>
        <v>L</v>
      </c>
      <c r="AD47" s="133" t="str">
        <f>[43]Abril!$I$33</f>
        <v>SE</v>
      </c>
      <c r="AE47" s="133" t="str">
        <f>[43]Abril!$I$34</f>
        <v>SE</v>
      </c>
      <c r="AF47" s="125" t="str">
        <f>[43]Abril!$I$35</f>
        <v>SE</v>
      </c>
      <c r="AH47" t="s">
        <v>47</v>
      </c>
      <c r="AJ47" t="s">
        <v>47</v>
      </c>
      <c r="AK47" t="s">
        <v>47</v>
      </c>
    </row>
    <row r="48" spans="1:38" x14ac:dyDescent="0.2">
      <c r="A48" s="98" t="s">
        <v>44</v>
      </c>
      <c r="B48" s="133" t="str">
        <f>[44]Abril!$I$5</f>
        <v>L</v>
      </c>
      <c r="C48" s="133" t="str">
        <f>[44]Abril!$I$6</f>
        <v>L</v>
      </c>
      <c r="D48" s="133" t="str">
        <f>[44]Abril!$I$7</f>
        <v>O</v>
      </c>
      <c r="E48" s="133" t="str">
        <f>[44]Abril!$I$8</f>
        <v>O</v>
      </c>
      <c r="F48" s="133" t="str">
        <f>[44]Abril!$I$9</f>
        <v>L</v>
      </c>
      <c r="G48" s="133" t="str">
        <f>[44]Abril!$I$10</f>
        <v>L</v>
      </c>
      <c r="H48" s="133" t="str">
        <f>[44]Abril!$I$11</f>
        <v>SO</v>
      </c>
      <c r="I48" s="133" t="str">
        <f>[44]Abril!$I$12</f>
        <v>SE</v>
      </c>
      <c r="J48" s="133" t="str">
        <f>[44]Abril!$I$13</f>
        <v>S</v>
      </c>
      <c r="K48" s="133" t="str">
        <f>[44]Abril!$I$14</f>
        <v>S</v>
      </c>
      <c r="L48" s="133" t="str">
        <f>[44]Abril!$I$15</f>
        <v>O</v>
      </c>
      <c r="M48" s="133" t="str">
        <f>[44]Abril!$I$16</f>
        <v>O</v>
      </c>
      <c r="N48" s="133" t="str">
        <f>[44]Abril!$I$17</f>
        <v>L</v>
      </c>
      <c r="O48" s="133" t="str">
        <f>[44]Abril!$I$18</f>
        <v>NE</v>
      </c>
      <c r="P48" s="133" t="str">
        <f>[44]Abril!$I$19</f>
        <v>SE</v>
      </c>
      <c r="Q48" s="133" t="str">
        <f>[44]Abril!$I$20</f>
        <v>SE</v>
      </c>
      <c r="R48" s="133" t="str">
        <f>[44]Abril!$I$21</f>
        <v>SE</v>
      </c>
      <c r="S48" s="133" t="str">
        <f>[44]Abril!$I$22</f>
        <v>SE</v>
      </c>
      <c r="T48" s="133" t="str">
        <f>[44]Abril!$I$23</f>
        <v>L</v>
      </c>
      <c r="U48" s="133" t="str">
        <f>[44]Abril!$I$24</f>
        <v>L</v>
      </c>
      <c r="V48" s="133" t="str">
        <f>[44]Abril!$I$25</f>
        <v>L</v>
      </c>
      <c r="W48" s="133" t="str">
        <f>[44]Abril!$I$26</f>
        <v>SE</v>
      </c>
      <c r="X48" s="133" t="str">
        <f>[44]Abril!$I$27</f>
        <v>SE</v>
      </c>
      <c r="Y48" s="133" t="str">
        <f>[44]Abril!$I$28</f>
        <v>L</v>
      </c>
      <c r="Z48" s="133" t="str">
        <f>[44]Abril!$I$29</f>
        <v>L</v>
      </c>
      <c r="AA48" s="133" t="str">
        <f>[44]Abril!$I$30</f>
        <v>L</v>
      </c>
      <c r="AB48" s="133" t="str">
        <f>[44]Abril!$I$31</f>
        <v>L</v>
      </c>
      <c r="AC48" s="133" t="str">
        <f>[44]Abril!$I$32</f>
        <v>L</v>
      </c>
      <c r="AD48" s="133" t="str">
        <f>[44]Abril!$I$33</f>
        <v>L</v>
      </c>
      <c r="AE48" s="133" t="str">
        <f>[44]Abril!$I$34</f>
        <v>L</v>
      </c>
      <c r="AF48" s="125" t="s">
        <v>232</v>
      </c>
      <c r="AG48" s="12" t="s">
        <v>47</v>
      </c>
      <c r="AI48" t="s">
        <v>47</v>
      </c>
      <c r="AJ48" t="s">
        <v>47</v>
      </c>
      <c r="AL48" t="s">
        <v>47</v>
      </c>
    </row>
    <row r="49" spans="1:37" ht="13.5" thickBot="1" x14ac:dyDescent="0.25">
      <c r="A49" s="99" t="s">
        <v>20</v>
      </c>
      <c r="B49" s="129" t="str">
        <f>[45]Abril!$I$5</f>
        <v>*</v>
      </c>
      <c r="C49" s="129" t="str">
        <f>[45]Abril!$I$6</f>
        <v>*</v>
      </c>
      <c r="D49" s="129" t="str">
        <f>[45]Abril!$I$7</f>
        <v>*</v>
      </c>
      <c r="E49" s="129" t="str">
        <f>[45]Abril!$I$8</f>
        <v>*</v>
      </c>
      <c r="F49" s="129" t="str">
        <f>[45]Abril!$I$9</f>
        <v>*</v>
      </c>
      <c r="G49" s="129" t="str">
        <f>[45]Abril!$I$10</f>
        <v>*</v>
      </c>
      <c r="H49" s="129" t="str">
        <f>[45]Abril!$I$11</f>
        <v>*</v>
      </c>
      <c r="I49" s="129" t="str">
        <f>[45]Abril!$I$12</f>
        <v>*</v>
      </c>
      <c r="J49" s="129" t="str">
        <f>[45]Abril!$I$13</f>
        <v>*</v>
      </c>
      <c r="K49" s="129" t="str">
        <f>[45]Abril!$I$14</f>
        <v>*</v>
      </c>
      <c r="L49" s="129" t="str">
        <f>[45]Abril!$I$15</f>
        <v>*</v>
      </c>
      <c r="M49" s="129" t="str">
        <f>[45]Abril!$I$16</f>
        <v>*</v>
      </c>
      <c r="N49" s="129" t="str">
        <f>[45]Abril!$I$17</f>
        <v>*</v>
      </c>
      <c r="O49" s="129" t="str">
        <f>[45]Abril!$I$18</f>
        <v>*</v>
      </c>
      <c r="P49" s="129" t="str">
        <f>[45]Abril!$I$19</f>
        <v>*</v>
      </c>
      <c r="Q49" s="129" t="str">
        <f>[45]Abril!$I$20</f>
        <v>*</v>
      </c>
      <c r="R49" s="129" t="str">
        <f>[45]Abril!$I$21</f>
        <v>*</v>
      </c>
      <c r="S49" s="129" t="str">
        <f>[45]Abril!$I$22</f>
        <v>*</v>
      </c>
      <c r="T49" s="129" t="str">
        <f>[45]Abril!$I$23</f>
        <v>*</v>
      </c>
      <c r="U49" s="129" t="str">
        <f>[45]Abril!$I$24</f>
        <v>*</v>
      </c>
      <c r="V49" s="129" t="str">
        <f>[45]Abril!$I$25</f>
        <v>*</v>
      </c>
      <c r="W49" s="129" t="str">
        <f>[45]Abril!$I$26</f>
        <v>*</v>
      </c>
      <c r="X49" s="129" t="str">
        <f>[45]Abril!$I$27</f>
        <v>*</v>
      </c>
      <c r="Y49" s="129" t="str">
        <f>[45]Abril!$I$28</f>
        <v>*</v>
      </c>
      <c r="Z49" s="129" t="str">
        <f>[45]Abril!$I$29</f>
        <v>*</v>
      </c>
      <c r="AA49" s="129" t="str">
        <f>[45]Abril!$I$30</f>
        <v>*</v>
      </c>
      <c r="AB49" s="129" t="str">
        <f>[45]Abril!$I$31</f>
        <v>*</v>
      </c>
      <c r="AC49" s="129" t="str">
        <f>[45]Abril!$I$32</f>
        <v>*</v>
      </c>
      <c r="AD49" s="129" t="str">
        <f>[45]Abril!$I$33</f>
        <v>*</v>
      </c>
      <c r="AE49" s="129" t="str">
        <f>[45]Abril!$I$34</f>
        <v>*</v>
      </c>
      <c r="AF49" s="125" t="str">
        <f>[45]Abril!$I$35</f>
        <v>*</v>
      </c>
    </row>
    <row r="50" spans="1:37" s="5" customFormat="1" ht="17.100000000000001" customHeight="1" thickBot="1" x14ac:dyDescent="0.25">
      <c r="A50" s="100" t="s">
        <v>224</v>
      </c>
      <c r="B50" s="101" t="s">
        <v>226</v>
      </c>
      <c r="C50" s="102" t="s">
        <v>226</v>
      </c>
      <c r="D50" s="102" t="s">
        <v>226</v>
      </c>
      <c r="E50" s="102" t="s">
        <v>226</v>
      </c>
      <c r="F50" s="102" t="s">
        <v>226</v>
      </c>
      <c r="G50" s="102" t="s">
        <v>226</v>
      </c>
      <c r="H50" s="102" t="s">
        <v>226</v>
      </c>
      <c r="I50" s="102" t="s">
        <v>226</v>
      </c>
      <c r="J50" s="102" t="s">
        <v>226</v>
      </c>
      <c r="K50" s="102" t="s">
        <v>226</v>
      </c>
      <c r="L50" s="102" t="s">
        <v>226</v>
      </c>
      <c r="M50" s="102" t="s">
        <v>226</v>
      </c>
      <c r="N50" s="102" t="s">
        <v>226</v>
      </c>
      <c r="O50" s="102" t="s">
        <v>226</v>
      </c>
      <c r="P50" s="102" t="s">
        <v>226</v>
      </c>
      <c r="Q50" s="102" t="s">
        <v>226</v>
      </c>
      <c r="R50" s="102" t="s">
        <v>226</v>
      </c>
      <c r="S50" s="102" t="s">
        <v>226</v>
      </c>
      <c r="T50" s="102" t="s">
        <v>226</v>
      </c>
      <c r="U50" s="102" t="s">
        <v>226</v>
      </c>
      <c r="V50" s="102" t="s">
        <v>226</v>
      </c>
      <c r="W50" s="102" t="s">
        <v>226</v>
      </c>
      <c r="X50" s="102" t="s">
        <v>226</v>
      </c>
      <c r="Y50" s="102" t="s">
        <v>226</v>
      </c>
      <c r="Z50" s="102" t="s">
        <v>226</v>
      </c>
      <c r="AA50" s="102" t="s">
        <v>226</v>
      </c>
      <c r="AB50" s="102" t="s">
        <v>226</v>
      </c>
      <c r="AC50" s="102" t="s">
        <v>226</v>
      </c>
      <c r="AD50" s="102" t="s">
        <v>226</v>
      </c>
      <c r="AE50" s="121" t="s">
        <v>226</v>
      </c>
      <c r="AF50" s="122"/>
      <c r="AK50" s="5" t="s">
        <v>47</v>
      </c>
    </row>
    <row r="51" spans="1:37" s="8" customFormat="1" ht="13.5" thickBot="1" x14ac:dyDescent="0.25">
      <c r="A51" s="176" t="s">
        <v>223</v>
      </c>
      <c r="B51" s="177"/>
      <c r="C51" s="177"/>
      <c r="D51" s="177"/>
      <c r="E51" s="177"/>
      <c r="F51" s="177"/>
      <c r="G51" s="177"/>
      <c r="H51" s="177"/>
      <c r="I51" s="177"/>
      <c r="J51" s="177"/>
      <c r="K51" s="177"/>
      <c r="L51" s="177"/>
      <c r="M51" s="177"/>
      <c r="N51" s="177"/>
      <c r="O51" s="177"/>
      <c r="P51" s="177"/>
      <c r="Q51" s="177"/>
      <c r="R51" s="177"/>
      <c r="S51" s="177"/>
      <c r="T51" s="177"/>
      <c r="U51" s="177"/>
      <c r="V51" s="177"/>
      <c r="W51" s="177"/>
      <c r="X51" s="177"/>
      <c r="Y51" s="177"/>
      <c r="Z51" s="177"/>
      <c r="AA51" s="177"/>
      <c r="AB51" s="177"/>
      <c r="AC51" s="177"/>
      <c r="AD51" s="177"/>
      <c r="AE51" s="178"/>
      <c r="AF51" s="126" t="s">
        <v>233</v>
      </c>
      <c r="AK51" s="8" t="s">
        <v>47</v>
      </c>
    </row>
    <row r="52" spans="1:37" x14ac:dyDescent="0.2">
      <c r="A52" s="47"/>
      <c r="B52" s="48"/>
      <c r="C52" s="48"/>
      <c r="D52" s="48" t="s">
        <v>101</v>
      </c>
      <c r="E52" s="48"/>
      <c r="F52" s="48"/>
      <c r="G52" s="48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55"/>
      <c r="AE52" s="61" t="s">
        <v>47</v>
      </c>
      <c r="AF52" s="88"/>
    </row>
    <row r="53" spans="1:37" x14ac:dyDescent="0.2">
      <c r="A53" s="47"/>
      <c r="B53" s="49" t="s">
        <v>102</v>
      </c>
      <c r="C53" s="49"/>
      <c r="D53" s="49"/>
      <c r="E53" s="49"/>
      <c r="F53" s="49"/>
      <c r="G53" s="49"/>
      <c r="H53" s="49"/>
      <c r="I53" s="49"/>
      <c r="J53" s="86"/>
      <c r="K53" s="86"/>
      <c r="L53" s="86"/>
      <c r="M53" s="86" t="s">
        <v>45</v>
      </c>
      <c r="N53" s="86"/>
      <c r="O53" s="86"/>
      <c r="P53" s="86"/>
      <c r="Q53" s="86"/>
      <c r="R53" s="86"/>
      <c r="S53" s="86"/>
      <c r="T53" s="152" t="s">
        <v>230</v>
      </c>
      <c r="U53" s="152"/>
      <c r="V53" s="152"/>
      <c r="W53" s="152"/>
      <c r="X53" s="152"/>
      <c r="Y53" s="86"/>
      <c r="Z53" s="86"/>
      <c r="AA53" s="86"/>
      <c r="AB53" s="86"/>
      <c r="AC53" s="86"/>
      <c r="AD53" s="86"/>
      <c r="AE53" s="86"/>
      <c r="AF53" s="88"/>
      <c r="AK53" t="s">
        <v>47</v>
      </c>
    </row>
    <row r="54" spans="1:37" x14ac:dyDescent="0.2">
      <c r="A54" s="50"/>
      <c r="B54" s="86"/>
      <c r="C54" s="86"/>
      <c r="D54" s="86"/>
      <c r="E54" s="86"/>
      <c r="F54" s="86"/>
      <c r="G54" s="86"/>
      <c r="H54" s="86"/>
      <c r="I54" s="86"/>
      <c r="J54" s="87"/>
      <c r="K54" s="87"/>
      <c r="L54" s="87"/>
      <c r="M54" s="87" t="s">
        <v>46</v>
      </c>
      <c r="N54" s="87"/>
      <c r="O54" s="87"/>
      <c r="P54" s="87"/>
      <c r="Q54" s="86"/>
      <c r="R54" s="86"/>
      <c r="S54" s="86"/>
      <c r="T54" s="153" t="s">
        <v>98</v>
      </c>
      <c r="U54" s="153"/>
      <c r="V54" s="153"/>
      <c r="W54" s="153"/>
      <c r="X54" s="153"/>
      <c r="Y54" s="86"/>
      <c r="Z54" s="86"/>
      <c r="AA54" s="86"/>
      <c r="AB54" s="86"/>
      <c r="AC54" s="86"/>
      <c r="AD54" s="55"/>
      <c r="AE54" s="55"/>
      <c r="AF54" s="88"/>
    </row>
    <row r="55" spans="1:37" x14ac:dyDescent="0.2">
      <c r="A55" s="47"/>
      <c r="B55" s="48"/>
      <c r="C55" s="48"/>
      <c r="D55" s="48"/>
      <c r="E55" s="48"/>
      <c r="F55" s="48"/>
      <c r="G55" s="48"/>
      <c r="H55" s="48"/>
      <c r="I55" s="48"/>
      <c r="J55" s="48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55"/>
      <c r="AE55" s="55"/>
      <c r="AF55" s="88"/>
    </row>
    <row r="56" spans="1:37" x14ac:dyDescent="0.2">
      <c r="A56" s="50"/>
      <c r="B56" s="86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55"/>
      <c r="AF56" s="88"/>
    </row>
    <row r="57" spans="1:37" x14ac:dyDescent="0.2">
      <c r="A57" s="50"/>
      <c r="B57" s="86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56"/>
      <c r="AF57" s="88"/>
    </row>
    <row r="58" spans="1:37" ht="13.5" thickBot="1" x14ac:dyDescent="0.25">
      <c r="A58" s="62"/>
      <c r="B58" s="63"/>
      <c r="C58" s="63"/>
      <c r="D58" s="63"/>
      <c r="E58" s="63"/>
      <c r="F58" s="63"/>
      <c r="G58" s="63" t="s">
        <v>47</v>
      </c>
      <c r="H58" s="63"/>
      <c r="I58" s="63"/>
      <c r="J58" s="63"/>
      <c r="K58" s="63"/>
      <c r="L58" s="63" t="s">
        <v>47</v>
      </c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89"/>
    </row>
    <row r="59" spans="1:37" x14ac:dyDescent="0.2">
      <c r="AF59" s="7"/>
    </row>
    <row r="62" spans="1:37" x14ac:dyDescent="0.2">
      <c r="V62" s="2" t="s">
        <v>47</v>
      </c>
    </row>
    <row r="66" spans="10:33" x14ac:dyDescent="0.2">
      <c r="Q66" s="2" t="s">
        <v>47</v>
      </c>
    </row>
    <row r="67" spans="10:33" x14ac:dyDescent="0.2">
      <c r="J67" s="2" t="s">
        <v>47</v>
      </c>
      <c r="AG67" t="s">
        <v>47</v>
      </c>
    </row>
    <row r="69" spans="10:33" x14ac:dyDescent="0.2">
      <c r="O69" s="2" t="s">
        <v>47</v>
      </c>
    </row>
    <row r="70" spans="10:33" x14ac:dyDescent="0.2">
      <c r="P70" s="2" t="s">
        <v>47</v>
      </c>
      <c r="AB70" s="2" t="s">
        <v>47</v>
      </c>
    </row>
    <row r="74" spans="10:33" x14ac:dyDescent="0.2">
      <c r="Z74" s="2" t="s">
        <v>47</v>
      </c>
    </row>
    <row r="82" spans="22:22" x14ac:dyDescent="0.2">
      <c r="V82" s="2" t="s">
        <v>47</v>
      </c>
    </row>
  </sheetData>
  <sheetProtection password="C6EC" sheet="1" objects="1" scenarios="1"/>
  <mergeCells count="36">
    <mergeCell ref="T53:X53"/>
    <mergeCell ref="T54:X54"/>
    <mergeCell ref="M3:M4"/>
    <mergeCell ref="N3:N4"/>
    <mergeCell ref="O3:O4"/>
    <mergeCell ref="P3:P4"/>
    <mergeCell ref="Q3:Q4"/>
    <mergeCell ref="A51:AE51"/>
    <mergeCell ref="AE3:AE4"/>
    <mergeCell ref="AA3:AA4"/>
    <mergeCell ref="AB3:AB4"/>
    <mergeCell ref="AC3:AC4"/>
    <mergeCell ref="AD3:AD4"/>
    <mergeCell ref="W3:W4"/>
    <mergeCell ref="L3:L4"/>
    <mergeCell ref="V3:V4"/>
    <mergeCell ref="A1:AF1"/>
    <mergeCell ref="A2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R3:R4"/>
    <mergeCell ref="S3:S4"/>
    <mergeCell ref="T3:T4"/>
    <mergeCell ref="Y3:Y4"/>
    <mergeCell ref="Z3:Z4"/>
    <mergeCell ref="X3:X4"/>
    <mergeCell ref="U3:U4"/>
    <mergeCell ref="B2:AG2"/>
  </mergeCells>
  <phoneticPr fontId="1" type="noConversion"/>
  <printOptions horizontalCentered="1"/>
  <pageMargins left="0.39370078740157483" right="0.39370078740157483" top="1.1811023622047245" bottom="0.98425196850393704" header="0.51181102362204722" footer="0.51181102362204722"/>
  <pageSetup paperSize="9" scale="90" orientation="landscape" horizontalDpi="300" verticalDpi="300" r:id="rId1"/>
  <headerFooter alignWithMargins="0">
    <oddHeader>&amp;L&amp;"Arial Narrow,Normal"&amp;12Centro de Monitoramento de Tempo, do Clima e dos Recursos Hídricos de Mato Grosso do Sul (Cemtec-MS)
Agência de Desenvolvimento Agrário e Extensão Rural (Agraer)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2"/>
  <sheetViews>
    <sheetView zoomScale="90" zoomScaleNormal="90" workbookViewId="0">
      <selection activeCell="AJ29" sqref="AJ29"/>
    </sheetView>
  </sheetViews>
  <sheetFormatPr defaultRowHeight="12.75" x14ac:dyDescent="0.2"/>
  <cols>
    <col min="1" max="1" width="19.140625" style="2" bestFit="1" customWidth="1"/>
    <col min="2" max="2" width="6.140625" style="2" bestFit="1" customWidth="1"/>
    <col min="3" max="3" width="5.42578125" style="2" bestFit="1" customWidth="1"/>
    <col min="4" max="4" width="6.140625" style="2" bestFit="1" customWidth="1"/>
    <col min="5" max="5" width="6" style="2" customWidth="1"/>
    <col min="6" max="12" width="5.42578125" style="2" bestFit="1" customWidth="1"/>
    <col min="13" max="13" width="5.85546875" style="2" customWidth="1"/>
    <col min="14" max="14" width="5.42578125" style="2" bestFit="1" customWidth="1"/>
    <col min="15" max="15" width="6" style="2" customWidth="1"/>
    <col min="16" max="27" width="5.42578125" style="2" bestFit="1" customWidth="1"/>
    <col min="28" max="28" width="5.85546875" style="2" customWidth="1"/>
    <col min="29" max="29" width="6.140625" style="2" bestFit="1" customWidth="1"/>
    <col min="30" max="31" width="5.42578125" style="2" bestFit="1" customWidth="1"/>
    <col min="32" max="32" width="7.42578125" style="6" bestFit="1" customWidth="1"/>
    <col min="33" max="33" width="9.140625" style="1"/>
  </cols>
  <sheetData>
    <row r="1" spans="1:33" ht="20.100000000000001" customHeight="1" x14ac:dyDescent="0.2">
      <c r="A1" s="145" t="s">
        <v>32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70"/>
    </row>
    <row r="2" spans="1:33" s="4" customFormat="1" ht="20.100000000000001" customHeight="1" x14ac:dyDescent="0.2">
      <c r="A2" s="148" t="s">
        <v>21</v>
      </c>
      <c r="B2" s="143" t="s">
        <v>231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</row>
    <row r="3" spans="1:33" s="5" customFormat="1" ht="20.100000000000001" customHeight="1" x14ac:dyDescent="0.2">
      <c r="A3" s="148"/>
      <c r="B3" s="149">
        <v>1</v>
      </c>
      <c r="C3" s="149">
        <f>SUM(B3+1)</f>
        <v>2</v>
      </c>
      <c r="D3" s="149">
        <f t="shared" ref="D3:AD3" si="0">SUM(C3+1)</f>
        <v>3</v>
      </c>
      <c r="E3" s="149">
        <f t="shared" si="0"/>
        <v>4</v>
      </c>
      <c r="F3" s="149">
        <f t="shared" si="0"/>
        <v>5</v>
      </c>
      <c r="G3" s="149">
        <f t="shared" si="0"/>
        <v>6</v>
      </c>
      <c r="H3" s="149">
        <f t="shared" si="0"/>
        <v>7</v>
      </c>
      <c r="I3" s="149">
        <f t="shared" si="0"/>
        <v>8</v>
      </c>
      <c r="J3" s="149">
        <f t="shared" si="0"/>
        <v>9</v>
      </c>
      <c r="K3" s="149">
        <f t="shared" si="0"/>
        <v>10</v>
      </c>
      <c r="L3" s="149">
        <f t="shared" si="0"/>
        <v>11</v>
      </c>
      <c r="M3" s="149">
        <f t="shared" si="0"/>
        <v>12</v>
      </c>
      <c r="N3" s="149">
        <f t="shared" si="0"/>
        <v>13</v>
      </c>
      <c r="O3" s="149">
        <f t="shared" si="0"/>
        <v>14</v>
      </c>
      <c r="P3" s="149">
        <f t="shared" si="0"/>
        <v>15</v>
      </c>
      <c r="Q3" s="149">
        <f t="shared" si="0"/>
        <v>16</v>
      </c>
      <c r="R3" s="149">
        <f t="shared" si="0"/>
        <v>17</v>
      </c>
      <c r="S3" s="149">
        <f t="shared" si="0"/>
        <v>18</v>
      </c>
      <c r="T3" s="149">
        <f t="shared" si="0"/>
        <v>19</v>
      </c>
      <c r="U3" s="149">
        <f t="shared" si="0"/>
        <v>20</v>
      </c>
      <c r="V3" s="149">
        <f t="shared" si="0"/>
        <v>21</v>
      </c>
      <c r="W3" s="149">
        <f t="shared" si="0"/>
        <v>22</v>
      </c>
      <c r="X3" s="149">
        <f t="shared" si="0"/>
        <v>23</v>
      </c>
      <c r="Y3" s="149">
        <f t="shared" si="0"/>
        <v>24</v>
      </c>
      <c r="Z3" s="149">
        <f t="shared" si="0"/>
        <v>25</v>
      </c>
      <c r="AA3" s="149">
        <f t="shared" si="0"/>
        <v>26</v>
      </c>
      <c r="AB3" s="149">
        <f t="shared" si="0"/>
        <v>27</v>
      </c>
      <c r="AC3" s="149">
        <f t="shared" si="0"/>
        <v>28</v>
      </c>
      <c r="AD3" s="149">
        <f t="shared" si="0"/>
        <v>29</v>
      </c>
      <c r="AE3" s="164">
        <v>30</v>
      </c>
      <c r="AF3" s="118" t="s">
        <v>37</v>
      </c>
      <c r="AG3" s="108" t="s">
        <v>36</v>
      </c>
    </row>
    <row r="4" spans="1:33" s="5" customFormat="1" ht="20.100000000000001" customHeight="1" x14ac:dyDescent="0.2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64"/>
      <c r="AF4" s="118" t="s">
        <v>35</v>
      </c>
      <c r="AG4" s="60" t="s">
        <v>35</v>
      </c>
    </row>
    <row r="5" spans="1:33" s="5" customFormat="1" x14ac:dyDescent="0.2">
      <c r="A5" s="58" t="s">
        <v>40</v>
      </c>
      <c r="B5" s="127">
        <f>[1]Abril!$J$5</f>
        <v>20.16</v>
      </c>
      <c r="C5" s="127">
        <f>[1]Abril!$J$6</f>
        <v>33.840000000000003</v>
      </c>
      <c r="D5" s="127">
        <f>[1]Abril!$J$7</f>
        <v>24.840000000000003</v>
      </c>
      <c r="E5" s="127">
        <f>[1]Abril!$J$8</f>
        <v>18.36</v>
      </c>
      <c r="F5" s="127">
        <f>[1]Abril!$J$9</f>
        <v>18.720000000000002</v>
      </c>
      <c r="G5" s="127">
        <f>[1]Abril!$J$10</f>
        <v>37.440000000000005</v>
      </c>
      <c r="H5" s="127">
        <f>[1]Abril!$J$11</f>
        <v>48.6</v>
      </c>
      <c r="I5" s="127">
        <f>[1]Abril!$J$12</f>
        <v>19.440000000000001</v>
      </c>
      <c r="J5" s="127">
        <f>[1]Abril!$J$13</f>
        <v>14.04</v>
      </c>
      <c r="K5" s="127">
        <f>[1]Abril!$J$14</f>
        <v>33.119999999999997</v>
      </c>
      <c r="L5" s="127">
        <f>[1]Abril!$J$15</f>
        <v>16.559999999999999</v>
      </c>
      <c r="M5" s="127">
        <f>[1]Abril!$J$16</f>
        <v>17.28</v>
      </c>
      <c r="N5" s="127">
        <f>[1]Abril!$J$17</f>
        <v>21.96</v>
      </c>
      <c r="O5" s="127">
        <f>[1]Abril!$J$18</f>
        <v>55.080000000000005</v>
      </c>
      <c r="P5" s="127">
        <f>[1]Abril!$J$19</f>
        <v>25.56</v>
      </c>
      <c r="Q5" s="127">
        <f>[1]Abril!$J$20</f>
        <v>18.36</v>
      </c>
      <c r="R5" s="127">
        <f>[1]Abril!$J$21</f>
        <v>15.120000000000001</v>
      </c>
      <c r="S5" s="127">
        <f>[1]Abril!$J$22</f>
        <v>21.240000000000002</v>
      </c>
      <c r="T5" s="127">
        <f>[1]Abril!$J$23</f>
        <v>19.8</v>
      </c>
      <c r="U5" s="127">
        <f>[1]Abril!$J$24</f>
        <v>17.28</v>
      </c>
      <c r="V5" s="127">
        <f>[1]Abril!$J$25</f>
        <v>16.559999999999999</v>
      </c>
      <c r="W5" s="127">
        <f>[1]Abril!$J$26</f>
        <v>18.36</v>
      </c>
      <c r="X5" s="127">
        <f>[1]Abril!$J$27</f>
        <v>19.440000000000001</v>
      </c>
      <c r="Y5" s="127">
        <f>[1]Abril!$J$28</f>
        <v>26.64</v>
      </c>
      <c r="Z5" s="127">
        <f>[1]Abril!$J$29</f>
        <v>31.319999999999997</v>
      </c>
      <c r="AA5" s="127">
        <f>[1]Abril!$J$30</f>
        <v>26.64</v>
      </c>
      <c r="AB5" s="127">
        <f>[1]Abril!$J$31</f>
        <v>31.319999999999997</v>
      </c>
      <c r="AC5" s="127">
        <f>[1]Abril!$J$32</f>
        <v>30.240000000000002</v>
      </c>
      <c r="AD5" s="127">
        <f>[1]Abril!$J$33</f>
        <v>19.079999999999998</v>
      </c>
      <c r="AE5" s="127">
        <f>[1]Abril!$J$34</f>
        <v>20.16</v>
      </c>
      <c r="AF5" s="15">
        <f>MAX(B5:AE5)</f>
        <v>55.080000000000005</v>
      </c>
      <c r="AG5" s="124">
        <f>AVERAGE(B5:AE5)</f>
        <v>24.552000000000003</v>
      </c>
    </row>
    <row r="6" spans="1:33" x14ac:dyDescent="0.2">
      <c r="A6" s="58" t="s">
        <v>0</v>
      </c>
      <c r="B6" s="11">
        <f>[2]Abril!$J$5</f>
        <v>29.52</v>
      </c>
      <c r="C6" s="11">
        <f>[2]Abril!$J$6</f>
        <v>31.319999999999997</v>
      </c>
      <c r="D6" s="11">
        <f>[2]Abril!$J$7</f>
        <v>30.6</v>
      </c>
      <c r="E6" s="11">
        <f>[2]Abril!$J$8</f>
        <v>20.88</v>
      </c>
      <c r="F6" s="11">
        <f>[2]Abril!$J$9</f>
        <v>23.400000000000002</v>
      </c>
      <c r="G6" s="11">
        <f>[2]Abril!$J$10</f>
        <v>36.36</v>
      </c>
      <c r="H6" s="11">
        <f>[2]Abril!$J$11</f>
        <v>26.28</v>
      </c>
      <c r="I6" s="11">
        <f>[2]Abril!$J$12</f>
        <v>23.400000000000002</v>
      </c>
      <c r="J6" s="11">
        <f>[2]Abril!$J$13</f>
        <v>16.559999999999999</v>
      </c>
      <c r="K6" s="11">
        <f>[2]Abril!$J$14</f>
        <v>15.840000000000002</v>
      </c>
      <c r="L6" s="11">
        <f>[2]Abril!$J$15</f>
        <v>21.6</v>
      </c>
      <c r="M6" s="11">
        <f>[2]Abril!$J$16</f>
        <v>19.079999999999998</v>
      </c>
      <c r="N6" s="11">
        <f>[2]Abril!$J$17</f>
        <v>43.92</v>
      </c>
      <c r="O6" s="11">
        <f>[2]Abril!$J$18</f>
        <v>46.800000000000004</v>
      </c>
      <c r="P6" s="11">
        <f>[2]Abril!$J$19</f>
        <v>25.92</v>
      </c>
      <c r="Q6" s="11">
        <f>[2]Abril!$J$20</f>
        <v>21.6</v>
      </c>
      <c r="R6" s="11">
        <f>[2]Abril!$J$21</f>
        <v>16.920000000000002</v>
      </c>
      <c r="S6" s="11">
        <f>[2]Abril!$J$22</f>
        <v>22.32</v>
      </c>
      <c r="T6" s="11">
        <f>[2]Abril!$J$23</f>
        <v>28.08</v>
      </c>
      <c r="U6" s="11">
        <f>[2]Abril!$J$24</f>
        <v>19.079999999999998</v>
      </c>
      <c r="V6" s="11">
        <f>[2]Abril!$J$25</f>
        <v>15.120000000000001</v>
      </c>
      <c r="W6" s="11">
        <f>[2]Abril!$J$26</f>
        <v>18</v>
      </c>
      <c r="X6" s="11">
        <f>[2]Abril!$J$27</f>
        <v>21.6</v>
      </c>
      <c r="Y6" s="11">
        <f>[2]Abril!$J$28</f>
        <v>31.319999999999997</v>
      </c>
      <c r="Z6" s="11">
        <f>[2]Abril!$J$29</f>
        <v>26.64</v>
      </c>
      <c r="AA6" s="11">
        <f>[2]Abril!$J$30</f>
        <v>34.92</v>
      </c>
      <c r="AB6" s="11">
        <f>[2]Abril!$J$31</f>
        <v>35.64</v>
      </c>
      <c r="AC6" s="11">
        <f>[2]Abril!$J$32</f>
        <v>33.119999999999997</v>
      </c>
      <c r="AD6" s="11">
        <f>[2]Abril!$J$33</f>
        <v>19.8</v>
      </c>
      <c r="AE6" s="11">
        <f>[2]Abril!$J$34</f>
        <v>17.64</v>
      </c>
      <c r="AF6" s="15">
        <f>MAX(B6:AE6)</f>
        <v>46.800000000000004</v>
      </c>
      <c r="AG6" s="124">
        <f>AVERAGE(B6:AE6)</f>
        <v>25.776</v>
      </c>
    </row>
    <row r="7" spans="1:33" x14ac:dyDescent="0.2">
      <c r="A7" s="58" t="s">
        <v>104</v>
      </c>
      <c r="B7" s="11">
        <f>[3]Abril!$J$5</f>
        <v>42.84</v>
      </c>
      <c r="C7" s="11">
        <f>[3]Abril!$J$6</f>
        <v>32.4</v>
      </c>
      <c r="D7" s="11">
        <f>[3]Abril!$J$7</f>
        <v>36</v>
      </c>
      <c r="E7" s="11">
        <f>[3]Abril!$J$8</f>
        <v>30.96</v>
      </c>
      <c r="F7" s="11">
        <f>[3]Abril!$J$9</f>
        <v>25.92</v>
      </c>
      <c r="G7" s="11">
        <f>[3]Abril!$J$10</f>
        <v>55.800000000000004</v>
      </c>
      <c r="H7" s="11">
        <f>[3]Abril!$J$11</f>
        <v>48.96</v>
      </c>
      <c r="I7" s="11">
        <f>[3]Abril!$J$12</f>
        <v>29.52</v>
      </c>
      <c r="J7" s="11">
        <f>[3]Abril!$J$13</f>
        <v>33.119999999999997</v>
      </c>
      <c r="K7" s="11">
        <f>[3]Abril!$J$14</f>
        <v>26.28</v>
      </c>
      <c r="L7" s="11">
        <f>[3]Abril!$J$15</f>
        <v>26.64</v>
      </c>
      <c r="M7" s="11">
        <f>[3]Abril!$J$16</f>
        <v>23.400000000000002</v>
      </c>
      <c r="N7" s="11">
        <f>[3]Abril!$J$17</f>
        <v>31.319999999999997</v>
      </c>
      <c r="O7" s="11">
        <f>[3]Abril!$J$18</f>
        <v>84.960000000000008</v>
      </c>
      <c r="P7" s="11">
        <f>[3]Abril!$J$19</f>
        <v>33.119999999999997</v>
      </c>
      <c r="Q7" s="11">
        <f>[3]Abril!$J$20</f>
        <v>29.16</v>
      </c>
      <c r="R7" s="11">
        <f>[3]Abril!$J$21</f>
        <v>23.400000000000002</v>
      </c>
      <c r="S7" s="11">
        <f>[3]Abril!$J$22</f>
        <v>31.319999999999997</v>
      </c>
      <c r="T7" s="11">
        <f>[3]Abril!$J$23</f>
        <v>29.880000000000003</v>
      </c>
      <c r="U7" s="11">
        <f>[3]Abril!$J$24</f>
        <v>29.52</v>
      </c>
      <c r="V7" s="11">
        <f>[3]Abril!$J$25</f>
        <v>21.6</v>
      </c>
      <c r="W7" s="11">
        <f>[3]Abril!$J$26</f>
        <v>19.8</v>
      </c>
      <c r="X7" s="11">
        <f>[3]Abril!$J$27</f>
        <v>27.36</v>
      </c>
      <c r="Y7" s="11">
        <f>[3]Abril!$J$28</f>
        <v>30.240000000000002</v>
      </c>
      <c r="Z7" s="11">
        <f>[3]Abril!$J$29</f>
        <v>29.16</v>
      </c>
      <c r="AA7" s="11">
        <f>[3]Abril!$J$30</f>
        <v>31.680000000000003</v>
      </c>
      <c r="AB7" s="11">
        <f>[3]Abril!$J$31</f>
        <v>37.440000000000005</v>
      </c>
      <c r="AC7" s="11">
        <f>[3]Abril!$J$32</f>
        <v>45</v>
      </c>
      <c r="AD7" s="11">
        <f>[3]Abril!$J$33</f>
        <v>29.16</v>
      </c>
      <c r="AE7" s="11">
        <f>[3]Abril!$J$34</f>
        <v>21.6</v>
      </c>
      <c r="AF7" s="93">
        <f>MAX(B7:AE7)</f>
        <v>84.960000000000008</v>
      </c>
      <c r="AG7" s="115">
        <f>AVERAGE(B7:AE7)</f>
        <v>33.251999999999995</v>
      </c>
    </row>
    <row r="8" spans="1:33" x14ac:dyDescent="0.2">
      <c r="A8" s="58" t="s">
        <v>1</v>
      </c>
      <c r="B8" s="11" t="str">
        <f>[4]Abril!$J$5</f>
        <v>*</v>
      </c>
      <c r="C8" s="11" t="str">
        <f>[4]Abril!$J$6</f>
        <v>*</v>
      </c>
      <c r="D8" s="11" t="str">
        <f>[4]Abril!$J$7</f>
        <v>*</v>
      </c>
      <c r="E8" s="11">
        <f>[4]Abril!$J$8</f>
        <v>22.68</v>
      </c>
      <c r="F8" s="11">
        <f>[4]Abril!$J$9</f>
        <v>35.64</v>
      </c>
      <c r="G8" s="11">
        <f>[4]Abril!$J$10</f>
        <v>34.56</v>
      </c>
      <c r="H8" s="11">
        <f>[4]Abril!$J$11</f>
        <v>45.72</v>
      </c>
      <c r="I8" s="11">
        <f>[4]Abril!$J$12</f>
        <v>14.76</v>
      </c>
      <c r="J8" s="11">
        <f>[4]Abril!$J$13</f>
        <v>14.76</v>
      </c>
      <c r="K8" s="11" t="str">
        <f>[4]Abril!$J$14</f>
        <v>*</v>
      </c>
      <c r="L8" s="11" t="str">
        <f>[4]Abril!$J$15</f>
        <v>*</v>
      </c>
      <c r="M8" s="11" t="str">
        <f>[4]Abril!$J$16</f>
        <v>*</v>
      </c>
      <c r="N8" s="11" t="str">
        <f>[4]Abril!$J$17</f>
        <v>*</v>
      </c>
      <c r="O8" s="11" t="str">
        <f>[4]Abril!$J$18</f>
        <v>*</v>
      </c>
      <c r="P8" s="11" t="str">
        <f>[4]Abril!$J$19</f>
        <v>*</v>
      </c>
      <c r="Q8" s="11" t="str">
        <f>[4]Abril!$J$20</f>
        <v>*</v>
      </c>
      <c r="R8" s="11" t="str">
        <f>[4]Abril!$J$21</f>
        <v>*</v>
      </c>
      <c r="S8" s="11" t="str">
        <f>[4]Abril!$J$22</f>
        <v>*</v>
      </c>
      <c r="T8" s="11" t="str">
        <f>[4]Abril!$J$23</f>
        <v>*</v>
      </c>
      <c r="U8" s="11" t="str">
        <f>[4]Abril!$J$24</f>
        <v>*</v>
      </c>
      <c r="V8" s="11" t="str">
        <f>[4]Abril!$J$25</f>
        <v>*</v>
      </c>
      <c r="W8" s="11" t="str">
        <f>[4]Abril!$J$26</f>
        <v>*</v>
      </c>
      <c r="X8" s="11" t="str">
        <f>[4]Abril!$J$27</f>
        <v>*</v>
      </c>
      <c r="Y8" s="11" t="str">
        <f>[4]Abril!$J$28</f>
        <v>*</v>
      </c>
      <c r="Z8" s="11" t="str">
        <f>[4]Abril!$J$29</f>
        <v>*</v>
      </c>
      <c r="AA8" s="11" t="str">
        <f>[4]Abril!$J$30</f>
        <v>*</v>
      </c>
      <c r="AB8" s="11" t="str">
        <f>[4]Abril!$J$31</f>
        <v>*</v>
      </c>
      <c r="AC8" s="11" t="str">
        <f>[4]Abril!$J$32</f>
        <v>*</v>
      </c>
      <c r="AD8" s="11">
        <f>[4]Abril!$J$33</f>
        <v>10.08</v>
      </c>
      <c r="AE8" s="11">
        <f>[4]Abril!$J$34</f>
        <v>21.96</v>
      </c>
      <c r="AF8" s="15">
        <f>MAX(B8:AE8)</f>
        <v>45.72</v>
      </c>
      <c r="AG8" s="124">
        <f>AVERAGE(B8:AE8)</f>
        <v>25.02</v>
      </c>
    </row>
    <row r="9" spans="1:33" x14ac:dyDescent="0.2">
      <c r="A9" s="58" t="s">
        <v>167</v>
      </c>
      <c r="B9" s="11">
        <f>[5]Abril!$J$5</f>
        <v>31.680000000000003</v>
      </c>
      <c r="C9" s="11">
        <f>[5]Abril!$J$6</f>
        <v>30.6</v>
      </c>
      <c r="D9" s="11">
        <f>[5]Abril!$J$7</f>
        <v>36.72</v>
      </c>
      <c r="E9" s="11">
        <f>[5]Abril!$J$8</f>
        <v>23.400000000000002</v>
      </c>
      <c r="F9" s="11">
        <f>[5]Abril!$J$9</f>
        <v>28.08</v>
      </c>
      <c r="G9" s="11">
        <f>[5]Abril!$J$10</f>
        <v>55.800000000000004</v>
      </c>
      <c r="H9" s="11">
        <f>[5]Abril!$J$11</f>
        <v>36.36</v>
      </c>
      <c r="I9" s="11">
        <f>[5]Abril!$J$12</f>
        <v>25.56</v>
      </c>
      <c r="J9" s="11">
        <f>[5]Abril!$J$13</f>
        <v>31.319999999999997</v>
      </c>
      <c r="K9" s="11">
        <f>[5]Abril!$J$14</f>
        <v>24.12</v>
      </c>
      <c r="L9" s="11">
        <f>[5]Abril!$J$15</f>
        <v>21.96</v>
      </c>
      <c r="M9" s="11">
        <f>[5]Abril!$J$16</f>
        <v>23.759999999999998</v>
      </c>
      <c r="N9" s="11">
        <f>[5]Abril!$J$17</f>
        <v>33.119999999999997</v>
      </c>
      <c r="O9" s="11">
        <f>[5]Abril!$J$18</f>
        <v>49.680000000000007</v>
      </c>
      <c r="P9" s="11">
        <f>[5]Abril!$J$19</f>
        <v>32.76</v>
      </c>
      <c r="Q9" s="11">
        <f>[5]Abril!$J$20</f>
        <v>26.64</v>
      </c>
      <c r="R9" s="11">
        <f>[5]Abril!$J$21</f>
        <v>24.12</v>
      </c>
      <c r="S9" s="11">
        <f>[5]Abril!$J$22</f>
        <v>28.8</v>
      </c>
      <c r="T9" s="11">
        <f>[5]Abril!$J$23</f>
        <v>32.76</v>
      </c>
      <c r="U9" s="11">
        <f>[5]Abril!$J$24</f>
        <v>28.44</v>
      </c>
      <c r="V9" s="11">
        <f>[5]Abril!$J$25</f>
        <v>23.759999999999998</v>
      </c>
      <c r="W9" s="11">
        <f>[5]Abril!$J$26</f>
        <v>21.6</v>
      </c>
      <c r="X9" s="11">
        <f>[5]Abril!$J$27</f>
        <v>29.16</v>
      </c>
      <c r="Y9" s="11">
        <f>[5]Abril!$J$28</f>
        <v>33.480000000000004</v>
      </c>
      <c r="Z9" s="11">
        <f>[5]Abril!$J$29</f>
        <v>32.4</v>
      </c>
      <c r="AA9" s="11">
        <f>[5]Abril!$J$30</f>
        <v>35.64</v>
      </c>
      <c r="AB9" s="11">
        <f>[5]Abril!$J$31</f>
        <v>45</v>
      </c>
      <c r="AC9" s="11">
        <f>[5]Abril!$J$32</f>
        <v>41.04</v>
      </c>
      <c r="AD9" s="11">
        <f>[5]Abril!$J$33</f>
        <v>27</v>
      </c>
      <c r="AE9" s="11">
        <f>[5]Abril!$J$34</f>
        <v>24.48</v>
      </c>
      <c r="AF9" s="93">
        <f>MAX(B9:AE9)</f>
        <v>55.800000000000004</v>
      </c>
      <c r="AG9" s="115">
        <f>AVERAGE(B9:AE9)</f>
        <v>31.307999999999996</v>
      </c>
    </row>
    <row r="10" spans="1:33" x14ac:dyDescent="0.2">
      <c r="A10" s="58" t="s">
        <v>111</v>
      </c>
      <c r="B10" s="11" t="str">
        <f>[6]Abril!$J$5</f>
        <v>*</v>
      </c>
      <c r="C10" s="11" t="str">
        <f>[6]Abril!$J$6</f>
        <v>*</v>
      </c>
      <c r="D10" s="11" t="str">
        <f>[6]Abril!$J$7</f>
        <v>*</v>
      </c>
      <c r="E10" s="11" t="str">
        <f>[6]Abril!$J$8</f>
        <v>*</v>
      </c>
      <c r="F10" s="11" t="str">
        <f>[6]Abril!$J$9</f>
        <v>*</v>
      </c>
      <c r="G10" s="11" t="str">
        <f>[6]Abril!$J$10</f>
        <v>*</v>
      </c>
      <c r="H10" s="11" t="str">
        <f>[6]Abril!$J$11</f>
        <v>*</v>
      </c>
      <c r="I10" s="11" t="str">
        <f>[6]Abril!$J$12</f>
        <v>*</v>
      </c>
      <c r="J10" s="11" t="str">
        <f>[6]Abril!$J$13</f>
        <v>*</v>
      </c>
      <c r="K10" s="11" t="str">
        <f>[6]Abril!$J$14</f>
        <v>*</v>
      </c>
      <c r="L10" s="11" t="str">
        <f>[6]Abril!$J$15</f>
        <v>*</v>
      </c>
      <c r="M10" s="11" t="str">
        <f>[6]Abril!$J$16</f>
        <v>*</v>
      </c>
      <c r="N10" s="11" t="str">
        <f>[6]Abril!$J$17</f>
        <v>*</v>
      </c>
      <c r="O10" s="11" t="str">
        <f>[6]Abril!$J$18</f>
        <v>*</v>
      </c>
      <c r="P10" s="11" t="str">
        <f>[6]Abril!$J$19</f>
        <v>*</v>
      </c>
      <c r="Q10" s="11" t="str">
        <f>[6]Abril!$J$20</f>
        <v>*</v>
      </c>
      <c r="R10" s="11" t="str">
        <f>[6]Abril!$J$21</f>
        <v>*</v>
      </c>
      <c r="S10" s="11" t="str">
        <f>[6]Abril!$J$22</f>
        <v>*</v>
      </c>
      <c r="T10" s="11" t="str">
        <f>[6]Abril!$J$23</f>
        <v>*</v>
      </c>
      <c r="U10" s="11" t="str">
        <f>[6]Abril!$J$24</f>
        <v>*</v>
      </c>
      <c r="V10" s="11" t="str">
        <f>[6]Abril!$J$25</f>
        <v>*</v>
      </c>
      <c r="W10" s="11" t="str">
        <f>[6]Abril!$J$26</f>
        <v>*</v>
      </c>
      <c r="X10" s="11" t="str">
        <f>[6]Abril!$J$27</f>
        <v>*</v>
      </c>
      <c r="Y10" s="11" t="str">
        <f>[6]Abril!$J$28</f>
        <v>*</v>
      </c>
      <c r="Z10" s="11" t="str">
        <f>[6]Abril!$J$29</f>
        <v>*</v>
      </c>
      <c r="AA10" s="11" t="str">
        <f>[6]Abril!$J$30</f>
        <v>*</v>
      </c>
      <c r="AB10" s="11" t="str">
        <f>[6]Abril!$J$31</f>
        <v>*</v>
      </c>
      <c r="AC10" s="11" t="str">
        <f>[6]Abril!$J$32</f>
        <v>*</v>
      </c>
      <c r="AD10" s="11" t="str">
        <f>[6]Abril!$J$33</f>
        <v>*</v>
      </c>
      <c r="AE10" s="11" t="str">
        <f>[6]Abril!$J$34</f>
        <v>*</v>
      </c>
      <c r="AF10" s="93" t="s">
        <v>226</v>
      </c>
      <c r="AG10" s="115" t="s">
        <v>226</v>
      </c>
    </row>
    <row r="11" spans="1:33" x14ac:dyDescent="0.2">
      <c r="A11" s="58" t="s">
        <v>64</v>
      </c>
      <c r="B11" s="11">
        <f>[7]Abril!$J$5</f>
        <v>26.64</v>
      </c>
      <c r="C11" s="11">
        <f>[7]Abril!$J$6</f>
        <v>27.36</v>
      </c>
      <c r="D11" s="11">
        <f>[7]Abril!$J$7</f>
        <v>30.6</v>
      </c>
      <c r="E11" s="11">
        <f>[7]Abril!$J$8</f>
        <v>21.240000000000002</v>
      </c>
      <c r="F11" s="11">
        <f>[7]Abril!$J$9</f>
        <v>28.44</v>
      </c>
      <c r="G11" s="11">
        <f>[7]Abril!$J$10</f>
        <v>61.2</v>
      </c>
      <c r="H11" s="11">
        <f>[7]Abril!$J$11</f>
        <v>67.319999999999993</v>
      </c>
      <c r="I11" s="11">
        <f>[7]Abril!$J$12</f>
        <v>25.56</v>
      </c>
      <c r="J11" s="11">
        <f>[7]Abril!$J$13</f>
        <v>26.64</v>
      </c>
      <c r="K11" s="11">
        <f>[7]Abril!$J$14</f>
        <v>34.56</v>
      </c>
      <c r="L11" s="11">
        <f>[7]Abril!$J$15</f>
        <v>27</v>
      </c>
      <c r="M11" s="11">
        <f>[7]Abril!$J$16</f>
        <v>27.36</v>
      </c>
      <c r="N11" s="11">
        <f>[7]Abril!$J$17</f>
        <v>32.4</v>
      </c>
      <c r="O11" s="11">
        <f>[7]Abril!$J$18</f>
        <v>50.4</v>
      </c>
      <c r="P11" s="11">
        <f>[7]Abril!$J$19</f>
        <v>32.04</v>
      </c>
      <c r="Q11" s="11">
        <f>[7]Abril!$J$20</f>
        <v>19.079999999999998</v>
      </c>
      <c r="R11" s="11">
        <f>[7]Abril!$J$21</f>
        <v>21.96</v>
      </c>
      <c r="S11" s="11">
        <f>[7]Abril!$J$22</f>
        <v>29.880000000000003</v>
      </c>
      <c r="T11" s="11">
        <f>[7]Abril!$J$23</f>
        <v>29.880000000000003</v>
      </c>
      <c r="U11" s="11">
        <f>[7]Abril!$J$24</f>
        <v>28.08</v>
      </c>
      <c r="V11" s="11">
        <f>[7]Abril!$J$25</f>
        <v>20.52</v>
      </c>
      <c r="W11" s="11">
        <f>[7]Abril!$J$26</f>
        <v>22.32</v>
      </c>
      <c r="X11" s="11">
        <f>[7]Abril!$J$27</f>
        <v>25.56</v>
      </c>
      <c r="Y11" s="11">
        <f>[7]Abril!$J$28</f>
        <v>28.08</v>
      </c>
      <c r="Z11" s="11">
        <f>[7]Abril!$J$29</f>
        <v>28.08</v>
      </c>
      <c r="AA11" s="11">
        <f>[7]Abril!$J$30</f>
        <v>30.6</v>
      </c>
      <c r="AB11" s="11">
        <f>[7]Abril!$J$31</f>
        <v>37.440000000000005</v>
      </c>
      <c r="AC11" s="11">
        <f>[7]Abril!$J$32</f>
        <v>35.28</v>
      </c>
      <c r="AD11" s="11">
        <f>[7]Abril!$J$33</f>
        <v>27.36</v>
      </c>
      <c r="AE11" s="11">
        <f>[7]Abril!$J$34</f>
        <v>23.400000000000002</v>
      </c>
      <c r="AF11" s="15">
        <f>MAX(B11:AE11)</f>
        <v>67.319999999999993</v>
      </c>
      <c r="AG11" s="124">
        <f>AVERAGE(B11:AE11)</f>
        <v>30.876000000000008</v>
      </c>
    </row>
    <row r="12" spans="1:33" x14ac:dyDescent="0.2">
      <c r="A12" s="58" t="s">
        <v>41</v>
      </c>
      <c r="B12" s="11" t="str">
        <f>[8]Abril!$J$5</f>
        <v>*</v>
      </c>
      <c r="C12" s="11" t="str">
        <f>[8]Abril!$J$6</f>
        <v>*</v>
      </c>
      <c r="D12" s="11" t="str">
        <f>[8]Abril!$J$7</f>
        <v>*</v>
      </c>
      <c r="E12" s="11" t="str">
        <f>[8]Abril!$J$8</f>
        <v>*</v>
      </c>
      <c r="F12" s="11" t="str">
        <f>[8]Abril!$J$9</f>
        <v>*</v>
      </c>
      <c r="G12" s="11" t="str">
        <f>[8]Abril!$J$10</f>
        <v>*</v>
      </c>
      <c r="H12" s="11" t="str">
        <f>[8]Abril!$J$11</f>
        <v>*</v>
      </c>
      <c r="I12" s="11" t="str">
        <f>[8]Abril!$J$12</f>
        <v>*</v>
      </c>
      <c r="J12" s="11" t="str">
        <f>[8]Abril!$J$13</f>
        <v>*</v>
      </c>
      <c r="K12" s="11" t="str">
        <f>[8]Abril!$J$14</f>
        <v>*</v>
      </c>
      <c r="L12" s="11" t="str">
        <f>[8]Abril!$J$15</f>
        <v>*</v>
      </c>
      <c r="M12" s="11" t="str">
        <f>[8]Abril!$J$16</f>
        <v>*</v>
      </c>
      <c r="N12" s="11" t="str">
        <f>[8]Abril!$J$17</f>
        <v>*</v>
      </c>
      <c r="O12" s="11" t="str">
        <f>[8]Abril!$J$18</f>
        <v>*</v>
      </c>
      <c r="P12" s="11" t="str">
        <f>[8]Abril!$J$19</f>
        <v>*</v>
      </c>
      <c r="Q12" s="11" t="str">
        <f>[8]Abril!$J$20</f>
        <v>*</v>
      </c>
      <c r="R12" s="11" t="str">
        <f>[8]Abril!$J$21</f>
        <v>*</v>
      </c>
      <c r="S12" s="11" t="str">
        <f>[8]Abril!$J$22</f>
        <v>*</v>
      </c>
      <c r="T12" s="11" t="str">
        <f>[8]Abril!$J$23</f>
        <v>*</v>
      </c>
      <c r="U12" s="11" t="str">
        <f>[8]Abril!$J$24</f>
        <v>*</v>
      </c>
      <c r="V12" s="11" t="str">
        <f>[8]Abril!$J$25</f>
        <v>*</v>
      </c>
      <c r="W12" s="11" t="str">
        <f>[8]Abril!$J$26</f>
        <v>*</v>
      </c>
      <c r="X12" s="11" t="str">
        <f>[8]Abril!$J$27</f>
        <v>*</v>
      </c>
      <c r="Y12" s="11" t="str">
        <f>[8]Abril!$J$28</f>
        <v>*</v>
      </c>
      <c r="Z12" s="11" t="str">
        <f>[8]Abril!$J$29</f>
        <v>*</v>
      </c>
      <c r="AA12" s="11" t="str">
        <f>[8]Abril!$J$30</f>
        <v>*</v>
      </c>
      <c r="AB12" s="11" t="str">
        <f>[8]Abril!$J$31</f>
        <v>*</v>
      </c>
      <c r="AC12" s="11" t="str">
        <f>[8]Abril!$J$32</f>
        <v>*</v>
      </c>
      <c r="AD12" s="11" t="str">
        <f>[8]Abril!$J$33</f>
        <v>*</v>
      </c>
      <c r="AE12" s="11" t="str">
        <f>[8]Abril!$J$34</f>
        <v>*</v>
      </c>
      <c r="AF12" s="93" t="s">
        <v>226</v>
      </c>
      <c r="AG12" s="115" t="s">
        <v>226</v>
      </c>
    </row>
    <row r="13" spans="1:33" x14ac:dyDescent="0.2">
      <c r="A13" s="58" t="s">
        <v>114</v>
      </c>
      <c r="B13" s="11" t="str">
        <f>[9]Abril!$J$5</f>
        <v>*</v>
      </c>
      <c r="C13" s="11" t="str">
        <f>[9]Abril!$J$6</f>
        <v>*</v>
      </c>
      <c r="D13" s="11" t="str">
        <f>[9]Abril!$J$7</f>
        <v>*</v>
      </c>
      <c r="E13" s="11" t="str">
        <f>[9]Abril!$J$8</f>
        <v>*</v>
      </c>
      <c r="F13" s="11" t="str">
        <f>[9]Abril!$J$9</f>
        <v>*</v>
      </c>
      <c r="G13" s="11" t="str">
        <f>[9]Abril!$J$10</f>
        <v>*</v>
      </c>
      <c r="H13" s="11" t="str">
        <f>[9]Abril!$J$11</f>
        <v>*</v>
      </c>
      <c r="I13" s="11" t="str">
        <f>[9]Abril!$J$12</f>
        <v>*</v>
      </c>
      <c r="J13" s="11" t="str">
        <f>[9]Abril!$J$13</f>
        <v>*</v>
      </c>
      <c r="K13" s="11" t="str">
        <f>[9]Abril!$J$14</f>
        <v>*</v>
      </c>
      <c r="L13" s="11" t="str">
        <f>[9]Abril!$J$15</f>
        <v>*</v>
      </c>
      <c r="M13" s="11" t="str">
        <f>[9]Abril!$J$16</f>
        <v>*</v>
      </c>
      <c r="N13" s="11" t="str">
        <f>[9]Abril!$J$17</f>
        <v>*</v>
      </c>
      <c r="O13" s="11" t="str">
        <f>[9]Abril!$J$18</f>
        <v>*</v>
      </c>
      <c r="P13" s="11" t="str">
        <f>[9]Abril!$J$19</f>
        <v>*</v>
      </c>
      <c r="Q13" s="11" t="str">
        <f>[9]Abril!$J$20</f>
        <v>*</v>
      </c>
      <c r="R13" s="11" t="str">
        <f>[9]Abril!$J$21</f>
        <v>*</v>
      </c>
      <c r="S13" s="11" t="str">
        <f>[9]Abril!$J$22</f>
        <v>*</v>
      </c>
      <c r="T13" s="11" t="str">
        <f>[9]Abril!$J$23</f>
        <v>*</v>
      </c>
      <c r="U13" s="11" t="str">
        <f>[9]Abril!$J$24</f>
        <v>*</v>
      </c>
      <c r="V13" s="11" t="str">
        <f>[9]Abril!$J$25</f>
        <v>*</v>
      </c>
      <c r="W13" s="11" t="str">
        <f>[9]Abril!$J$26</f>
        <v>*</v>
      </c>
      <c r="X13" s="11" t="str">
        <f>[9]Abril!$J$27</f>
        <v>*</v>
      </c>
      <c r="Y13" s="11" t="str">
        <f>[9]Abril!$J$28</f>
        <v>*</v>
      </c>
      <c r="Z13" s="11" t="str">
        <f>[9]Abril!$J$29</f>
        <v>*</v>
      </c>
      <c r="AA13" s="11" t="str">
        <f>[9]Abril!$J$30</f>
        <v>*</v>
      </c>
      <c r="AB13" s="11" t="str">
        <f>[9]Abril!$J$31</f>
        <v>*</v>
      </c>
      <c r="AC13" s="11" t="str">
        <f>[9]Abril!$J$32</f>
        <v>*</v>
      </c>
      <c r="AD13" s="11" t="str">
        <f>[9]Abril!$J$33</f>
        <v>*</v>
      </c>
      <c r="AE13" s="11" t="str">
        <f>[9]Abril!$J$34</f>
        <v>*</v>
      </c>
      <c r="AF13" s="93" t="s">
        <v>226</v>
      </c>
      <c r="AG13" s="115" t="s">
        <v>226</v>
      </c>
    </row>
    <row r="14" spans="1:33" x14ac:dyDescent="0.2">
      <c r="A14" s="58" t="s">
        <v>118</v>
      </c>
      <c r="B14" s="11" t="str">
        <f>[10]Abril!$J$5</f>
        <v>*</v>
      </c>
      <c r="C14" s="11" t="str">
        <f>[10]Abril!$J$6</f>
        <v>*</v>
      </c>
      <c r="D14" s="11" t="str">
        <f>[10]Abril!$J$7</f>
        <v>*</v>
      </c>
      <c r="E14" s="11" t="str">
        <f>[10]Abril!$J$8</f>
        <v>*</v>
      </c>
      <c r="F14" s="11" t="str">
        <f>[10]Abril!$J$9</f>
        <v>*</v>
      </c>
      <c r="G14" s="11" t="str">
        <f>[10]Abril!$J$10</f>
        <v>*</v>
      </c>
      <c r="H14" s="11" t="str">
        <f>[10]Abril!$J$11</f>
        <v>*</v>
      </c>
      <c r="I14" s="11" t="str">
        <f>[10]Abril!$J$12</f>
        <v>*</v>
      </c>
      <c r="J14" s="11" t="str">
        <f>[10]Abril!$J$13</f>
        <v>*</v>
      </c>
      <c r="K14" s="11" t="str">
        <f>[10]Abril!$J$14</f>
        <v>*</v>
      </c>
      <c r="L14" s="11" t="str">
        <f>[10]Abril!$J$15</f>
        <v>*</v>
      </c>
      <c r="M14" s="11" t="str">
        <f>[10]Abril!$J$16</f>
        <v>*</v>
      </c>
      <c r="N14" s="11" t="str">
        <f>[10]Abril!$J$17</f>
        <v>*</v>
      </c>
      <c r="O14" s="11" t="str">
        <f>[10]Abril!$J$18</f>
        <v>*</v>
      </c>
      <c r="P14" s="11" t="str">
        <f>[10]Abril!$J$19</f>
        <v>*</v>
      </c>
      <c r="Q14" s="11" t="str">
        <f>[10]Abril!$J$20</f>
        <v>*</v>
      </c>
      <c r="R14" s="11" t="str">
        <f>[10]Abril!$J$21</f>
        <v>*</v>
      </c>
      <c r="S14" s="11" t="str">
        <f>[10]Abril!$J$22</f>
        <v>*</v>
      </c>
      <c r="T14" s="11" t="str">
        <f>[10]Abril!$J$23</f>
        <v>*</v>
      </c>
      <c r="U14" s="11" t="str">
        <f>[10]Abril!$J$24</f>
        <v>*</v>
      </c>
      <c r="V14" s="11" t="str">
        <f>[10]Abril!$J$25</f>
        <v>*</v>
      </c>
      <c r="W14" s="11" t="str">
        <f>[10]Abril!$J$26</f>
        <v>*</v>
      </c>
      <c r="X14" s="11" t="str">
        <f>[10]Abril!$J$27</f>
        <v>*</v>
      </c>
      <c r="Y14" s="11" t="str">
        <f>[10]Abril!$J$28</f>
        <v>*</v>
      </c>
      <c r="Z14" s="11" t="str">
        <f>[10]Abril!$J$29</f>
        <v>*</v>
      </c>
      <c r="AA14" s="11" t="str">
        <f>[10]Abril!$J$30</f>
        <v>*</v>
      </c>
      <c r="AB14" s="11" t="str">
        <f>[10]Abril!$J$31</f>
        <v>*</v>
      </c>
      <c r="AC14" s="11" t="str">
        <f>[10]Abril!$J$32</f>
        <v>*</v>
      </c>
      <c r="AD14" s="11" t="str">
        <f>[10]Abril!$J$33</f>
        <v>*</v>
      </c>
      <c r="AE14" s="11" t="str">
        <f>[10]Abril!$J$34</f>
        <v>*</v>
      </c>
      <c r="AF14" s="93" t="s">
        <v>226</v>
      </c>
      <c r="AG14" s="115" t="s">
        <v>226</v>
      </c>
    </row>
    <row r="15" spans="1:33" x14ac:dyDescent="0.2">
      <c r="A15" s="58" t="s">
        <v>121</v>
      </c>
      <c r="B15" s="11">
        <f>[11]Abril!$J$5</f>
        <v>26.64</v>
      </c>
      <c r="C15" s="11">
        <f>[11]Abril!$J$6</f>
        <v>26.28</v>
      </c>
      <c r="D15" s="11">
        <f>[11]Abril!$J$7</f>
        <v>39.6</v>
      </c>
      <c r="E15" s="11">
        <f>[11]Abril!$J$8</f>
        <v>11.520000000000001</v>
      </c>
      <c r="F15" s="11">
        <f>[11]Abril!$J$9</f>
        <v>15.840000000000002</v>
      </c>
      <c r="G15" s="11">
        <f>[11]Abril!$J$10</f>
        <v>70.2</v>
      </c>
      <c r="H15" s="11">
        <f>[11]Abril!$J$11</f>
        <v>45.72</v>
      </c>
      <c r="I15" s="11">
        <f>[11]Abril!$J$12</f>
        <v>22.32</v>
      </c>
      <c r="J15" s="11">
        <f>[11]Abril!$J$13</f>
        <v>19.8</v>
      </c>
      <c r="K15" s="11">
        <f>[11]Abril!$J$14</f>
        <v>21.96</v>
      </c>
      <c r="L15" s="11">
        <f>[11]Abril!$J$15</f>
        <v>29.16</v>
      </c>
      <c r="M15" s="11">
        <f>[11]Abril!$J$16</f>
        <v>25.2</v>
      </c>
      <c r="N15" s="11">
        <f>[11]Abril!$J$17</f>
        <v>38.880000000000003</v>
      </c>
      <c r="O15" s="11">
        <f>[11]Abril!$J$18</f>
        <v>80.28</v>
      </c>
      <c r="P15" s="11">
        <f>[11]Abril!$J$19</f>
        <v>27.720000000000002</v>
      </c>
      <c r="Q15" s="11">
        <f>[11]Abril!$J$20</f>
        <v>27.36</v>
      </c>
      <c r="R15" s="11">
        <f>[11]Abril!$J$21</f>
        <v>21.240000000000002</v>
      </c>
      <c r="S15" s="11">
        <f>[11]Abril!$J$22</f>
        <v>28.08</v>
      </c>
      <c r="T15" s="11">
        <f>[11]Abril!$J$23</f>
        <v>34.200000000000003</v>
      </c>
      <c r="U15" s="11">
        <f>[11]Abril!$J$24</f>
        <v>23.040000000000003</v>
      </c>
      <c r="V15" s="11">
        <f>[11]Abril!$J$25</f>
        <v>17.64</v>
      </c>
      <c r="W15" s="11">
        <f>[11]Abril!$J$26</f>
        <v>23.400000000000002</v>
      </c>
      <c r="X15" s="11">
        <f>[11]Abril!$J$27</f>
        <v>28.44</v>
      </c>
      <c r="Y15" s="11">
        <f>[11]Abril!$J$28</f>
        <v>32.76</v>
      </c>
      <c r="Z15" s="11">
        <f>[11]Abril!$J$29</f>
        <v>34.56</v>
      </c>
      <c r="AA15" s="11">
        <f>[11]Abril!$J$30</f>
        <v>37.080000000000005</v>
      </c>
      <c r="AB15" s="11">
        <f>[11]Abril!$J$31</f>
        <v>36.72</v>
      </c>
      <c r="AC15" s="11">
        <f>[11]Abril!$J$32</f>
        <v>42.84</v>
      </c>
      <c r="AD15" s="11">
        <f>[11]Abril!$J$33</f>
        <v>34.200000000000003</v>
      </c>
      <c r="AE15" s="11">
        <f>[11]Abril!$J$34</f>
        <v>27.36</v>
      </c>
      <c r="AF15" s="93">
        <f t="shared" ref="AF15:AF48" si="1">MAX(B15:AE15)</f>
        <v>80.28</v>
      </c>
      <c r="AG15" s="115">
        <f t="shared" ref="AG15:AG48" si="2">AVERAGE(B15:AE15)</f>
        <v>31.66800000000001</v>
      </c>
    </row>
    <row r="16" spans="1:33" x14ac:dyDescent="0.2">
      <c r="A16" s="58" t="s">
        <v>168</v>
      </c>
      <c r="B16" s="11" t="str">
        <f>[12]Abril!$J$5</f>
        <v>*</v>
      </c>
      <c r="C16" s="11" t="str">
        <f>[12]Abril!$J$6</f>
        <v>*</v>
      </c>
      <c r="D16" s="11" t="str">
        <f>[12]Abril!$J$7</f>
        <v>*</v>
      </c>
      <c r="E16" s="11" t="str">
        <f>[12]Abril!$J$8</f>
        <v>*</v>
      </c>
      <c r="F16" s="11" t="str">
        <f>[12]Abril!$J$9</f>
        <v>*</v>
      </c>
      <c r="G16" s="11" t="str">
        <f>[12]Abril!$J$10</f>
        <v>*</v>
      </c>
      <c r="H16" s="11" t="str">
        <f>[12]Abril!$J$11</f>
        <v>*</v>
      </c>
      <c r="I16" s="11" t="str">
        <f>[12]Abril!$J$12</f>
        <v>*</v>
      </c>
      <c r="J16" s="11" t="str">
        <f>[12]Abril!$J$13</f>
        <v>*</v>
      </c>
      <c r="K16" s="11" t="str">
        <f>[12]Abril!$J$14</f>
        <v>*</v>
      </c>
      <c r="L16" s="11" t="str">
        <f>[12]Abril!$J$15</f>
        <v>*</v>
      </c>
      <c r="M16" s="11" t="str">
        <f>[12]Abril!$J$16</f>
        <v>*</v>
      </c>
      <c r="N16" s="11" t="str">
        <f>[12]Abril!$J$17</f>
        <v>*</v>
      </c>
      <c r="O16" s="11" t="str">
        <f>[12]Abril!$J$18</f>
        <v>*</v>
      </c>
      <c r="P16" s="11" t="str">
        <f>[12]Abril!$J$19</f>
        <v>*</v>
      </c>
      <c r="Q16" s="11" t="str">
        <f>[12]Abril!$J$20</f>
        <v>*</v>
      </c>
      <c r="R16" s="11" t="str">
        <f>[12]Abril!$J$21</f>
        <v>*</v>
      </c>
      <c r="S16" s="11" t="str">
        <f>[12]Abril!$J$22</f>
        <v>*</v>
      </c>
      <c r="T16" s="11" t="str">
        <f>[12]Abril!$J$23</f>
        <v>*</v>
      </c>
      <c r="U16" s="11" t="str">
        <f>[12]Abril!$J$24</f>
        <v>*</v>
      </c>
      <c r="V16" s="11" t="str">
        <f>[12]Abril!$J$25</f>
        <v>*</v>
      </c>
      <c r="W16" s="11" t="str">
        <f>[12]Abril!$J$26</f>
        <v>*</v>
      </c>
      <c r="X16" s="11" t="str">
        <f>[12]Abril!$J$27</f>
        <v>*</v>
      </c>
      <c r="Y16" s="11" t="str">
        <f>[12]Abril!$J$28</f>
        <v>*</v>
      </c>
      <c r="Z16" s="11" t="str">
        <f>[12]Abril!$J$29</f>
        <v>*</v>
      </c>
      <c r="AA16" s="11" t="str">
        <f>[12]Abril!$J$30</f>
        <v>*</v>
      </c>
      <c r="AB16" s="11" t="str">
        <f>[12]Abril!$J$31</f>
        <v>*</v>
      </c>
      <c r="AC16" s="11" t="str">
        <f>[12]Abril!$J$32</f>
        <v>*</v>
      </c>
      <c r="AD16" s="11" t="str">
        <f>[12]Abril!$J$33</f>
        <v>*</v>
      </c>
      <c r="AE16" s="11" t="str">
        <f>[12]Abril!$J$34</f>
        <v>*</v>
      </c>
      <c r="AF16" s="93" t="s">
        <v>226</v>
      </c>
      <c r="AG16" s="115" t="s">
        <v>226</v>
      </c>
    </row>
    <row r="17" spans="1:37" x14ac:dyDescent="0.2">
      <c r="A17" s="58" t="s">
        <v>2</v>
      </c>
      <c r="B17" s="11">
        <f>[13]Abril!$J$5</f>
        <v>26.64</v>
      </c>
      <c r="C17" s="11">
        <f>[13]Abril!$J$6</f>
        <v>32.04</v>
      </c>
      <c r="D17" s="11">
        <f>[13]Abril!$J$7</f>
        <v>28.44</v>
      </c>
      <c r="E17" s="11">
        <f>[13]Abril!$J$8</f>
        <v>28.44</v>
      </c>
      <c r="F17" s="11">
        <f>[13]Abril!$J$9</f>
        <v>29.16</v>
      </c>
      <c r="G17" s="11">
        <f>[13]Abril!$J$10</f>
        <v>30.96</v>
      </c>
      <c r="H17" s="11">
        <f>[13]Abril!$J$11</f>
        <v>59.760000000000005</v>
      </c>
      <c r="I17" s="11">
        <f>[13]Abril!$J$12</f>
        <v>27.36</v>
      </c>
      <c r="J17" s="11">
        <f>[13]Abril!$J$13</f>
        <v>24.12</v>
      </c>
      <c r="K17" s="11">
        <f>[13]Abril!$J$14</f>
        <v>24.48</v>
      </c>
      <c r="L17" s="11">
        <f>[13]Abril!$J$15</f>
        <v>24.48</v>
      </c>
      <c r="M17" s="11">
        <f>[13]Abril!$J$16</f>
        <v>27.720000000000002</v>
      </c>
      <c r="N17" s="11">
        <f>[13]Abril!$J$17</f>
        <v>26.64</v>
      </c>
      <c r="O17" s="11">
        <f>[13]Abril!$J$18</f>
        <v>61.92</v>
      </c>
      <c r="P17" s="11">
        <f>[13]Abril!$J$19</f>
        <v>39.24</v>
      </c>
      <c r="Q17" s="11">
        <f>[13]Abril!$J$20</f>
        <v>33.119999999999997</v>
      </c>
      <c r="R17" s="11">
        <f>[13]Abril!$J$21</f>
        <v>34.200000000000003</v>
      </c>
      <c r="S17" s="11">
        <f>[13]Abril!$J$22</f>
        <v>29.52</v>
      </c>
      <c r="T17" s="11">
        <f>[13]Abril!$J$23</f>
        <v>32.04</v>
      </c>
      <c r="U17" s="11">
        <f>[13]Abril!$J$24</f>
        <v>29.52</v>
      </c>
      <c r="V17" s="11">
        <f>[13]Abril!$J$25</f>
        <v>27.36</v>
      </c>
      <c r="W17" s="11">
        <f>[13]Abril!$J$26</f>
        <v>29.880000000000003</v>
      </c>
      <c r="X17" s="11">
        <f>[13]Abril!$J$27</f>
        <v>32.04</v>
      </c>
      <c r="Y17" s="11">
        <f>[13]Abril!$J$28</f>
        <v>36.36</v>
      </c>
      <c r="Z17" s="11">
        <f>[13]Abril!$J$29</f>
        <v>33.119999999999997</v>
      </c>
      <c r="AA17" s="11">
        <f>[13]Abril!$J$30</f>
        <v>30.240000000000002</v>
      </c>
      <c r="AB17" s="11">
        <f>[13]Abril!$J$31</f>
        <v>47.519999999999996</v>
      </c>
      <c r="AC17" s="11">
        <f>[13]Abril!$J$32</f>
        <v>32.4</v>
      </c>
      <c r="AD17" s="11">
        <f>[13]Abril!$J$33</f>
        <v>28.8</v>
      </c>
      <c r="AE17" s="11">
        <f>[13]Abril!$J$34</f>
        <v>28.44</v>
      </c>
      <c r="AF17" s="15">
        <f t="shared" si="1"/>
        <v>61.92</v>
      </c>
      <c r="AG17" s="124">
        <f t="shared" si="2"/>
        <v>32.532000000000004</v>
      </c>
      <c r="AI17" s="12" t="s">
        <v>47</v>
      </c>
      <c r="AJ17" t="s">
        <v>47</v>
      </c>
    </row>
    <row r="18" spans="1:37" x14ac:dyDescent="0.2">
      <c r="A18" s="58" t="s">
        <v>3</v>
      </c>
      <c r="B18" s="11">
        <f>[14]Abril!$J$5</f>
        <v>23.040000000000003</v>
      </c>
      <c r="C18" s="11">
        <f>[14]Abril!$J$6</f>
        <v>36</v>
      </c>
      <c r="D18" s="11">
        <f>[14]Abril!$J$7</f>
        <v>30.6</v>
      </c>
      <c r="E18" s="11">
        <f>[14]Abril!$J$8</f>
        <v>18.720000000000002</v>
      </c>
      <c r="F18" s="11">
        <f>[14]Abril!$J$9</f>
        <v>19.079999999999998</v>
      </c>
      <c r="G18" s="11">
        <f>[14]Abril!$J$10</f>
        <v>36.36</v>
      </c>
      <c r="H18" s="11">
        <f>[14]Abril!$J$11</f>
        <v>28.08</v>
      </c>
      <c r="I18" s="11">
        <f>[14]Abril!$J$12</f>
        <v>49.680000000000007</v>
      </c>
      <c r="J18" s="11">
        <f>[14]Abril!$J$13</f>
        <v>24.48</v>
      </c>
      <c r="K18" s="11">
        <f>[14]Abril!$J$14</f>
        <v>16.2</v>
      </c>
      <c r="L18" s="11">
        <f>[14]Abril!$J$15</f>
        <v>21.6</v>
      </c>
      <c r="M18" s="11">
        <f>[14]Abril!$J$16</f>
        <v>23.400000000000002</v>
      </c>
      <c r="N18" s="11">
        <f>[14]Abril!$J$17</f>
        <v>21.96</v>
      </c>
      <c r="O18" s="11">
        <f>[14]Abril!$J$18</f>
        <v>60.12</v>
      </c>
      <c r="P18" s="11">
        <f>[14]Abril!$J$19</f>
        <v>21.6</v>
      </c>
      <c r="Q18" s="11">
        <f>[14]Abril!$J$20</f>
        <v>19.8</v>
      </c>
      <c r="R18" s="11">
        <f>[14]Abril!$J$21</f>
        <v>24.12</v>
      </c>
      <c r="S18" s="11">
        <f>[14]Abril!$J$22</f>
        <v>25.92</v>
      </c>
      <c r="T18" s="11">
        <f>[14]Abril!$J$23</f>
        <v>27</v>
      </c>
      <c r="U18" s="11">
        <f>[14]Abril!$J$24</f>
        <v>25.92</v>
      </c>
      <c r="V18" s="11">
        <f>[14]Abril!$J$25</f>
        <v>20.16</v>
      </c>
      <c r="W18" s="11">
        <f>[14]Abril!$J$26</f>
        <v>23.400000000000002</v>
      </c>
      <c r="X18" s="11">
        <f>[14]Abril!$J$27</f>
        <v>26.28</v>
      </c>
      <c r="Y18" s="11">
        <f>[14]Abril!$J$28</f>
        <v>32.4</v>
      </c>
      <c r="Z18" s="11">
        <f>[14]Abril!$J$29</f>
        <v>31.319999999999997</v>
      </c>
      <c r="AA18" s="11">
        <f>[14]Abril!$J$30</f>
        <v>30.240000000000002</v>
      </c>
      <c r="AB18" s="11">
        <f>[14]Abril!$J$31</f>
        <v>29.16</v>
      </c>
      <c r="AC18" s="11">
        <f>[14]Abril!$J$32</f>
        <v>25.92</v>
      </c>
      <c r="AD18" s="11">
        <f>[14]Abril!$J$33</f>
        <v>21.240000000000002</v>
      </c>
      <c r="AE18" s="11">
        <f>[14]Abril!$J$34</f>
        <v>19.079999999999998</v>
      </c>
      <c r="AF18" s="15">
        <f t="shared" si="1"/>
        <v>60.12</v>
      </c>
      <c r="AG18" s="124">
        <f t="shared" si="2"/>
        <v>27.095999999999997</v>
      </c>
      <c r="AH18" s="12" t="s">
        <v>47</v>
      </c>
      <c r="AI18" s="12" t="s">
        <v>47</v>
      </c>
    </row>
    <row r="19" spans="1:37" x14ac:dyDescent="0.2">
      <c r="A19" s="58" t="s">
        <v>4</v>
      </c>
      <c r="B19" s="11" t="str">
        <f>[15]Abril!$J$5</f>
        <v>*</v>
      </c>
      <c r="C19" s="11" t="str">
        <f>[15]Abril!$J$6</f>
        <v>*</v>
      </c>
      <c r="D19" s="11" t="str">
        <f>[15]Abril!$J$7</f>
        <v>*</v>
      </c>
      <c r="E19" s="11" t="str">
        <f>[15]Abril!$J$8</f>
        <v>*</v>
      </c>
      <c r="F19" s="11" t="str">
        <f>[15]Abril!$J$9</f>
        <v>*</v>
      </c>
      <c r="G19" s="11" t="str">
        <f>[15]Abril!$J$10</f>
        <v>*</v>
      </c>
      <c r="H19" s="11" t="str">
        <f>[15]Abril!$J$11</f>
        <v>*</v>
      </c>
      <c r="I19" s="11" t="str">
        <f>[15]Abril!$J$12</f>
        <v>*</v>
      </c>
      <c r="J19" s="11" t="str">
        <f>[15]Abril!$J$13</f>
        <v>*</v>
      </c>
      <c r="K19" s="11" t="str">
        <f>[15]Abril!$J$14</f>
        <v>*</v>
      </c>
      <c r="L19" s="11" t="str">
        <f>[15]Abril!$J$15</f>
        <v>*</v>
      </c>
      <c r="M19" s="11" t="str">
        <f>[15]Abril!$J$16</f>
        <v>*</v>
      </c>
      <c r="N19" s="11" t="str">
        <f>[15]Abril!$J$17</f>
        <v>*</v>
      </c>
      <c r="O19" s="11" t="str">
        <f>[15]Abril!$J$18</f>
        <v>*</v>
      </c>
      <c r="P19" s="11" t="str">
        <f>[15]Abril!$J$19</f>
        <v>*</v>
      </c>
      <c r="Q19" s="11" t="str">
        <f>[15]Abril!$J$20</f>
        <v>*</v>
      </c>
      <c r="R19" s="11" t="str">
        <f>[15]Abril!$J$21</f>
        <v>*</v>
      </c>
      <c r="S19" s="11" t="str">
        <f>[15]Abril!$J$22</f>
        <v>*</v>
      </c>
      <c r="T19" s="11" t="str">
        <f>[15]Abril!$J$23</f>
        <v>*</v>
      </c>
      <c r="U19" s="11" t="str">
        <f>[15]Abril!$J$24</f>
        <v>*</v>
      </c>
      <c r="V19" s="11" t="str">
        <f>[15]Abril!$J$25</f>
        <v>*</v>
      </c>
      <c r="W19" s="11" t="str">
        <f>[15]Abril!$J$26</f>
        <v>*</v>
      </c>
      <c r="X19" s="11" t="str">
        <f>[15]Abril!$J$27</f>
        <v>*</v>
      </c>
      <c r="Y19" s="11" t="str">
        <f>[15]Abril!$J$28</f>
        <v>*</v>
      </c>
      <c r="Z19" s="11" t="str">
        <f>[15]Abril!$J$29</f>
        <v>*</v>
      </c>
      <c r="AA19" s="11" t="str">
        <f>[15]Abril!$J$30</f>
        <v>*</v>
      </c>
      <c r="AB19" s="11" t="str">
        <f>[15]Abril!$J$31</f>
        <v>*</v>
      </c>
      <c r="AC19" s="11" t="str">
        <f>[15]Abril!$J$32</f>
        <v>*</v>
      </c>
      <c r="AD19" s="11" t="str">
        <f>[15]Abril!$J$33</f>
        <v>*</v>
      </c>
      <c r="AE19" s="11" t="str">
        <f>[15]Abril!$J$34</f>
        <v>*</v>
      </c>
      <c r="AF19" s="93" t="s">
        <v>226</v>
      </c>
      <c r="AG19" s="115" t="s">
        <v>226</v>
      </c>
    </row>
    <row r="20" spans="1:37" x14ac:dyDescent="0.2">
      <c r="A20" s="58" t="s">
        <v>5</v>
      </c>
      <c r="B20" s="11">
        <f>[16]Abril!$J$5</f>
        <v>15.840000000000002</v>
      </c>
      <c r="C20" s="11">
        <f>[16]Abril!$J$6</f>
        <v>19.079999999999998</v>
      </c>
      <c r="D20" s="11">
        <f>[16]Abril!$J$7</f>
        <v>42.84</v>
      </c>
      <c r="E20" s="11">
        <f>[16]Abril!$J$8</f>
        <v>19.440000000000001</v>
      </c>
      <c r="F20" s="11">
        <f>[16]Abril!$J$9</f>
        <v>36</v>
      </c>
      <c r="G20" s="11">
        <f>[16]Abril!$J$10</f>
        <v>68.400000000000006</v>
      </c>
      <c r="H20" s="11">
        <f>[16]Abril!$J$11</f>
        <v>57.24</v>
      </c>
      <c r="I20" s="11">
        <f>[16]Abril!$J$12</f>
        <v>28.8</v>
      </c>
      <c r="J20" s="11">
        <f>[16]Abril!$J$13</f>
        <v>23.400000000000002</v>
      </c>
      <c r="K20" s="11">
        <f>[16]Abril!$J$14</f>
        <v>26.28</v>
      </c>
      <c r="L20" s="11">
        <f>[16]Abril!$J$15</f>
        <v>17.28</v>
      </c>
      <c r="M20" s="11">
        <f>[16]Abril!$J$16</f>
        <v>21.240000000000002</v>
      </c>
      <c r="N20" s="11">
        <f>[16]Abril!$J$17</f>
        <v>20.52</v>
      </c>
      <c r="O20" s="11">
        <f>[16]Abril!$J$18</f>
        <v>37.800000000000004</v>
      </c>
      <c r="P20" s="11">
        <f>[16]Abril!$J$19</f>
        <v>45</v>
      </c>
      <c r="Q20" s="11">
        <f>[16]Abril!$J$20</f>
        <v>28.08</v>
      </c>
      <c r="R20" s="11">
        <f>[16]Abril!$J$21</f>
        <v>22.32</v>
      </c>
      <c r="S20" s="11">
        <f>[16]Abril!$J$22</f>
        <v>30.96</v>
      </c>
      <c r="T20" s="11">
        <f>[16]Abril!$J$23</f>
        <v>17.64</v>
      </c>
      <c r="U20" s="11">
        <f>[16]Abril!$J$24</f>
        <v>34.92</v>
      </c>
      <c r="V20" s="11">
        <f>[16]Abril!$J$25</f>
        <v>20.16</v>
      </c>
      <c r="W20" s="11">
        <f>[16]Abril!$J$26</f>
        <v>18</v>
      </c>
      <c r="X20" s="11">
        <f>[16]Abril!$J$27</f>
        <v>20.88</v>
      </c>
      <c r="Y20" s="11">
        <f>[16]Abril!$J$28</f>
        <v>34.92</v>
      </c>
      <c r="Z20" s="11">
        <f>[16]Abril!$J$29</f>
        <v>32.76</v>
      </c>
      <c r="AA20" s="11">
        <f>[16]Abril!$J$30</f>
        <v>43.92</v>
      </c>
      <c r="AB20" s="11">
        <f>[16]Abril!$J$31</f>
        <v>32.4</v>
      </c>
      <c r="AC20" s="11">
        <f>[16]Abril!$J$32</f>
        <v>35.64</v>
      </c>
      <c r="AD20" s="11">
        <f>[16]Abril!$J$33</f>
        <v>15.48</v>
      </c>
      <c r="AE20" s="11">
        <f>[16]Abril!$J$34</f>
        <v>16.2</v>
      </c>
      <c r="AF20" s="15">
        <f t="shared" si="1"/>
        <v>68.400000000000006</v>
      </c>
      <c r="AG20" s="124">
        <f t="shared" si="2"/>
        <v>29.447999999999993</v>
      </c>
      <c r="AH20" s="12" t="s">
        <v>47</v>
      </c>
    </row>
    <row r="21" spans="1:37" x14ac:dyDescent="0.2">
      <c r="A21" s="58" t="s">
        <v>43</v>
      </c>
      <c r="B21" s="11">
        <f>[17]Abril!$J$5</f>
        <v>43.56</v>
      </c>
      <c r="C21" s="11">
        <f>[17]Abril!$J$6</f>
        <v>37.080000000000005</v>
      </c>
      <c r="D21" s="11">
        <f>[17]Abril!$J$7</f>
        <v>30.240000000000002</v>
      </c>
      <c r="E21" s="11">
        <f>[17]Abril!$J$8</f>
        <v>28.08</v>
      </c>
      <c r="F21" s="11">
        <f>[17]Abril!$J$9</f>
        <v>20.52</v>
      </c>
      <c r="G21" s="11">
        <f>[17]Abril!$J$10</f>
        <v>35.64</v>
      </c>
      <c r="H21" s="11">
        <f>[17]Abril!$J$11</f>
        <v>43.2</v>
      </c>
      <c r="I21" s="11">
        <f>[17]Abril!$J$12</f>
        <v>23.400000000000002</v>
      </c>
      <c r="J21" s="11">
        <f>[17]Abril!$J$13</f>
        <v>25.2</v>
      </c>
      <c r="K21" s="11">
        <f>[17]Abril!$J$14</f>
        <v>25.56</v>
      </c>
      <c r="L21" s="11">
        <f>[17]Abril!$J$15</f>
        <v>29.880000000000003</v>
      </c>
      <c r="M21" s="11">
        <f>[17]Abril!$J$16</f>
        <v>28.44</v>
      </c>
      <c r="N21" s="11">
        <f>[17]Abril!$J$17</f>
        <v>54.72</v>
      </c>
      <c r="O21" s="11">
        <f>[17]Abril!$J$18</f>
        <v>74.160000000000011</v>
      </c>
      <c r="P21" s="11">
        <f>[17]Abril!$J$19</f>
        <v>31.680000000000003</v>
      </c>
      <c r="Q21" s="11">
        <f>[17]Abril!$J$20</f>
        <v>23.400000000000002</v>
      </c>
      <c r="R21" s="11">
        <f>[17]Abril!$J$21</f>
        <v>27.36</v>
      </c>
      <c r="S21" s="11">
        <f>[17]Abril!$J$22</f>
        <v>35.28</v>
      </c>
      <c r="T21" s="11">
        <f>[17]Abril!$J$23</f>
        <v>28.8</v>
      </c>
      <c r="U21" s="11">
        <f>[17]Abril!$J$24</f>
        <v>30.96</v>
      </c>
      <c r="V21" s="11">
        <f>[17]Abril!$J$25</f>
        <v>26.64</v>
      </c>
      <c r="W21" s="11">
        <f>[17]Abril!$J$26</f>
        <v>26.28</v>
      </c>
      <c r="X21" s="11">
        <f>[17]Abril!$J$27</f>
        <v>29.880000000000003</v>
      </c>
      <c r="Y21" s="11">
        <f>[17]Abril!$J$28</f>
        <v>32.4</v>
      </c>
      <c r="Z21" s="11">
        <f>[17]Abril!$J$29</f>
        <v>33.119999999999997</v>
      </c>
      <c r="AA21" s="11">
        <f>[17]Abril!$J$30</f>
        <v>31.319999999999997</v>
      </c>
      <c r="AB21" s="11">
        <f>[17]Abril!$J$31</f>
        <v>47.16</v>
      </c>
      <c r="AC21" s="11">
        <f>[17]Abril!$J$32</f>
        <v>28.44</v>
      </c>
      <c r="AD21" s="11">
        <f>[17]Abril!$J$33</f>
        <v>31.680000000000003</v>
      </c>
      <c r="AE21" s="11">
        <f>[17]Abril!$J$34</f>
        <v>30.240000000000002</v>
      </c>
      <c r="AF21" s="15">
        <f t="shared" si="1"/>
        <v>74.160000000000011</v>
      </c>
      <c r="AG21" s="124">
        <f t="shared" si="2"/>
        <v>33.143999999999998</v>
      </c>
    </row>
    <row r="22" spans="1:37" x14ac:dyDescent="0.2">
      <c r="A22" s="58" t="s">
        <v>6</v>
      </c>
      <c r="B22" s="11">
        <f>[18]Abril!$J$5</f>
        <v>25.2</v>
      </c>
      <c r="C22" s="11">
        <f>[18]Abril!$J$6</f>
        <v>27.720000000000002</v>
      </c>
      <c r="D22" s="11">
        <f>[18]Abril!$J$7</f>
        <v>25.92</v>
      </c>
      <c r="E22" s="11">
        <f>[18]Abril!$J$8</f>
        <v>19.079999999999998</v>
      </c>
      <c r="F22" s="11">
        <f>[18]Abril!$J$9</f>
        <v>25.2</v>
      </c>
      <c r="G22" s="11">
        <f>[18]Abril!$J$10</f>
        <v>25.56</v>
      </c>
      <c r="H22" s="11">
        <f>[18]Abril!$J$11</f>
        <v>36.36</v>
      </c>
      <c r="I22" s="11">
        <f>[18]Abril!$J$12</f>
        <v>23.759999999999998</v>
      </c>
      <c r="J22" s="11">
        <f>[18]Abril!$J$13</f>
        <v>20.88</v>
      </c>
      <c r="K22" s="11">
        <f>[18]Abril!$J$14</f>
        <v>15.48</v>
      </c>
      <c r="L22" s="11">
        <f>[18]Abril!$J$15</f>
        <v>28.44</v>
      </c>
      <c r="M22" s="11">
        <f>[18]Abril!$J$16</f>
        <v>25.2</v>
      </c>
      <c r="N22" s="11">
        <f>[18]Abril!$J$17</f>
        <v>25.92</v>
      </c>
      <c r="O22" s="11">
        <f>[18]Abril!$J$18</f>
        <v>46.440000000000005</v>
      </c>
      <c r="P22" s="11">
        <f>[18]Abril!$J$19</f>
        <v>37.080000000000005</v>
      </c>
      <c r="Q22" s="11">
        <f>[18]Abril!$J$20</f>
        <v>23.040000000000003</v>
      </c>
      <c r="R22" s="11">
        <f>[18]Abril!$J$21</f>
        <v>80.64</v>
      </c>
      <c r="S22" s="11">
        <f>[18]Abril!$J$22</f>
        <v>18.720000000000002</v>
      </c>
      <c r="T22" s="11">
        <f>[18]Abril!$J$23</f>
        <v>22.68</v>
      </c>
      <c r="U22" s="11">
        <f>[18]Abril!$J$24</f>
        <v>18.720000000000002</v>
      </c>
      <c r="V22" s="11">
        <f>[18]Abril!$J$25</f>
        <v>16.920000000000002</v>
      </c>
      <c r="W22" s="11">
        <f>[18]Abril!$J$26</f>
        <v>17.64</v>
      </c>
      <c r="X22" s="11">
        <f>[18]Abril!$J$27</f>
        <v>23.759999999999998</v>
      </c>
      <c r="Y22" s="11">
        <f>[18]Abril!$J$28</f>
        <v>24.48</v>
      </c>
      <c r="Z22" s="11">
        <f>[18]Abril!$J$29</f>
        <v>24.840000000000003</v>
      </c>
      <c r="AA22" s="11">
        <f>[18]Abril!$J$30</f>
        <v>17.28</v>
      </c>
      <c r="AB22" s="11">
        <f>[18]Abril!$J$31</f>
        <v>28.8</v>
      </c>
      <c r="AC22" s="11">
        <f>[18]Abril!$J$32</f>
        <v>26.28</v>
      </c>
      <c r="AD22" s="11">
        <f>[18]Abril!$J$33</f>
        <v>16.920000000000002</v>
      </c>
      <c r="AE22" s="11">
        <f>[18]Abril!$J$34</f>
        <v>17.28</v>
      </c>
      <c r="AF22" s="15">
        <f t="shared" si="1"/>
        <v>80.64</v>
      </c>
      <c r="AG22" s="124">
        <f t="shared" si="2"/>
        <v>26.207999999999991</v>
      </c>
    </row>
    <row r="23" spans="1:37" x14ac:dyDescent="0.2">
      <c r="A23" s="58" t="s">
        <v>7</v>
      </c>
      <c r="B23" s="11">
        <f>[19]Abril!$J$5</f>
        <v>35.28</v>
      </c>
      <c r="C23" s="11">
        <f>[19]Abril!$J$6</f>
        <v>29.16</v>
      </c>
      <c r="D23" s="11">
        <f>[19]Abril!$J$7</f>
        <v>32.76</v>
      </c>
      <c r="E23" s="11">
        <f>[19]Abril!$J$8</f>
        <v>23.759999999999998</v>
      </c>
      <c r="F23" s="11">
        <f>[19]Abril!$J$9</f>
        <v>27.36</v>
      </c>
      <c r="G23" s="11">
        <f>[19]Abril!$J$10</f>
        <v>54.36</v>
      </c>
      <c r="H23" s="11">
        <f>[19]Abril!$J$11</f>
        <v>30.6</v>
      </c>
      <c r="I23" s="11">
        <f>[19]Abril!$J$12</f>
        <v>23.040000000000003</v>
      </c>
      <c r="J23" s="11">
        <f>[19]Abril!$J$13</f>
        <v>23.400000000000002</v>
      </c>
      <c r="K23" s="11">
        <f>[19]Abril!$J$14</f>
        <v>22.32</v>
      </c>
      <c r="L23" s="11">
        <f>[19]Abril!$J$15</f>
        <v>21.6</v>
      </c>
      <c r="M23" s="11">
        <f>[19]Abril!$J$16</f>
        <v>19.079999999999998</v>
      </c>
      <c r="N23" s="11">
        <f>[19]Abril!$J$17</f>
        <v>35.28</v>
      </c>
      <c r="O23" s="11">
        <f>[19]Abril!$J$18</f>
        <v>28.08</v>
      </c>
      <c r="P23" s="11">
        <f>[19]Abril!$J$19</f>
        <v>27.720000000000002</v>
      </c>
      <c r="Q23" s="11">
        <f>[19]Abril!$J$20</f>
        <v>30.96</v>
      </c>
      <c r="R23" s="11">
        <f>[19]Abril!$J$21</f>
        <v>21.240000000000002</v>
      </c>
      <c r="S23" s="11">
        <f>[19]Abril!$J$22</f>
        <v>26.64</v>
      </c>
      <c r="T23" s="11">
        <f>[19]Abril!$J$23</f>
        <v>29.880000000000003</v>
      </c>
      <c r="U23" s="11">
        <f>[19]Abril!$J$24</f>
        <v>23.040000000000003</v>
      </c>
      <c r="V23" s="11">
        <f>[19]Abril!$J$25</f>
        <v>25.92</v>
      </c>
      <c r="W23" s="11">
        <f>[19]Abril!$J$26</f>
        <v>22.68</v>
      </c>
      <c r="X23" s="11">
        <f>[19]Abril!$J$27</f>
        <v>23.759999999999998</v>
      </c>
      <c r="Y23" s="11">
        <f>[19]Abril!$J$28</f>
        <v>31.319999999999997</v>
      </c>
      <c r="Z23" s="11">
        <f>[19]Abril!$J$29</f>
        <v>30.240000000000002</v>
      </c>
      <c r="AA23" s="11">
        <f>[19]Abril!$J$30</f>
        <v>34.200000000000003</v>
      </c>
      <c r="AB23" s="11">
        <f>[19]Abril!$J$31</f>
        <v>34.200000000000003</v>
      </c>
      <c r="AC23" s="11">
        <f>[19]Abril!$J$32</f>
        <v>33.119999999999997</v>
      </c>
      <c r="AD23" s="11">
        <f>[19]Abril!$J$33</f>
        <v>29.16</v>
      </c>
      <c r="AE23" s="11">
        <f>[19]Abril!$J$34</f>
        <v>25.92</v>
      </c>
      <c r="AF23" s="15">
        <f t="shared" si="1"/>
        <v>54.36</v>
      </c>
      <c r="AG23" s="124">
        <f t="shared" si="2"/>
        <v>28.535999999999998</v>
      </c>
      <c r="AJ23" t="s">
        <v>47</v>
      </c>
      <c r="AK23" t="s">
        <v>47</v>
      </c>
    </row>
    <row r="24" spans="1:37" x14ac:dyDescent="0.2">
      <c r="A24" s="58" t="s">
        <v>169</v>
      </c>
      <c r="B24" s="11" t="str">
        <f>[20]Abril!$J$5</f>
        <v>*</v>
      </c>
      <c r="C24" s="11" t="str">
        <f>[20]Abril!$J$6</f>
        <v>*</v>
      </c>
      <c r="D24" s="11" t="str">
        <f>[20]Abril!$J$7</f>
        <v>*</v>
      </c>
      <c r="E24" s="11" t="str">
        <f>[20]Abril!$J$8</f>
        <v>*</v>
      </c>
      <c r="F24" s="11" t="str">
        <f>[20]Abril!$J$9</f>
        <v>*</v>
      </c>
      <c r="G24" s="11" t="str">
        <f>[20]Abril!$J$10</f>
        <v>*</v>
      </c>
      <c r="H24" s="11" t="str">
        <f>[20]Abril!$J$11</f>
        <v>*</v>
      </c>
      <c r="I24" s="11" t="str">
        <f>[20]Abril!$J$12</f>
        <v>*</v>
      </c>
      <c r="J24" s="11" t="str">
        <f>[20]Abril!$J$13</f>
        <v>*</v>
      </c>
      <c r="K24" s="11" t="str">
        <f>[20]Abril!$J$14</f>
        <v>*</v>
      </c>
      <c r="L24" s="11" t="str">
        <f>[20]Abril!$J$15</f>
        <v>*</v>
      </c>
      <c r="M24" s="11" t="str">
        <f>[20]Abril!$J$16</f>
        <v>*</v>
      </c>
      <c r="N24" s="11" t="str">
        <f>[20]Abril!$J$17</f>
        <v>*</v>
      </c>
      <c r="O24" s="11" t="str">
        <f>[20]Abril!$J$18</f>
        <v>*</v>
      </c>
      <c r="P24" s="11" t="str">
        <f>[20]Abril!$J$19</f>
        <v>*</v>
      </c>
      <c r="Q24" s="11" t="str">
        <f>[20]Abril!$J$20</f>
        <v>*</v>
      </c>
      <c r="R24" s="11" t="str">
        <f>[20]Abril!$J$21</f>
        <v>*</v>
      </c>
      <c r="S24" s="11" t="str">
        <f>[20]Abril!$J$22</f>
        <v>*</v>
      </c>
      <c r="T24" s="11" t="str">
        <f>[20]Abril!$J$23</f>
        <v>*</v>
      </c>
      <c r="U24" s="11" t="str">
        <f>[20]Abril!$J$24</f>
        <v>*</v>
      </c>
      <c r="V24" s="11" t="str">
        <f>[20]Abril!$J$25</f>
        <v>*</v>
      </c>
      <c r="W24" s="11" t="str">
        <f>[20]Abril!$J$26</f>
        <v>*</v>
      </c>
      <c r="X24" s="11" t="str">
        <f>[20]Abril!$J$27</f>
        <v>*</v>
      </c>
      <c r="Y24" s="11" t="str">
        <f>[20]Abril!$J$28</f>
        <v>*</v>
      </c>
      <c r="Z24" s="11" t="str">
        <f>[20]Abril!$J$29</f>
        <v>*</v>
      </c>
      <c r="AA24" s="11" t="str">
        <f>[20]Abril!$J$30</f>
        <v>*</v>
      </c>
      <c r="AB24" s="11" t="str">
        <f>[20]Abril!$J$31</f>
        <v>*</v>
      </c>
      <c r="AC24" s="11" t="str">
        <f>[20]Abril!$J$32</f>
        <v>*</v>
      </c>
      <c r="AD24" s="11" t="str">
        <f>[20]Abril!$J$33</f>
        <v>*</v>
      </c>
      <c r="AE24" s="11" t="str">
        <f>[20]Abril!$J$34</f>
        <v>*</v>
      </c>
      <c r="AF24" s="93" t="s">
        <v>226</v>
      </c>
      <c r="AG24" s="115" t="s">
        <v>226</v>
      </c>
      <c r="AK24" t="s">
        <v>47</v>
      </c>
    </row>
    <row r="25" spans="1:37" x14ac:dyDescent="0.2">
      <c r="A25" s="58" t="s">
        <v>170</v>
      </c>
      <c r="B25" s="11">
        <f>[21]Abril!$J$5</f>
        <v>28.44</v>
      </c>
      <c r="C25" s="11">
        <f>[21]Abril!$J$6</f>
        <v>49.32</v>
      </c>
      <c r="D25" s="11">
        <f>[21]Abril!$J$7</f>
        <v>40.32</v>
      </c>
      <c r="E25" s="11">
        <f>[21]Abril!$J$8</f>
        <v>20.52</v>
      </c>
      <c r="F25" s="11">
        <f>[21]Abril!$J$9</f>
        <v>28.8</v>
      </c>
      <c r="G25" s="11">
        <f>[21]Abril!$J$10</f>
        <v>60.12</v>
      </c>
      <c r="H25" s="11">
        <f>[21]Abril!$J$11</f>
        <v>38.519999999999996</v>
      </c>
      <c r="I25" s="11">
        <f>[21]Abril!$J$12</f>
        <v>38.159999999999997</v>
      </c>
      <c r="J25" s="11">
        <f>[21]Abril!$J$13</f>
        <v>24.12</v>
      </c>
      <c r="K25" s="11">
        <f>[21]Abril!$J$14</f>
        <v>31.319999999999997</v>
      </c>
      <c r="L25" s="11">
        <f>[21]Abril!$J$15</f>
        <v>23.400000000000002</v>
      </c>
      <c r="M25" s="11">
        <f>[21]Abril!$J$16</f>
        <v>28.8</v>
      </c>
      <c r="N25" s="11">
        <f>[21]Abril!$J$17</f>
        <v>43.2</v>
      </c>
      <c r="O25" s="11">
        <f>[21]Abril!$J$18</f>
        <v>51.12</v>
      </c>
      <c r="P25" s="11">
        <f>[21]Abril!$J$19</f>
        <v>30.6</v>
      </c>
      <c r="Q25" s="11">
        <f>[21]Abril!$J$20</f>
        <v>32.4</v>
      </c>
      <c r="R25" s="11">
        <f>[21]Abril!$J$21</f>
        <v>20.16</v>
      </c>
      <c r="S25" s="11">
        <f>[21]Abril!$J$22</f>
        <v>39.24</v>
      </c>
      <c r="T25" s="11">
        <f>[21]Abril!$J$23</f>
        <v>38.159999999999997</v>
      </c>
      <c r="U25" s="11">
        <f>[21]Abril!$J$24</f>
        <v>29.16</v>
      </c>
      <c r="V25" s="11">
        <f>[21]Abril!$J$25</f>
        <v>18.36</v>
      </c>
      <c r="W25" s="11">
        <f>[21]Abril!$J$26</f>
        <v>16.920000000000002</v>
      </c>
      <c r="X25" s="11">
        <f>[21]Abril!$J$27</f>
        <v>34.200000000000003</v>
      </c>
      <c r="Y25" s="11">
        <f>[21]Abril!$J$28</f>
        <v>36.72</v>
      </c>
      <c r="Z25" s="11">
        <f>[21]Abril!$J$29</f>
        <v>42.12</v>
      </c>
      <c r="AA25" s="11">
        <f>[21]Abril!$J$30</f>
        <v>38.880000000000003</v>
      </c>
      <c r="AB25" s="11">
        <f>[21]Abril!$J$31</f>
        <v>45.72</v>
      </c>
      <c r="AC25" s="11">
        <f>[21]Abril!$J$32</f>
        <v>55.800000000000004</v>
      </c>
      <c r="AD25" s="11">
        <f>[21]Abril!$J$33</f>
        <v>41.4</v>
      </c>
      <c r="AE25" s="11">
        <f>[21]Abril!$J$34</f>
        <v>22.68</v>
      </c>
      <c r="AF25" s="93">
        <f t="shared" si="1"/>
        <v>60.12</v>
      </c>
      <c r="AG25" s="115">
        <f t="shared" si="2"/>
        <v>34.956000000000003</v>
      </c>
      <c r="AH25" s="12" t="s">
        <v>47</v>
      </c>
      <c r="AJ25" t="s">
        <v>47</v>
      </c>
    </row>
    <row r="26" spans="1:37" x14ac:dyDescent="0.2">
      <c r="A26" s="58" t="s">
        <v>171</v>
      </c>
      <c r="B26" s="11">
        <f>[22]Abril!$J$5</f>
        <v>25.92</v>
      </c>
      <c r="C26" s="11">
        <f>[22]Abril!$J$6</f>
        <v>27.720000000000002</v>
      </c>
      <c r="D26" s="11">
        <f>[22]Abril!$J$7</f>
        <v>34.200000000000003</v>
      </c>
      <c r="E26" s="11">
        <f>[22]Abril!$J$8</f>
        <v>30.240000000000002</v>
      </c>
      <c r="F26" s="11">
        <f>[22]Abril!$J$9</f>
        <v>49.32</v>
      </c>
      <c r="G26" s="11">
        <f>[22]Abril!$J$10</f>
        <v>59.760000000000005</v>
      </c>
      <c r="H26" s="11">
        <f>[22]Abril!$J$11</f>
        <v>57.24</v>
      </c>
      <c r="I26" s="11">
        <f>[22]Abril!$J$12</f>
        <v>32.76</v>
      </c>
      <c r="J26" s="11">
        <f>[22]Abril!$J$13</f>
        <v>34.92</v>
      </c>
      <c r="K26" s="11">
        <f>[22]Abril!$J$14</f>
        <v>25.56</v>
      </c>
      <c r="L26" s="11">
        <f>[22]Abril!$J$15</f>
        <v>28.44</v>
      </c>
      <c r="M26" s="11">
        <f>[22]Abril!$J$16</f>
        <v>20.52</v>
      </c>
      <c r="N26" s="11">
        <f>[22]Abril!$J$17</f>
        <v>27</v>
      </c>
      <c r="O26" s="11">
        <f>[22]Abril!$J$18</f>
        <v>51.84</v>
      </c>
      <c r="P26" s="11">
        <f>[22]Abril!$J$19</f>
        <v>27.720000000000002</v>
      </c>
      <c r="Q26" s="11">
        <f>[22]Abril!$J$20</f>
        <v>30.240000000000002</v>
      </c>
      <c r="R26" s="11">
        <f>[22]Abril!$J$21</f>
        <v>34.92</v>
      </c>
      <c r="S26" s="11">
        <f>[22]Abril!$J$22</f>
        <v>29.52</v>
      </c>
      <c r="T26" s="11">
        <f>[22]Abril!$J$23</f>
        <v>29.880000000000003</v>
      </c>
      <c r="U26" s="11">
        <f>[22]Abril!$J$24</f>
        <v>24.12</v>
      </c>
      <c r="V26" s="11">
        <f>[22]Abril!$J$25</f>
        <v>19.8</v>
      </c>
      <c r="W26" s="11">
        <f>[22]Abril!$J$26</f>
        <v>21.6</v>
      </c>
      <c r="X26" s="11">
        <f>[22]Abril!$J$27</f>
        <v>22.68</v>
      </c>
      <c r="Y26" s="11">
        <f>[22]Abril!$J$28</f>
        <v>26.64</v>
      </c>
      <c r="Z26" s="11">
        <f>[22]Abril!$J$29</f>
        <v>23.040000000000003</v>
      </c>
      <c r="AA26" s="11">
        <f>[22]Abril!$J$30</f>
        <v>27.720000000000002</v>
      </c>
      <c r="AB26" s="11">
        <f>[22]Abril!$J$31</f>
        <v>32.76</v>
      </c>
      <c r="AC26" s="11">
        <f>[22]Abril!$J$32</f>
        <v>31.680000000000003</v>
      </c>
      <c r="AD26" s="11">
        <f>[22]Abril!$J$33</f>
        <v>25.2</v>
      </c>
      <c r="AE26" s="11">
        <f>[22]Abril!$J$34</f>
        <v>23.040000000000003</v>
      </c>
      <c r="AF26" s="93">
        <f t="shared" si="1"/>
        <v>59.760000000000005</v>
      </c>
      <c r="AG26" s="115">
        <f t="shared" si="2"/>
        <v>31.199999999999996</v>
      </c>
      <c r="AJ26" t="s">
        <v>47</v>
      </c>
    </row>
    <row r="27" spans="1:37" x14ac:dyDescent="0.2">
      <c r="A27" s="58" t="s">
        <v>8</v>
      </c>
      <c r="B27" s="11">
        <f>[23]Abril!$J$5</f>
        <v>27.36</v>
      </c>
      <c r="C27" s="11">
        <f>[23]Abril!$J$6</f>
        <v>33.480000000000004</v>
      </c>
      <c r="D27" s="11">
        <f>[23]Abril!$J$7</f>
        <v>34.200000000000003</v>
      </c>
      <c r="E27" s="11">
        <f>[23]Abril!$J$8</f>
        <v>21.6</v>
      </c>
      <c r="F27" s="11">
        <f>[23]Abril!$J$9</f>
        <v>28.08</v>
      </c>
      <c r="G27" s="11">
        <f>[23]Abril!$J$10</f>
        <v>60.839999999999996</v>
      </c>
      <c r="H27" s="11">
        <f>[23]Abril!$J$11</f>
        <v>30.96</v>
      </c>
      <c r="I27" s="11">
        <f>[23]Abril!$J$12</f>
        <v>27.36</v>
      </c>
      <c r="J27" s="11">
        <f>[23]Abril!$J$13</f>
        <v>29.16</v>
      </c>
      <c r="K27" s="11">
        <f>[23]Abril!$J$14</f>
        <v>23.400000000000002</v>
      </c>
      <c r="L27" s="11">
        <f>[23]Abril!$J$15</f>
        <v>18.720000000000002</v>
      </c>
      <c r="M27" s="11">
        <f>[23]Abril!$J$16</f>
        <v>23.759999999999998</v>
      </c>
      <c r="N27" s="11">
        <f>[23]Abril!$J$17</f>
        <v>32.76</v>
      </c>
      <c r="O27" s="11">
        <f>[23]Abril!$J$18</f>
        <v>50.4</v>
      </c>
      <c r="P27" s="11">
        <f>[23]Abril!$J$19</f>
        <v>27.36</v>
      </c>
      <c r="Q27" s="11">
        <f>[23]Abril!$J$20</f>
        <v>34.200000000000003</v>
      </c>
      <c r="R27" s="11">
        <f>[23]Abril!$J$21</f>
        <v>20.88</v>
      </c>
      <c r="S27" s="11">
        <f>[23]Abril!$J$22</f>
        <v>32.76</v>
      </c>
      <c r="T27" s="11">
        <f>[23]Abril!$J$23</f>
        <v>29.880000000000003</v>
      </c>
      <c r="U27" s="11">
        <f>[23]Abril!$J$24</f>
        <v>29.880000000000003</v>
      </c>
      <c r="V27" s="11">
        <f>[23]Abril!$J$25</f>
        <v>21.240000000000002</v>
      </c>
      <c r="W27" s="11">
        <f>[23]Abril!$J$26</f>
        <v>16.559999999999999</v>
      </c>
      <c r="X27" s="11">
        <f>[23]Abril!$J$27</f>
        <v>25.2</v>
      </c>
      <c r="Y27" s="11">
        <f>[23]Abril!$J$28</f>
        <v>29.52</v>
      </c>
      <c r="Z27" s="11">
        <f>[23]Abril!$J$29</f>
        <v>31.680000000000003</v>
      </c>
      <c r="AA27" s="11">
        <f>[23]Abril!$J$30</f>
        <v>31.319999999999997</v>
      </c>
      <c r="AB27" s="11">
        <f>[23]Abril!$J$31</f>
        <v>42.480000000000004</v>
      </c>
      <c r="AC27" s="11">
        <f>[23]Abril!$J$32</f>
        <v>43.2</v>
      </c>
      <c r="AD27" s="11">
        <f>[23]Abril!$J$33</f>
        <v>33.480000000000004</v>
      </c>
      <c r="AE27" s="11">
        <f>[23]Abril!$J$34</f>
        <v>20.88</v>
      </c>
      <c r="AF27" s="15">
        <f t="shared" si="1"/>
        <v>60.839999999999996</v>
      </c>
      <c r="AG27" s="124">
        <f t="shared" si="2"/>
        <v>30.420000000000005</v>
      </c>
      <c r="AJ27" t="s">
        <v>47</v>
      </c>
    </row>
    <row r="28" spans="1:37" x14ac:dyDescent="0.2">
      <c r="A28" s="58" t="s">
        <v>9</v>
      </c>
      <c r="B28" s="11">
        <f>[24]Abril!$J$5</f>
        <v>28.44</v>
      </c>
      <c r="C28" s="11">
        <f>[24]Abril!$J$6</f>
        <v>31.680000000000003</v>
      </c>
      <c r="D28" s="11">
        <f>[24]Abril!$J$7</f>
        <v>33.119999999999997</v>
      </c>
      <c r="E28" s="11">
        <f>[24]Abril!$J$8</f>
        <v>27</v>
      </c>
      <c r="F28" s="11">
        <f>[24]Abril!$J$9</f>
        <v>25.2</v>
      </c>
      <c r="G28" s="11">
        <f>[24]Abril!$J$10</f>
        <v>80.28</v>
      </c>
      <c r="H28" s="11">
        <f>[24]Abril!$J$11</f>
        <v>48.24</v>
      </c>
      <c r="I28" s="11">
        <f>[24]Abril!$J$12</f>
        <v>29.52</v>
      </c>
      <c r="J28" s="11">
        <f>[24]Abril!$J$13</f>
        <v>28.8</v>
      </c>
      <c r="K28" s="11">
        <f>[24]Abril!$J$14</f>
        <v>24.12</v>
      </c>
      <c r="L28" s="11">
        <f>[24]Abril!$J$15</f>
        <v>23.400000000000002</v>
      </c>
      <c r="M28" s="11">
        <f>[24]Abril!$J$16</f>
        <v>21.6</v>
      </c>
      <c r="N28" s="11">
        <f>[24]Abril!$J$17</f>
        <v>29.880000000000003</v>
      </c>
      <c r="O28" s="11">
        <f>[24]Abril!$J$18</f>
        <v>30.6</v>
      </c>
      <c r="P28" s="11">
        <f>[24]Abril!$J$19</f>
        <v>28.08</v>
      </c>
      <c r="Q28" s="11">
        <f>[24]Abril!$J$20</f>
        <v>25.92</v>
      </c>
      <c r="R28" s="11">
        <f>[24]Abril!$J$21</f>
        <v>25.2</v>
      </c>
      <c r="S28" s="11">
        <f>[24]Abril!$J$22</f>
        <v>29.880000000000003</v>
      </c>
      <c r="T28" s="11">
        <f>[24]Abril!$J$23</f>
        <v>29.16</v>
      </c>
      <c r="U28" s="11">
        <f>[24]Abril!$J$24</f>
        <v>25.2</v>
      </c>
      <c r="V28" s="11">
        <f>[24]Abril!$J$25</f>
        <v>16.920000000000002</v>
      </c>
      <c r="W28" s="11">
        <f>[24]Abril!$J$26</f>
        <v>17.64</v>
      </c>
      <c r="X28" s="11">
        <f>[24]Abril!$J$27</f>
        <v>28.8</v>
      </c>
      <c r="Y28" s="11">
        <f>[24]Abril!$J$28</f>
        <v>27</v>
      </c>
      <c r="Z28" s="11">
        <f>[24]Abril!$J$29</f>
        <v>28.44</v>
      </c>
      <c r="AA28" s="11">
        <f>[24]Abril!$J$30</f>
        <v>32.76</v>
      </c>
      <c r="AB28" s="11">
        <f>[24]Abril!$J$31</f>
        <v>35.28</v>
      </c>
      <c r="AC28" s="11">
        <f>[24]Abril!$J$32</f>
        <v>34.200000000000003</v>
      </c>
      <c r="AD28" s="11">
        <f>[24]Abril!$J$33</f>
        <v>27.720000000000002</v>
      </c>
      <c r="AE28" s="11">
        <f>[24]Abril!$J$34</f>
        <v>30.240000000000002</v>
      </c>
      <c r="AF28" s="15">
        <f t="shared" si="1"/>
        <v>80.28</v>
      </c>
      <c r="AG28" s="124">
        <f t="shared" si="2"/>
        <v>30.144000000000002</v>
      </c>
      <c r="AJ28" t="s">
        <v>47</v>
      </c>
    </row>
    <row r="29" spans="1:37" x14ac:dyDescent="0.2">
      <c r="A29" s="58" t="s">
        <v>42</v>
      </c>
      <c r="B29" s="11">
        <f>[25]Abril!$J$5</f>
        <v>21.240000000000002</v>
      </c>
      <c r="C29" s="11">
        <f>[25]Abril!$J$6</f>
        <v>22.68</v>
      </c>
      <c r="D29" s="11">
        <f>[25]Abril!$J$7</f>
        <v>30.6</v>
      </c>
      <c r="E29" s="11">
        <f>[25]Abril!$J$8</f>
        <v>20.88</v>
      </c>
      <c r="F29" s="11">
        <f>[25]Abril!$J$9</f>
        <v>29.880000000000003</v>
      </c>
      <c r="G29" s="11">
        <f>[25]Abril!$J$10</f>
        <v>47.88</v>
      </c>
      <c r="H29" s="11">
        <f>[25]Abril!$J$11</f>
        <v>38.519999999999996</v>
      </c>
      <c r="I29" s="11">
        <f>[25]Abril!$J$12</f>
        <v>23.040000000000003</v>
      </c>
      <c r="J29" s="11">
        <f>[25]Abril!$J$13</f>
        <v>19.079999999999998</v>
      </c>
      <c r="K29" s="11">
        <f>[25]Abril!$J$14</f>
        <v>18.36</v>
      </c>
      <c r="L29" s="11">
        <f>[25]Abril!$J$15</f>
        <v>17.64</v>
      </c>
      <c r="M29" s="11">
        <f>[25]Abril!$J$16</f>
        <v>18.720000000000002</v>
      </c>
      <c r="N29" s="11">
        <f>[25]Abril!$J$17</f>
        <v>24.48</v>
      </c>
      <c r="O29" s="11">
        <f>[25]Abril!$J$18</f>
        <v>39.96</v>
      </c>
      <c r="P29" s="11">
        <f>[25]Abril!$J$19</f>
        <v>20.88</v>
      </c>
      <c r="Q29" s="11">
        <f>[25]Abril!$J$20</f>
        <v>16.559999999999999</v>
      </c>
      <c r="R29" s="11">
        <f>[25]Abril!$J$21</f>
        <v>25.2</v>
      </c>
      <c r="S29" s="11">
        <f>[25]Abril!$J$22</f>
        <v>15.48</v>
      </c>
      <c r="T29" s="11">
        <f>[25]Abril!$J$23</f>
        <v>17.64</v>
      </c>
      <c r="U29" s="11">
        <f>[25]Abril!$J$24</f>
        <v>19.079999999999998</v>
      </c>
      <c r="V29" s="11">
        <f>[25]Abril!$J$25</f>
        <v>19.079999999999998</v>
      </c>
      <c r="W29" s="11">
        <f>[25]Abril!$J$26</f>
        <v>17.64</v>
      </c>
      <c r="X29" s="11">
        <f>[25]Abril!$J$27</f>
        <v>20.16</v>
      </c>
      <c r="Y29" s="11">
        <f>[25]Abril!$J$28</f>
        <v>33.840000000000003</v>
      </c>
      <c r="Z29" s="11">
        <f>[25]Abril!$J$29</f>
        <v>30.6</v>
      </c>
      <c r="AA29" s="11">
        <f>[25]Abril!$J$30</f>
        <v>27.720000000000002</v>
      </c>
      <c r="AB29" s="11">
        <f>[25]Abril!$J$31</f>
        <v>35.28</v>
      </c>
      <c r="AC29" s="11">
        <f>[25]Abril!$J$32</f>
        <v>37.440000000000005</v>
      </c>
      <c r="AD29" s="11">
        <f>[25]Abril!$J$33</f>
        <v>16.920000000000002</v>
      </c>
      <c r="AE29" s="11">
        <f>[25]Abril!$J$34</f>
        <v>20.52</v>
      </c>
      <c r="AF29" s="15">
        <f t="shared" si="1"/>
        <v>47.88</v>
      </c>
      <c r="AG29" s="124">
        <f t="shared" si="2"/>
        <v>24.9</v>
      </c>
      <c r="AJ29" t="s">
        <v>47</v>
      </c>
    </row>
    <row r="30" spans="1:37" x14ac:dyDescent="0.2">
      <c r="A30" s="58" t="s">
        <v>10</v>
      </c>
      <c r="B30" s="11">
        <f>[26]Abril!$J$5</f>
        <v>23.040000000000003</v>
      </c>
      <c r="C30" s="11">
        <f>[26]Abril!$J$6</f>
        <v>27.36</v>
      </c>
      <c r="D30" s="11">
        <f>[26]Abril!$J$7</f>
        <v>33.840000000000003</v>
      </c>
      <c r="E30" s="11">
        <f>[26]Abril!$J$8</f>
        <v>18.720000000000002</v>
      </c>
      <c r="F30" s="11">
        <f>[26]Abril!$J$9</f>
        <v>24.48</v>
      </c>
      <c r="G30" s="11">
        <f>[26]Abril!$J$10</f>
        <v>55.440000000000005</v>
      </c>
      <c r="H30" s="11">
        <f>[26]Abril!$J$11</f>
        <v>28.08</v>
      </c>
      <c r="I30" s="11">
        <f>[26]Abril!$J$12</f>
        <v>20.88</v>
      </c>
      <c r="J30" s="11">
        <f>[26]Abril!$J$13</f>
        <v>17.64</v>
      </c>
      <c r="K30" s="11">
        <f>[26]Abril!$J$14</f>
        <v>18</v>
      </c>
      <c r="L30" s="11">
        <f>[26]Abril!$J$15</f>
        <v>18.720000000000002</v>
      </c>
      <c r="M30" s="11">
        <f>[26]Abril!$J$16</f>
        <v>21.240000000000002</v>
      </c>
      <c r="N30" s="11">
        <f>[26]Abril!$J$17</f>
        <v>31.680000000000003</v>
      </c>
      <c r="O30" s="11">
        <f>[26]Abril!$J$18</f>
        <v>54.72</v>
      </c>
      <c r="P30" s="11">
        <f>[26]Abril!$J$19</f>
        <v>29.52</v>
      </c>
      <c r="Q30" s="11">
        <f>[26]Abril!$J$20</f>
        <v>21.96</v>
      </c>
      <c r="R30" s="11">
        <f>[26]Abril!$J$21</f>
        <v>15.120000000000001</v>
      </c>
      <c r="S30" s="11">
        <f>[26]Abril!$J$22</f>
        <v>24.48</v>
      </c>
      <c r="T30" s="11">
        <f>[26]Abril!$J$23</f>
        <v>30.96</v>
      </c>
      <c r="U30" s="11">
        <f>[26]Abril!$J$24</f>
        <v>21.96</v>
      </c>
      <c r="V30" s="11">
        <f>[26]Abril!$J$25</f>
        <v>16.2</v>
      </c>
      <c r="W30" s="11">
        <f>[26]Abril!$J$26</f>
        <v>22.32</v>
      </c>
      <c r="X30" s="11">
        <f>[26]Abril!$J$27</f>
        <v>22.68</v>
      </c>
      <c r="Y30" s="11">
        <f>[26]Abril!$J$28</f>
        <v>30.240000000000002</v>
      </c>
      <c r="Z30" s="11">
        <f>[26]Abril!$J$29</f>
        <v>33.840000000000003</v>
      </c>
      <c r="AA30" s="11">
        <f>[26]Abril!$J$30</f>
        <v>33.119999999999997</v>
      </c>
      <c r="AB30" s="11">
        <f>[26]Abril!$J$31</f>
        <v>43.56</v>
      </c>
      <c r="AC30" s="11">
        <f>[26]Abril!$J$32</f>
        <v>38.519999999999996</v>
      </c>
      <c r="AD30" s="11">
        <f>[26]Abril!$J$33</f>
        <v>30.96</v>
      </c>
      <c r="AE30" s="11">
        <f>[26]Abril!$J$34</f>
        <v>20.52</v>
      </c>
      <c r="AF30" s="15">
        <f t="shared" si="1"/>
        <v>55.440000000000005</v>
      </c>
      <c r="AG30" s="124">
        <f t="shared" si="2"/>
        <v>27.660000000000007</v>
      </c>
      <c r="AJ30" t="s">
        <v>47</v>
      </c>
    </row>
    <row r="31" spans="1:37" x14ac:dyDescent="0.2">
      <c r="A31" s="58" t="s">
        <v>172</v>
      </c>
      <c r="B31" s="11">
        <f>[27]Abril!$J$5</f>
        <v>43.92</v>
      </c>
      <c r="C31" s="11">
        <f>[27]Abril!$J$6</f>
        <v>39.96</v>
      </c>
      <c r="D31" s="11">
        <f>[27]Abril!$J$7</f>
        <v>39.6</v>
      </c>
      <c r="E31" s="11">
        <f>[27]Abril!$J$8</f>
        <v>27</v>
      </c>
      <c r="F31" s="11">
        <f>[27]Abril!$J$9</f>
        <v>35.28</v>
      </c>
      <c r="G31" s="11">
        <f>[27]Abril!$J$10</f>
        <v>65.88000000000001</v>
      </c>
      <c r="H31" s="11">
        <f>[27]Abril!$J$11</f>
        <v>66.239999999999995</v>
      </c>
      <c r="I31" s="11">
        <f>[27]Abril!$J$12</f>
        <v>29.880000000000003</v>
      </c>
      <c r="J31" s="11">
        <f>[27]Abril!$J$13</f>
        <v>34.200000000000003</v>
      </c>
      <c r="K31" s="11">
        <f>[27]Abril!$J$14</f>
        <v>27.36</v>
      </c>
      <c r="L31" s="11">
        <f>[27]Abril!$J$15</f>
        <v>27.36</v>
      </c>
      <c r="M31" s="11">
        <f>[27]Abril!$J$16</f>
        <v>28.44</v>
      </c>
      <c r="N31" s="11">
        <f>[27]Abril!$J$17</f>
        <v>40.680000000000007</v>
      </c>
      <c r="O31" s="11">
        <f>[27]Abril!$J$18</f>
        <v>146.52000000000001</v>
      </c>
      <c r="P31" s="11">
        <f>[27]Abril!$J$19</f>
        <v>38.519999999999996</v>
      </c>
      <c r="Q31" s="11">
        <f>[27]Abril!$J$20</f>
        <v>32.4</v>
      </c>
      <c r="R31" s="11">
        <f>[27]Abril!$J$21</f>
        <v>24.840000000000003</v>
      </c>
      <c r="S31" s="11">
        <f>[27]Abril!$J$22</f>
        <v>32.4</v>
      </c>
      <c r="T31" s="11">
        <f>[27]Abril!$J$23</f>
        <v>38.880000000000003</v>
      </c>
      <c r="U31" s="11">
        <f>[27]Abril!$J$24</f>
        <v>26.64</v>
      </c>
      <c r="V31" s="11">
        <f>[27]Abril!$J$25</f>
        <v>24.12</v>
      </c>
      <c r="W31" s="11">
        <f>[27]Abril!$J$26</f>
        <v>28.44</v>
      </c>
      <c r="X31" s="11">
        <f>[27]Abril!$J$27</f>
        <v>30.240000000000002</v>
      </c>
      <c r="Y31" s="11">
        <f>[27]Abril!$J$28</f>
        <v>45.72</v>
      </c>
      <c r="Z31" s="11">
        <f>[27]Abril!$J$29</f>
        <v>34.200000000000003</v>
      </c>
      <c r="AA31" s="11">
        <f>[27]Abril!$J$30</f>
        <v>41.76</v>
      </c>
      <c r="AB31" s="11">
        <f>[27]Abril!$J$31</f>
        <v>37.800000000000004</v>
      </c>
      <c r="AC31" s="11">
        <f>[27]Abril!$J$32</f>
        <v>42.480000000000004</v>
      </c>
      <c r="AD31" s="11">
        <f>[27]Abril!$J$33</f>
        <v>29.880000000000003</v>
      </c>
      <c r="AE31" s="11">
        <f>[27]Abril!$J$34</f>
        <v>32.04</v>
      </c>
      <c r="AF31" s="93">
        <f t="shared" si="1"/>
        <v>146.52000000000001</v>
      </c>
      <c r="AG31" s="115">
        <f t="shared" si="2"/>
        <v>39.756000000000007</v>
      </c>
      <c r="AH31" s="12" t="s">
        <v>47</v>
      </c>
      <c r="AJ31" t="s">
        <v>47</v>
      </c>
    </row>
    <row r="32" spans="1:37" x14ac:dyDescent="0.2">
      <c r="A32" s="58" t="s">
        <v>11</v>
      </c>
      <c r="B32" s="11" t="str">
        <f>[28]Abril!$J$5</f>
        <v>*</v>
      </c>
      <c r="C32" s="11" t="str">
        <f>[28]Abril!$J$6</f>
        <v>*</v>
      </c>
      <c r="D32" s="11" t="str">
        <f>[28]Abril!$J$7</f>
        <v>*</v>
      </c>
      <c r="E32" s="11" t="str">
        <f>[28]Abril!$J$8</f>
        <v>*</v>
      </c>
      <c r="F32" s="11" t="str">
        <f>[28]Abril!$J$9</f>
        <v>*</v>
      </c>
      <c r="G32" s="11" t="str">
        <f>[28]Abril!$J$10</f>
        <v>*</v>
      </c>
      <c r="H32" s="11" t="str">
        <f>[28]Abril!$J$11</f>
        <v>*</v>
      </c>
      <c r="I32" s="11" t="str">
        <f>[28]Abril!$J$12</f>
        <v>*</v>
      </c>
      <c r="J32" s="11" t="str">
        <f>[28]Abril!$J$13</f>
        <v>*</v>
      </c>
      <c r="K32" s="11" t="str">
        <f>[28]Abril!$J$14</f>
        <v>*</v>
      </c>
      <c r="L32" s="11" t="str">
        <f>[28]Abril!$J$15</f>
        <v>*</v>
      </c>
      <c r="M32" s="11" t="str">
        <f>[28]Abril!$J$16</f>
        <v>*</v>
      </c>
      <c r="N32" s="11" t="str">
        <f>[28]Abril!$J$17</f>
        <v>*</v>
      </c>
      <c r="O32" s="11" t="str">
        <f>[28]Abril!$J$18</f>
        <v>*</v>
      </c>
      <c r="P32" s="11" t="str">
        <f>[28]Abril!$J$19</f>
        <v>*</v>
      </c>
      <c r="Q32" s="11" t="str">
        <f>[28]Abril!$J$20</f>
        <v>*</v>
      </c>
      <c r="R32" s="11" t="str">
        <f>[28]Abril!$J$21</f>
        <v>*</v>
      </c>
      <c r="S32" s="11" t="str">
        <f>[28]Abril!$J$22</f>
        <v>*</v>
      </c>
      <c r="T32" s="11" t="str">
        <f>[28]Abril!$J$23</f>
        <v>*</v>
      </c>
      <c r="U32" s="11" t="str">
        <f>[28]Abril!$J$24</f>
        <v>*</v>
      </c>
      <c r="V32" s="11" t="str">
        <f>[28]Abril!$J$25</f>
        <v>*</v>
      </c>
      <c r="W32" s="11" t="str">
        <f>[28]Abril!$J$26</f>
        <v>*</v>
      </c>
      <c r="X32" s="11" t="str">
        <f>[28]Abril!$J$27</f>
        <v>*</v>
      </c>
      <c r="Y32" s="11" t="str">
        <f>[28]Abril!$J$28</f>
        <v>*</v>
      </c>
      <c r="Z32" s="11" t="str">
        <f>[28]Abril!$J$29</f>
        <v>*</v>
      </c>
      <c r="AA32" s="11" t="str">
        <f>[28]Abril!$J$30</f>
        <v>*</v>
      </c>
      <c r="AB32" s="11" t="str">
        <f>[28]Abril!$J$31</f>
        <v>*</v>
      </c>
      <c r="AC32" s="11" t="str">
        <f>[28]Abril!$J$32</f>
        <v>*</v>
      </c>
      <c r="AD32" s="11" t="str">
        <f>[28]Abril!$J$33</f>
        <v>*</v>
      </c>
      <c r="AE32" s="11" t="str">
        <f>[28]Abril!$J$34</f>
        <v>*</v>
      </c>
      <c r="AF32" s="93" t="s">
        <v>226</v>
      </c>
      <c r="AG32" s="115" t="s">
        <v>226</v>
      </c>
      <c r="AJ32" t="s">
        <v>47</v>
      </c>
    </row>
    <row r="33" spans="1:37" s="5" customFormat="1" x14ac:dyDescent="0.2">
      <c r="A33" s="58" t="s">
        <v>12</v>
      </c>
      <c r="B33" s="11">
        <f>[29]Abril!$J$5</f>
        <v>8.2799999999999994</v>
      </c>
      <c r="C33" s="11">
        <f>[29]Abril!$J$6</f>
        <v>20.88</v>
      </c>
      <c r="D33" s="11">
        <f>[29]Abril!$J$7</f>
        <v>12.96</v>
      </c>
      <c r="E33" s="11">
        <f>[29]Abril!$J$8</f>
        <v>12.96</v>
      </c>
      <c r="F33" s="11">
        <f>[29]Abril!$J$9</f>
        <v>25.2</v>
      </c>
      <c r="G33" s="11">
        <f>[29]Abril!$J$10</f>
        <v>37.440000000000005</v>
      </c>
      <c r="H33" s="11">
        <f>[29]Abril!$J$11</f>
        <v>41.76</v>
      </c>
      <c r="I33" s="11">
        <f>[29]Abril!$J$12</f>
        <v>20.52</v>
      </c>
      <c r="J33" s="11">
        <f>[29]Abril!$J$13</f>
        <v>0</v>
      </c>
      <c r="K33" s="11">
        <f>[29]Abril!$J$14</f>
        <v>0</v>
      </c>
      <c r="L33" s="11">
        <f>[29]Abril!$J$15</f>
        <v>0</v>
      </c>
      <c r="M33" s="11">
        <f>[29]Abril!$J$16</f>
        <v>0</v>
      </c>
      <c r="N33" s="11" t="str">
        <f>[29]Abril!$J$17</f>
        <v>*</v>
      </c>
      <c r="O33" s="11" t="str">
        <f>[29]Abril!$J$18</f>
        <v>*</v>
      </c>
      <c r="P33" s="11" t="str">
        <f>[29]Abril!$J$19</f>
        <v>*</v>
      </c>
      <c r="Q33" s="11">
        <f>[29]Abril!$J$20</f>
        <v>22.32</v>
      </c>
      <c r="R33" s="11">
        <f>[29]Abril!$J$21</f>
        <v>0</v>
      </c>
      <c r="S33" s="11">
        <f>[29]Abril!$J$22</f>
        <v>0</v>
      </c>
      <c r="T33" s="11">
        <f>[29]Abril!$J$23</f>
        <v>0</v>
      </c>
      <c r="U33" s="11">
        <f>[29]Abril!$J$24</f>
        <v>0</v>
      </c>
      <c r="V33" s="11">
        <f>[29]Abril!$J$25</f>
        <v>10.8</v>
      </c>
      <c r="W33" s="11">
        <f>[29]Abril!$J$26</f>
        <v>0</v>
      </c>
      <c r="X33" s="11">
        <f>[29]Abril!$J$27</f>
        <v>0</v>
      </c>
      <c r="Y33" s="11" t="str">
        <f>[29]Abril!$J$28</f>
        <v>*</v>
      </c>
      <c r="Z33" s="11" t="str">
        <f>[29]Abril!$J$29</f>
        <v>*</v>
      </c>
      <c r="AA33" s="11" t="str">
        <f>[29]Abril!$J$30</f>
        <v>*</v>
      </c>
      <c r="AB33" s="11" t="str">
        <f>[29]Abril!$J$31</f>
        <v>*</v>
      </c>
      <c r="AC33" s="11">
        <f>[29]Abril!$J$32</f>
        <v>27</v>
      </c>
      <c r="AD33" s="11">
        <f>[29]Abril!$J$33</f>
        <v>0</v>
      </c>
      <c r="AE33" s="11">
        <f>[29]Abril!$J$34</f>
        <v>0</v>
      </c>
      <c r="AF33" s="15">
        <f t="shared" si="1"/>
        <v>41.76</v>
      </c>
      <c r="AG33" s="124">
        <f t="shared" si="2"/>
        <v>10.44</v>
      </c>
      <c r="AJ33" s="5" t="s">
        <v>47</v>
      </c>
    </row>
    <row r="34" spans="1:37" x14ac:dyDescent="0.2">
      <c r="A34" s="58" t="s">
        <v>13</v>
      </c>
      <c r="B34" s="11">
        <f>[30]Abril!$J$5</f>
        <v>12.6</v>
      </c>
      <c r="C34" s="11">
        <f>[30]Abril!$J$6</f>
        <v>9.7200000000000006</v>
      </c>
      <c r="D34" s="11">
        <f>[30]Abril!$J$7</f>
        <v>3.24</v>
      </c>
      <c r="E34" s="11">
        <f>[30]Abril!$J$8</f>
        <v>14.04</v>
      </c>
      <c r="F34" s="11">
        <f>[30]Abril!$J$9</f>
        <v>29.880000000000003</v>
      </c>
      <c r="G34" s="11">
        <f>[30]Abril!$J$10</f>
        <v>17.28</v>
      </c>
      <c r="H34" s="11">
        <f>[30]Abril!$J$11</f>
        <v>22.32</v>
      </c>
      <c r="I34" s="11">
        <f>[30]Abril!$J$12</f>
        <v>20.88</v>
      </c>
      <c r="J34" s="11">
        <f>[30]Abril!$J$13</f>
        <v>13.68</v>
      </c>
      <c r="K34" s="11">
        <f>[30]Abril!$J$14</f>
        <v>14.76</v>
      </c>
      <c r="L34" s="11">
        <f>[30]Abril!$J$15</f>
        <v>12.6</v>
      </c>
      <c r="M34" s="11">
        <f>[30]Abril!$J$16</f>
        <v>18</v>
      </c>
      <c r="N34" s="11">
        <f>[30]Abril!$J$17</f>
        <v>19.8</v>
      </c>
      <c r="O34" s="11">
        <f>[30]Abril!$J$18</f>
        <v>25.56</v>
      </c>
      <c r="P34" s="11">
        <f>[30]Abril!$J$19</f>
        <v>27.36</v>
      </c>
      <c r="Q34" s="11">
        <f>[30]Abril!$J$20</f>
        <v>20.88</v>
      </c>
      <c r="R34" s="11">
        <f>[30]Abril!$J$21</f>
        <v>17.28</v>
      </c>
      <c r="S34" s="11">
        <f>[30]Abril!$J$22</f>
        <v>7.5600000000000005</v>
      </c>
      <c r="T34" s="11">
        <f>[30]Abril!$J$23</f>
        <v>16.559999999999999</v>
      </c>
      <c r="U34" s="11">
        <f>[30]Abril!$J$24</f>
        <v>17.28</v>
      </c>
      <c r="V34" s="11">
        <f>[30]Abril!$J$25</f>
        <v>8.2799999999999994</v>
      </c>
      <c r="W34" s="11">
        <f>[30]Abril!$J$26</f>
        <v>10.44</v>
      </c>
      <c r="X34" s="11">
        <f>[30]Abril!$J$27</f>
        <v>13.68</v>
      </c>
      <c r="Y34" s="11">
        <f>[30]Abril!$J$28</f>
        <v>19.440000000000001</v>
      </c>
      <c r="Z34" s="11">
        <f>[30]Abril!$J$29</f>
        <v>20.52</v>
      </c>
      <c r="AA34" s="11">
        <f>[30]Abril!$J$30</f>
        <v>10.08</v>
      </c>
      <c r="AB34" s="11">
        <f>[30]Abril!$J$31</f>
        <v>14.4</v>
      </c>
      <c r="AC34" s="11">
        <f>[30]Abril!$J$32</f>
        <v>32.4</v>
      </c>
      <c r="AD34" s="11">
        <f>[30]Abril!$J$33</f>
        <v>5.4</v>
      </c>
      <c r="AE34" s="11">
        <f>[30]Abril!$J$34</f>
        <v>14.04</v>
      </c>
      <c r="AF34" s="15">
        <f t="shared" si="1"/>
        <v>32.4</v>
      </c>
      <c r="AG34" s="124">
        <f t="shared" si="2"/>
        <v>16.331999999999997</v>
      </c>
      <c r="AJ34" t="s">
        <v>47</v>
      </c>
    </row>
    <row r="35" spans="1:37" x14ac:dyDescent="0.2">
      <c r="A35" s="58" t="s">
        <v>173</v>
      </c>
      <c r="B35" s="11">
        <f>[31]Abril!$J$5</f>
        <v>25.92</v>
      </c>
      <c r="C35" s="11">
        <f>[31]Abril!$J$6</f>
        <v>40.32</v>
      </c>
      <c r="D35" s="11">
        <f>[31]Abril!$J$7</f>
        <v>32.04</v>
      </c>
      <c r="E35" s="11">
        <f>[31]Abril!$J$8</f>
        <v>20.52</v>
      </c>
      <c r="F35" s="11">
        <f>[31]Abril!$J$9</f>
        <v>29.880000000000003</v>
      </c>
      <c r="G35" s="11">
        <f>[31]Abril!$J$10</f>
        <v>60.12</v>
      </c>
      <c r="H35" s="11">
        <f>[31]Abril!$J$11</f>
        <v>46.800000000000004</v>
      </c>
      <c r="I35" s="11">
        <f>[31]Abril!$J$12</f>
        <v>21.6</v>
      </c>
      <c r="J35" s="11">
        <f>[31]Abril!$J$13</f>
        <v>19.079999999999998</v>
      </c>
      <c r="K35" s="11">
        <f>[31]Abril!$J$14</f>
        <v>19.440000000000001</v>
      </c>
      <c r="L35" s="11">
        <f>[31]Abril!$J$15</f>
        <v>16.920000000000002</v>
      </c>
      <c r="M35" s="11">
        <f>[31]Abril!$J$16</f>
        <v>23.759999999999998</v>
      </c>
      <c r="N35" s="11">
        <f>[31]Abril!$J$17</f>
        <v>31.319999999999997</v>
      </c>
      <c r="O35" s="11">
        <f>[31]Abril!$J$18</f>
        <v>48.96</v>
      </c>
      <c r="P35" s="11">
        <f>[31]Abril!$J$19</f>
        <v>31.319999999999997</v>
      </c>
      <c r="Q35" s="11">
        <f>[31]Abril!$J$20</f>
        <v>25.2</v>
      </c>
      <c r="R35" s="11">
        <f>[31]Abril!$J$21</f>
        <v>19.8</v>
      </c>
      <c r="S35" s="11">
        <f>[31]Abril!$J$22</f>
        <v>24.12</v>
      </c>
      <c r="T35" s="11">
        <f>[31]Abril!$J$23</f>
        <v>34.92</v>
      </c>
      <c r="U35" s="11">
        <f>[31]Abril!$J$24</f>
        <v>21.96</v>
      </c>
      <c r="V35" s="11">
        <f>[31]Abril!$J$25</f>
        <v>20.88</v>
      </c>
      <c r="W35" s="11">
        <f>[31]Abril!$J$26</f>
        <v>23.759999999999998</v>
      </c>
      <c r="X35" s="11">
        <f>[31]Abril!$J$27</f>
        <v>27.36</v>
      </c>
      <c r="Y35" s="11">
        <f>[31]Abril!$J$28</f>
        <v>33.840000000000003</v>
      </c>
      <c r="Z35" s="11">
        <f>[31]Abril!$J$29</f>
        <v>33.480000000000004</v>
      </c>
      <c r="AA35" s="11">
        <f>[31]Abril!$J$30</f>
        <v>32.76</v>
      </c>
      <c r="AB35" s="11">
        <f>[31]Abril!$J$31</f>
        <v>33.840000000000003</v>
      </c>
      <c r="AC35" s="11">
        <f>[31]Abril!$J$32</f>
        <v>31.680000000000003</v>
      </c>
      <c r="AD35" s="11">
        <f>[31]Abril!$J$33</f>
        <v>31.319999999999997</v>
      </c>
      <c r="AE35" s="11">
        <f>[31]Abril!$J$34</f>
        <v>24.48</v>
      </c>
      <c r="AF35" s="93">
        <f t="shared" si="1"/>
        <v>60.12</v>
      </c>
      <c r="AG35" s="115">
        <f t="shared" si="2"/>
        <v>29.580000000000002</v>
      </c>
    </row>
    <row r="36" spans="1:37" x14ac:dyDescent="0.2">
      <c r="A36" s="58" t="s">
        <v>144</v>
      </c>
      <c r="B36" s="11" t="str">
        <f>[32]Abril!$J$5</f>
        <v>*</v>
      </c>
      <c r="C36" s="11" t="str">
        <f>[32]Abril!$J$6</f>
        <v>*</v>
      </c>
      <c r="D36" s="11" t="str">
        <f>[32]Abril!$J$7</f>
        <v>*</v>
      </c>
      <c r="E36" s="11" t="str">
        <f>[32]Abril!$J$8</f>
        <v>*</v>
      </c>
      <c r="F36" s="11" t="str">
        <f>[32]Abril!$J$9</f>
        <v>*</v>
      </c>
      <c r="G36" s="11" t="str">
        <f>[32]Abril!$J$10</f>
        <v>*</v>
      </c>
      <c r="H36" s="11" t="str">
        <f>[32]Abril!$J$11</f>
        <v>*</v>
      </c>
      <c r="I36" s="11" t="str">
        <f>[32]Abril!$J$12</f>
        <v>*</v>
      </c>
      <c r="J36" s="11" t="str">
        <f>[32]Abril!$J$13</f>
        <v>*</v>
      </c>
      <c r="K36" s="11" t="str">
        <f>[32]Abril!$J$14</f>
        <v>*</v>
      </c>
      <c r="L36" s="11" t="str">
        <f>[32]Abril!$J$15</f>
        <v>*</v>
      </c>
      <c r="M36" s="11" t="str">
        <f>[32]Abril!$J$16</f>
        <v>*</v>
      </c>
      <c r="N36" s="11" t="str">
        <f>[32]Abril!$J$17</f>
        <v>*</v>
      </c>
      <c r="O36" s="11" t="str">
        <f>[32]Abril!$J$18</f>
        <v>*</v>
      </c>
      <c r="P36" s="11" t="str">
        <f>[32]Abril!$J$19</f>
        <v>*</v>
      </c>
      <c r="Q36" s="11" t="str">
        <f>[32]Abril!$J$20</f>
        <v>*</v>
      </c>
      <c r="R36" s="11" t="str">
        <f>[32]Abril!$J$21</f>
        <v>*</v>
      </c>
      <c r="S36" s="11" t="str">
        <f>[32]Abril!$J$22</f>
        <v>*</v>
      </c>
      <c r="T36" s="11" t="str">
        <f>[32]Abril!$J$23</f>
        <v>*</v>
      </c>
      <c r="U36" s="11" t="str">
        <f>[32]Abril!$J$24</f>
        <v>*</v>
      </c>
      <c r="V36" s="11" t="str">
        <f>[32]Abril!$J$25</f>
        <v>*</v>
      </c>
      <c r="W36" s="11" t="str">
        <f>[32]Abril!$J$26</f>
        <v>*</v>
      </c>
      <c r="X36" s="11" t="str">
        <f>[32]Abril!$J$27</f>
        <v>*</v>
      </c>
      <c r="Y36" s="11" t="str">
        <f>[32]Abril!$J$28</f>
        <v>*</v>
      </c>
      <c r="Z36" s="11" t="str">
        <f>[32]Abril!$J$29</f>
        <v>*</v>
      </c>
      <c r="AA36" s="11" t="str">
        <f>[32]Abril!$J$30</f>
        <v>*</v>
      </c>
      <c r="AB36" s="11" t="str">
        <f>[32]Abril!$J$31</f>
        <v>*</v>
      </c>
      <c r="AC36" s="11" t="str">
        <f>[32]Abril!$J$32</f>
        <v>*</v>
      </c>
      <c r="AD36" s="11" t="str">
        <f>[32]Abril!$J$33</f>
        <v>*</v>
      </c>
      <c r="AE36" s="11" t="str">
        <f>[32]Abril!$J$34</f>
        <v>*</v>
      </c>
      <c r="AF36" s="93" t="s">
        <v>226</v>
      </c>
      <c r="AG36" s="115" t="s">
        <v>226</v>
      </c>
      <c r="AJ36" t="s">
        <v>47</v>
      </c>
    </row>
    <row r="37" spans="1:37" x14ac:dyDescent="0.2">
      <c r="A37" s="58" t="s">
        <v>14</v>
      </c>
      <c r="B37" s="11" t="str">
        <f>[33]Abril!$J$5</f>
        <v>*</v>
      </c>
      <c r="C37" s="11" t="str">
        <f>[33]Abril!$J$6</f>
        <v>*</v>
      </c>
      <c r="D37" s="11" t="str">
        <f>[33]Abril!$J$7</f>
        <v>*</v>
      </c>
      <c r="E37" s="11" t="str">
        <f>[33]Abril!$J$8</f>
        <v>*</v>
      </c>
      <c r="F37" s="11" t="str">
        <f>[33]Abril!$J$9</f>
        <v>*</v>
      </c>
      <c r="G37" s="11" t="str">
        <f>[33]Abril!$J$10</f>
        <v>*</v>
      </c>
      <c r="H37" s="11" t="str">
        <f>[33]Abril!$J$11</f>
        <v>*</v>
      </c>
      <c r="I37" s="11" t="str">
        <f>[33]Abril!$J$12</f>
        <v>*</v>
      </c>
      <c r="J37" s="11" t="str">
        <f>[33]Abril!$J$13</f>
        <v>*</v>
      </c>
      <c r="K37" s="11" t="str">
        <f>[33]Abril!$J$14</f>
        <v>*</v>
      </c>
      <c r="L37" s="11" t="str">
        <f>[33]Abril!$J$15</f>
        <v>*</v>
      </c>
      <c r="M37" s="11" t="str">
        <f>[33]Abril!$J$16</f>
        <v>*</v>
      </c>
      <c r="N37" s="11" t="str">
        <f>[33]Abril!$J$17</f>
        <v>*</v>
      </c>
      <c r="O37" s="11" t="str">
        <f>[33]Abril!$J$18</f>
        <v>*</v>
      </c>
      <c r="P37" s="11" t="str">
        <f>[33]Abril!$J$19</f>
        <v>*</v>
      </c>
      <c r="Q37" s="11" t="str">
        <f>[33]Abril!$J$20</f>
        <v>*</v>
      </c>
      <c r="R37" s="11" t="str">
        <f>[33]Abril!$J$21</f>
        <v>*</v>
      </c>
      <c r="S37" s="11" t="str">
        <f>[33]Abril!$J$22</f>
        <v>*</v>
      </c>
      <c r="T37" s="11" t="str">
        <f>[33]Abril!$J$23</f>
        <v>*</v>
      </c>
      <c r="U37" s="11" t="str">
        <f>[33]Abril!$J$24</f>
        <v>*</v>
      </c>
      <c r="V37" s="11" t="str">
        <f>[33]Abril!$J$25</f>
        <v>*</v>
      </c>
      <c r="W37" s="11" t="str">
        <f>[33]Abril!$J$26</f>
        <v>*</v>
      </c>
      <c r="X37" s="11" t="str">
        <f>[33]Abril!$J$27</f>
        <v>*</v>
      </c>
      <c r="Y37" s="11" t="str">
        <f>[33]Abril!$J$28</f>
        <v>*</v>
      </c>
      <c r="Z37" s="11" t="str">
        <f>[33]Abril!$J$29</f>
        <v>*</v>
      </c>
      <c r="AA37" s="11" t="str">
        <f>[33]Abril!$J$30</f>
        <v>*</v>
      </c>
      <c r="AB37" s="11" t="str">
        <f>[33]Abril!$J$31</f>
        <v>*</v>
      </c>
      <c r="AC37" s="11" t="str">
        <f>[33]Abril!$J$32</f>
        <v>*</v>
      </c>
      <c r="AD37" s="11" t="str">
        <f>[33]Abril!$J$33</f>
        <v>*</v>
      </c>
      <c r="AE37" s="11" t="str">
        <f>[33]Abril!$J$34</f>
        <v>*</v>
      </c>
      <c r="AF37" s="93" t="s">
        <v>226</v>
      </c>
      <c r="AG37" s="115" t="s">
        <v>226</v>
      </c>
    </row>
    <row r="38" spans="1:37" x14ac:dyDescent="0.2">
      <c r="A38" s="58" t="s">
        <v>174</v>
      </c>
      <c r="B38" s="11">
        <f>[34]Abril!$J$5</f>
        <v>30.6</v>
      </c>
      <c r="C38" s="11">
        <f>[34]Abril!$J$6</f>
        <v>34.56</v>
      </c>
      <c r="D38" s="11">
        <f>[34]Abril!$J$7</f>
        <v>29.16</v>
      </c>
      <c r="E38" s="11">
        <f>[34]Abril!$J$8</f>
        <v>13.32</v>
      </c>
      <c r="F38" s="11">
        <f>[34]Abril!$J$9</f>
        <v>12.96</v>
      </c>
      <c r="G38" s="11">
        <f>[34]Abril!$J$10</f>
        <v>7.2</v>
      </c>
      <c r="H38" s="11">
        <f>[34]Abril!$J$11</f>
        <v>35.28</v>
      </c>
      <c r="I38" s="11">
        <f>[34]Abril!$J$12</f>
        <v>25.2</v>
      </c>
      <c r="J38" s="11">
        <f>[34]Abril!$J$13</f>
        <v>20.88</v>
      </c>
      <c r="K38" s="11">
        <f>[34]Abril!$J$14</f>
        <v>16.2</v>
      </c>
      <c r="L38" s="11">
        <f>[34]Abril!$J$15</f>
        <v>19.079999999999998</v>
      </c>
      <c r="M38" s="11">
        <f>[34]Abril!$J$16</f>
        <v>15.840000000000002</v>
      </c>
      <c r="N38" s="11">
        <f>[34]Abril!$J$17</f>
        <v>31.680000000000003</v>
      </c>
      <c r="O38" s="11">
        <f>[34]Abril!$J$18</f>
        <v>47.519999999999996</v>
      </c>
      <c r="P38" s="11">
        <f>[34]Abril!$J$19</f>
        <v>37.800000000000004</v>
      </c>
      <c r="Q38" s="11">
        <f>[34]Abril!$J$20</f>
        <v>23.759999999999998</v>
      </c>
      <c r="R38" s="11">
        <f>[34]Abril!$J$21</f>
        <v>20.52</v>
      </c>
      <c r="S38" s="11">
        <f>[34]Abril!$J$22</f>
        <v>28.44</v>
      </c>
      <c r="T38" s="11">
        <f>[34]Abril!$J$23</f>
        <v>23.040000000000003</v>
      </c>
      <c r="U38" s="11">
        <f>[34]Abril!$J$24</f>
        <v>16.559999999999999</v>
      </c>
      <c r="V38" s="11">
        <f>[34]Abril!$J$25</f>
        <v>12.96</v>
      </c>
      <c r="W38" s="11">
        <f>[34]Abril!$J$26</f>
        <v>12.96</v>
      </c>
      <c r="X38" s="11">
        <f>[34]Abril!$J$27</f>
        <v>29.16</v>
      </c>
      <c r="Y38" s="11">
        <f>[34]Abril!$J$28</f>
        <v>11.879999999999999</v>
      </c>
      <c r="Z38" s="11">
        <f>[34]Abril!$J$29</f>
        <v>17.64</v>
      </c>
      <c r="AA38" s="11">
        <f>[34]Abril!$J$30</f>
        <v>19.079999999999998</v>
      </c>
      <c r="AB38" s="11">
        <f>[34]Abril!$J$31</f>
        <v>25.56</v>
      </c>
      <c r="AC38" s="11">
        <f>[34]Abril!$J$32</f>
        <v>11.879999999999999</v>
      </c>
      <c r="AD38" s="11">
        <f>[34]Abril!$J$33</f>
        <v>10.8</v>
      </c>
      <c r="AE38" s="11">
        <f>[34]Abril!$J$34</f>
        <v>15.840000000000002</v>
      </c>
      <c r="AF38" s="93">
        <f t="shared" si="1"/>
        <v>47.519999999999996</v>
      </c>
      <c r="AG38" s="115">
        <f t="shared" si="2"/>
        <v>21.911999999999992</v>
      </c>
      <c r="AJ38" t="s">
        <v>47</v>
      </c>
    </row>
    <row r="39" spans="1:37" x14ac:dyDescent="0.2">
      <c r="A39" s="58" t="s">
        <v>15</v>
      </c>
      <c r="B39" s="11" t="str">
        <f>[35]Abril!$J$5</f>
        <v>*</v>
      </c>
      <c r="C39" s="11" t="str">
        <f>[35]Abril!$J$6</f>
        <v>*</v>
      </c>
      <c r="D39" s="11" t="str">
        <f>[35]Abril!$J$7</f>
        <v>*</v>
      </c>
      <c r="E39" s="11" t="str">
        <f>[35]Abril!$J$8</f>
        <v>*</v>
      </c>
      <c r="F39" s="11" t="str">
        <f>[35]Abril!$J$9</f>
        <v>*</v>
      </c>
      <c r="G39" s="11" t="str">
        <f>[35]Abril!$J$10</f>
        <v>*</v>
      </c>
      <c r="H39" s="11" t="str">
        <f>[35]Abril!$J$11</f>
        <v>*</v>
      </c>
      <c r="I39" s="11" t="str">
        <f>[35]Abril!$J$12</f>
        <v>*</v>
      </c>
      <c r="J39" s="11" t="str">
        <f>[35]Abril!$J$13</f>
        <v>*</v>
      </c>
      <c r="K39" s="11" t="str">
        <f>[35]Abril!$J$14</f>
        <v>*</v>
      </c>
      <c r="L39" s="11" t="str">
        <f>[35]Abril!$J$15</f>
        <v>*</v>
      </c>
      <c r="M39" s="11" t="str">
        <f>[35]Abril!$J$16</f>
        <v>*</v>
      </c>
      <c r="N39" s="11" t="str">
        <f>[35]Abril!$J$17</f>
        <v>*</v>
      </c>
      <c r="O39" s="11" t="str">
        <f>[35]Abril!$J$18</f>
        <v>*</v>
      </c>
      <c r="P39" s="11" t="str">
        <f>[35]Abril!$J$19</f>
        <v>*</v>
      </c>
      <c r="Q39" s="11" t="str">
        <f>[35]Abril!$J$20</f>
        <v>*</v>
      </c>
      <c r="R39" s="11" t="str">
        <f>[35]Abril!$J$21</f>
        <v>*</v>
      </c>
      <c r="S39" s="11" t="str">
        <f>[35]Abril!$J$22</f>
        <v>*</v>
      </c>
      <c r="T39" s="11" t="str">
        <f>[35]Abril!$J$23</f>
        <v>*</v>
      </c>
      <c r="U39" s="11" t="str">
        <f>[35]Abril!$J$24</f>
        <v>*</v>
      </c>
      <c r="V39" s="11" t="str">
        <f>[35]Abril!$J$25</f>
        <v>*</v>
      </c>
      <c r="W39" s="11" t="str">
        <f>[35]Abril!$J$26</f>
        <v>*</v>
      </c>
      <c r="X39" s="11" t="str">
        <f>[35]Abril!$J$27</f>
        <v>*</v>
      </c>
      <c r="Y39" s="11" t="str">
        <f>[35]Abril!$J$28</f>
        <v>*</v>
      </c>
      <c r="Z39" s="11" t="str">
        <f>[35]Abril!$J$29</f>
        <v>*</v>
      </c>
      <c r="AA39" s="11" t="str">
        <f>[35]Abril!$J$30</f>
        <v>*</v>
      </c>
      <c r="AB39" s="11" t="str">
        <f>[35]Abril!$J$31</f>
        <v>*</v>
      </c>
      <c r="AC39" s="11" t="str">
        <f>[35]Abril!$J$32</f>
        <v>*</v>
      </c>
      <c r="AD39" s="11" t="str">
        <f>[35]Abril!$J$33</f>
        <v>*</v>
      </c>
      <c r="AE39" s="11" t="str">
        <f>[35]Abril!$J$34</f>
        <v>*</v>
      </c>
      <c r="AF39" s="93" t="s">
        <v>226</v>
      </c>
      <c r="AG39" s="115" t="s">
        <v>226</v>
      </c>
      <c r="AH39" s="12" t="s">
        <v>47</v>
      </c>
      <c r="AJ39" t="s">
        <v>47</v>
      </c>
    </row>
    <row r="40" spans="1:37" x14ac:dyDescent="0.2">
      <c r="A40" s="58" t="s">
        <v>16</v>
      </c>
      <c r="B40" s="11">
        <f>[36]Abril!$J$5</f>
        <v>11.16</v>
      </c>
      <c r="C40" s="11" t="str">
        <f>[36]Abril!$J$6</f>
        <v>*</v>
      </c>
      <c r="D40" s="11" t="str">
        <f>[36]Abril!$J$7</f>
        <v>*</v>
      </c>
      <c r="E40" s="11" t="str">
        <f>[36]Abril!$J$8</f>
        <v>*</v>
      </c>
      <c r="F40" s="11" t="str">
        <f>[36]Abril!$J$9</f>
        <v>*</v>
      </c>
      <c r="G40" s="11" t="str">
        <f>[36]Abril!$J$10</f>
        <v>*</v>
      </c>
      <c r="H40" s="11" t="str">
        <f>[36]Abril!$J$11</f>
        <v>*</v>
      </c>
      <c r="I40" s="11">
        <f>[36]Abril!$J$12</f>
        <v>30.240000000000002</v>
      </c>
      <c r="J40" s="11">
        <f>[36]Abril!$J$13</f>
        <v>24.48</v>
      </c>
      <c r="K40" s="11">
        <f>[36]Abril!$J$14</f>
        <v>24.48</v>
      </c>
      <c r="L40" s="11">
        <f>[36]Abril!$J$15</f>
        <v>12.6</v>
      </c>
      <c r="M40" s="11" t="str">
        <f>[36]Abril!$J$16</f>
        <v>*</v>
      </c>
      <c r="N40" s="11" t="str">
        <f>[36]Abril!$J$17</f>
        <v>*</v>
      </c>
      <c r="O40" s="11" t="str">
        <f>[36]Abril!$J$18</f>
        <v>*</v>
      </c>
      <c r="P40" s="11" t="str">
        <f>[36]Abril!$J$19</f>
        <v>*</v>
      </c>
      <c r="Q40" s="11">
        <f>[36]Abril!$J$20</f>
        <v>35.28</v>
      </c>
      <c r="R40" s="11">
        <f>[36]Abril!$J$21</f>
        <v>21.96</v>
      </c>
      <c r="S40" s="11">
        <f>[36]Abril!$J$22</f>
        <v>23.400000000000002</v>
      </c>
      <c r="T40" s="11" t="str">
        <f>[36]Abril!$J$23</f>
        <v>*</v>
      </c>
      <c r="U40" s="11" t="str">
        <f>[36]Abril!$J$24</f>
        <v>*</v>
      </c>
      <c r="V40" s="11" t="str">
        <f>[36]Abril!$J$25</f>
        <v>*</v>
      </c>
      <c r="W40" s="11" t="str">
        <f>[36]Abril!$J$26</f>
        <v>*</v>
      </c>
      <c r="X40" s="11" t="str">
        <f>[36]Abril!$J$27</f>
        <v>*</v>
      </c>
      <c r="Y40" s="11" t="str">
        <f>[36]Abril!$J$28</f>
        <v>*</v>
      </c>
      <c r="Z40" s="11" t="str">
        <f>[36]Abril!$J$29</f>
        <v>*</v>
      </c>
      <c r="AA40" s="11" t="str">
        <f>[36]Abril!$J$30</f>
        <v>*</v>
      </c>
      <c r="AB40" s="11" t="str">
        <f>[36]Abril!$J$31</f>
        <v>*</v>
      </c>
      <c r="AC40" s="11" t="str">
        <f>[36]Abril!$J$32</f>
        <v>*</v>
      </c>
      <c r="AD40" s="11" t="str">
        <f>[36]Abril!$J$33</f>
        <v>*</v>
      </c>
      <c r="AE40" s="11">
        <f>[36]Abril!$J$34</f>
        <v>13.68</v>
      </c>
      <c r="AF40" s="15">
        <f t="shared" si="1"/>
        <v>35.28</v>
      </c>
      <c r="AG40" s="124">
        <f t="shared" si="2"/>
        <v>21.92</v>
      </c>
      <c r="AK40" t="s">
        <v>47</v>
      </c>
    </row>
    <row r="41" spans="1:37" x14ac:dyDescent="0.2">
      <c r="A41" s="58" t="s">
        <v>175</v>
      </c>
      <c r="B41" s="11">
        <f>[37]Abril!$J$5</f>
        <v>22.68</v>
      </c>
      <c r="C41" s="11">
        <f>[37]Abril!$J$6</f>
        <v>29.52</v>
      </c>
      <c r="D41" s="11">
        <f>[37]Abril!$J$7</f>
        <v>28.44</v>
      </c>
      <c r="E41" s="11">
        <f>[37]Abril!$J$8</f>
        <v>24.840000000000003</v>
      </c>
      <c r="F41" s="11">
        <f>[37]Abril!$J$9</f>
        <v>25.92</v>
      </c>
      <c r="G41" s="11">
        <f>[37]Abril!$J$10</f>
        <v>36</v>
      </c>
      <c r="H41" s="11">
        <f>[37]Abril!$J$11</f>
        <v>68.400000000000006</v>
      </c>
      <c r="I41" s="11">
        <f>[37]Abril!$J$12</f>
        <v>25.2</v>
      </c>
      <c r="J41" s="11">
        <f>[37]Abril!$J$13</f>
        <v>22.32</v>
      </c>
      <c r="K41" s="11">
        <f>[37]Abril!$J$14</f>
        <v>29.52</v>
      </c>
      <c r="L41" s="11">
        <f>[37]Abril!$J$15</f>
        <v>20.16</v>
      </c>
      <c r="M41" s="11">
        <f>[37]Abril!$J$16</f>
        <v>21.240000000000002</v>
      </c>
      <c r="N41" s="11">
        <f>[37]Abril!$J$17</f>
        <v>24.48</v>
      </c>
      <c r="O41" s="11">
        <f>[37]Abril!$J$18</f>
        <v>58.680000000000007</v>
      </c>
      <c r="P41" s="11">
        <f>[37]Abril!$J$19</f>
        <v>32.4</v>
      </c>
      <c r="Q41" s="11">
        <f>[37]Abril!$J$20</f>
        <v>30.240000000000002</v>
      </c>
      <c r="R41" s="11">
        <f>[37]Abril!$J$21</f>
        <v>20.52</v>
      </c>
      <c r="S41" s="11">
        <f>[37]Abril!$J$22</f>
        <v>25.2</v>
      </c>
      <c r="T41" s="11">
        <f>[37]Abril!$J$23</f>
        <v>20.88</v>
      </c>
      <c r="U41" s="11">
        <f>[37]Abril!$J$24</f>
        <v>19.079999999999998</v>
      </c>
      <c r="V41" s="11">
        <f>[37]Abril!$J$25</f>
        <v>21.96</v>
      </c>
      <c r="W41" s="11">
        <f>[37]Abril!$J$26</f>
        <v>22.32</v>
      </c>
      <c r="X41" s="11">
        <f>[37]Abril!$J$27</f>
        <v>23.400000000000002</v>
      </c>
      <c r="Y41" s="11">
        <f>[37]Abril!$J$28</f>
        <v>28.8</v>
      </c>
      <c r="Z41" s="11">
        <f>[37]Abril!$J$29</f>
        <v>29.880000000000003</v>
      </c>
      <c r="AA41" s="11">
        <f>[37]Abril!$J$30</f>
        <v>34.56</v>
      </c>
      <c r="AB41" s="11">
        <f>[37]Abril!$J$31</f>
        <v>33.480000000000004</v>
      </c>
      <c r="AC41" s="11">
        <f>[37]Abril!$J$32</f>
        <v>34.200000000000003</v>
      </c>
      <c r="AD41" s="11">
        <f>[37]Abril!$J$33</f>
        <v>24.12</v>
      </c>
      <c r="AE41" s="11">
        <f>[37]Abril!$J$34</f>
        <v>32.04</v>
      </c>
      <c r="AF41" s="15">
        <f t="shared" si="1"/>
        <v>68.400000000000006</v>
      </c>
      <c r="AG41" s="124">
        <f t="shared" si="2"/>
        <v>29.016000000000005</v>
      </c>
    </row>
    <row r="42" spans="1:37" x14ac:dyDescent="0.2">
      <c r="A42" s="58" t="s">
        <v>17</v>
      </c>
      <c r="B42" s="11">
        <f>[38]Abril!$J$5</f>
        <v>24.840000000000003</v>
      </c>
      <c r="C42" s="11">
        <f>[38]Abril!$J$6</f>
        <v>43.92</v>
      </c>
      <c r="D42" s="11">
        <f>[38]Abril!$J$7</f>
        <v>27.36</v>
      </c>
      <c r="E42" s="11">
        <f>[38]Abril!$J$8</f>
        <v>19.440000000000001</v>
      </c>
      <c r="F42" s="11">
        <f>[38]Abril!$J$9</f>
        <v>23.400000000000002</v>
      </c>
      <c r="G42" s="11">
        <f>[38]Abril!$J$10</f>
        <v>52.2</v>
      </c>
      <c r="H42" s="11">
        <f>[38]Abril!$J$11</f>
        <v>52.92</v>
      </c>
      <c r="I42" s="11">
        <f>[38]Abril!$J$12</f>
        <v>22.68</v>
      </c>
      <c r="J42" s="11">
        <f>[38]Abril!$J$13</f>
        <v>30.240000000000002</v>
      </c>
      <c r="K42" s="11">
        <f>[38]Abril!$J$14</f>
        <v>21.240000000000002</v>
      </c>
      <c r="L42" s="11">
        <f>[38]Abril!$J$15</f>
        <v>17.64</v>
      </c>
      <c r="M42" s="11">
        <f>[38]Abril!$J$16</f>
        <v>14.04</v>
      </c>
      <c r="N42" s="11">
        <f>[38]Abril!$J$17</f>
        <v>30.6</v>
      </c>
      <c r="O42" s="11">
        <f>[38]Abril!$J$18</f>
        <v>52.92</v>
      </c>
      <c r="P42" s="11">
        <f>[38]Abril!$J$19</f>
        <v>31.680000000000003</v>
      </c>
      <c r="Q42" s="11">
        <f>[38]Abril!$J$20</f>
        <v>20.52</v>
      </c>
      <c r="R42" s="11">
        <f>[38]Abril!$J$21</f>
        <v>16.559999999999999</v>
      </c>
      <c r="S42" s="11">
        <f>[38]Abril!$J$22</f>
        <v>29.52</v>
      </c>
      <c r="T42" s="11">
        <f>[38]Abril!$J$23</f>
        <v>27.36</v>
      </c>
      <c r="U42" s="11">
        <f>[38]Abril!$J$24</f>
        <v>31.319999999999997</v>
      </c>
      <c r="V42" s="11">
        <f>[38]Abril!$J$25</f>
        <v>30.240000000000002</v>
      </c>
      <c r="W42" s="11">
        <f>[38]Abril!$J$26</f>
        <v>19.079999999999998</v>
      </c>
      <c r="X42" s="11">
        <f>[38]Abril!$J$27</f>
        <v>21.240000000000002</v>
      </c>
      <c r="Y42" s="11">
        <f>[38]Abril!$J$28</f>
        <v>28.44</v>
      </c>
      <c r="Z42" s="11">
        <f>[38]Abril!$J$29</f>
        <v>28.44</v>
      </c>
      <c r="AA42" s="11">
        <f>[38]Abril!$J$30</f>
        <v>34.56</v>
      </c>
      <c r="AB42" s="11">
        <f>[38]Abril!$J$31</f>
        <v>33.480000000000004</v>
      </c>
      <c r="AC42" s="11">
        <f>[38]Abril!$J$32</f>
        <v>35.28</v>
      </c>
      <c r="AD42" s="11">
        <f>[38]Abril!$J$33</f>
        <v>23.400000000000002</v>
      </c>
      <c r="AE42" s="11">
        <f>[38]Abril!$J$34</f>
        <v>23.400000000000002</v>
      </c>
      <c r="AF42" s="15">
        <f t="shared" si="1"/>
        <v>52.92</v>
      </c>
      <c r="AG42" s="124">
        <f t="shared" si="2"/>
        <v>28.932000000000009</v>
      </c>
      <c r="AJ42" t="s">
        <v>47</v>
      </c>
      <c r="AK42" t="s">
        <v>47</v>
      </c>
    </row>
    <row r="43" spans="1:37" x14ac:dyDescent="0.2">
      <c r="A43" s="58" t="s">
        <v>157</v>
      </c>
      <c r="B43" s="11">
        <f>[39]Abri!$J$5</f>
        <v>32.4</v>
      </c>
      <c r="C43" s="11">
        <f>[39]Abri!$J$6</f>
        <v>35.28</v>
      </c>
      <c r="D43" s="11">
        <f>[39]Abri!$J$7</f>
        <v>37.440000000000005</v>
      </c>
      <c r="E43" s="11">
        <f>[39]Abri!$J$8</f>
        <v>26.28</v>
      </c>
      <c r="F43" s="11">
        <f>[39]Abri!$J$9</f>
        <v>27</v>
      </c>
      <c r="G43" s="11">
        <f>[39]Abri!$J$10</f>
        <v>66.960000000000008</v>
      </c>
      <c r="H43" s="11">
        <f>[39]Abri!$J$11</f>
        <v>68.039999999999992</v>
      </c>
      <c r="I43" s="11">
        <f>[39]Abri!$J$12</f>
        <v>24.840000000000003</v>
      </c>
      <c r="J43" s="11">
        <f>[39]Abri!$J$13</f>
        <v>21.96</v>
      </c>
      <c r="K43" s="11">
        <f>[39]Abri!$J$14</f>
        <v>22.68</v>
      </c>
      <c r="L43" s="11">
        <f>[39]Abri!$J$15</f>
        <v>26.28</v>
      </c>
      <c r="M43" s="11">
        <f>[39]Abri!$J$16</f>
        <v>29.880000000000003</v>
      </c>
      <c r="N43" s="11">
        <f>[39]Abri!$J$17</f>
        <v>34.56</v>
      </c>
      <c r="O43" s="11">
        <f>[39]Abri!$J$18</f>
        <v>70.92</v>
      </c>
      <c r="P43" s="11">
        <f>[39]Abri!$J$19</f>
        <v>28.44</v>
      </c>
      <c r="Q43" s="11">
        <f>[39]Abri!$J$20</f>
        <v>25.56</v>
      </c>
      <c r="R43" s="11">
        <f>[39]Abri!$J$21</f>
        <v>19.8</v>
      </c>
      <c r="S43" s="11">
        <f>[39]Abri!$J$22</f>
        <v>35.64</v>
      </c>
      <c r="T43" s="11">
        <f>[39]Abri!$J$23</f>
        <v>40.32</v>
      </c>
      <c r="U43" s="11">
        <f>[39]Abri!$J$24</f>
        <v>28.08</v>
      </c>
      <c r="V43" s="11">
        <f>[39]Abri!$J$25</f>
        <v>27.720000000000002</v>
      </c>
      <c r="W43" s="11">
        <f>[39]Abri!$J$26</f>
        <v>24.12</v>
      </c>
      <c r="X43" s="11">
        <f>[39]Abri!$J$27</f>
        <v>32.76</v>
      </c>
      <c r="Y43" s="11">
        <f>[39]Abri!$J$28</f>
        <v>33.119999999999997</v>
      </c>
      <c r="Z43" s="11">
        <f>[39]Abri!$J$29</f>
        <v>33.480000000000004</v>
      </c>
      <c r="AA43" s="11">
        <f>[39]Abri!$J$30</f>
        <v>30.96</v>
      </c>
      <c r="AB43" s="11">
        <f>[39]Abri!$J$31</f>
        <v>36</v>
      </c>
      <c r="AC43" s="11">
        <f>[39]Abri!$J$32</f>
        <v>39.96</v>
      </c>
      <c r="AD43" s="11">
        <f>[39]Abri!$J$33</f>
        <v>25.2</v>
      </c>
      <c r="AE43" s="11">
        <f>[39]Abri!$J$34</f>
        <v>25.56</v>
      </c>
      <c r="AF43" s="93">
        <f t="shared" si="1"/>
        <v>70.92</v>
      </c>
      <c r="AG43" s="115">
        <f t="shared" si="2"/>
        <v>33.708000000000006</v>
      </c>
      <c r="AJ43" t="s">
        <v>47</v>
      </c>
    </row>
    <row r="44" spans="1:37" x14ac:dyDescent="0.2">
      <c r="A44" s="58" t="s">
        <v>18</v>
      </c>
      <c r="B44" s="11">
        <f>[40]Abril!$J$5</f>
        <v>29.52</v>
      </c>
      <c r="C44" s="11">
        <f>[40]Abril!$J$6</f>
        <v>38.519999999999996</v>
      </c>
      <c r="D44" s="11">
        <f>[40]Abril!$J$7</f>
        <v>30.240000000000002</v>
      </c>
      <c r="E44" s="11">
        <f>[40]Abril!$J$8</f>
        <v>24.48</v>
      </c>
      <c r="F44" s="11">
        <f>[40]Abril!$J$9</f>
        <v>29.880000000000003</v>
      </c>
      <c r="G44" s="11">
        <f>[40]Abril!$J$10</f>
        <v>35.28</v>
      </c>
      <c r="H44" s="11">
        <f>[40]Abril!$J$11</f>
        <v>41.04</v>
      </c>
      <c r="I44" s="11">
        <f>[40]Abril!$J$12</f>
        <v>25.56</v>
      </c>
      <c r="J44" s="11">
        <f>[40]Abril!$J$13</f>
        <v>25.2</v>
      </c>
      <c r="K44" s="11">
        <f>[40]Abril!$J$14</f>
        <v>21.240000000000002</v>
      </c>
      <c r="L44" s="11">
        <f>[40]Abril!$J$15</f>
        <v>27.36</v>
      </c>
      <c r="M44" s="11">
        <f>[40]Abril!$J$16</f>
        <v>26.64</v>
      </c>
      <c r="N44" s="11">
        <f>[40]Abril!$J$17</f>
        <v>60.12</v>
      </c>
      <c r="O44" s="11">
        <f>[40]Abril!$J$18</f>
        <v>63</v>
      </c>
      <c r="P44" s="11">
        <f>[40]Abril!$J$19</f>
        <v>27</v>
      </c>
      <c r="Q44" s="11">
        <f>[40]Abril!$J$20</f>
        <v>20.88</v>
      </c>
      <c r="R44" s="11">
        <f>[40]Abril!$J$21</f>
        <v>23.400000000000002</v>
      </c>
      <c r="S44" s="11">
        <f>[40]Abril!$J$22</f>
        <v>25.56</v>
      </c>
      <c r="T44" s="11">
        <f>[40]Abril!$J$23</f>
        <v>27.720000000000002</v>
      </c>
      <c r="U44" s="11">
        <f>[40]Abril!$J$24</f>
        <v>23.040000000000003</v>
      </c>
      <c r="V44" s="11">
        <f>[40]Abril!$J$25</f>
        <v>20.52</v>
      </c>
      <c r="W44" s="11">
        <f>[40]Abril!$J$26</f>
        <v>20.52</v>
      </c>
      <c r="X44" s="11">
        <f>[40]Abril!$J$27</f>
        <v>27.720000000000002</v>
      </c>
      <c r="Y44" s="11">
        <f>[40]Abril!$J$28</f>
        <v>30.240000000000002</v>
      </c>
      <c r="Z44" s="11">
        <f>[40]Abril!$J$29</f>
        <v>32.04</v>
      </c>
      <c r="AA44" s="11">
        <f>[40]Abril!$J$30</f>
        <v>28.8</v>
      </c>
      <c r="AB44" s="11">
        <f>[40]Abril!$J$31</f>
        <v>42.480000000000004</v>
      </c>
      <c r="AC44" s="11">
        <f>[40]Abril!$J$32</f>
        <v>35.28</v>
      </c>
      <c r="AD44" s="11">
        <f>[40]Abril!$J$33</f>
        <v>33.480000000000004</v>
      </c>
      <c r="AE44" s="11">
        <f>[40]Abril!$J$34</f>
        <v>24.12</v>
      </c>
      <c r="AF44" s="15">
        <f t="shared" si="1"/>
        <v>63</v>
      </c>
      <c r="AG44" s="124">
        <f t="shared" si="2"/>
        <v>30.695999999999994</v>
      </c>
      <c r="AJ44" t="s">
        <v>47</v>
      </c>
    </row>
    <row r="45" spans="1:37" x14ac:dyDescent="0.2">
      <c r="A45" s="58" t="s">
        <v>162</v>
      </c>
      <c r="B45" s="11" t="str">
        <f>[41]Abril!$J$5</f>
        <v>*</v>
      </c>
      <c r="C45" s="11" t="str">
        <f>[41]Abril!$J$6</f>
        <v>*</v>
      </c>
      <c r="D45" s="11" t="str">
        <f>[41]Abril!$J$7</f>
        <v>*</v>
      </c>
      <c r="E45" s="11" t="str">
        <f>[41]Abril!$J$8</f>
        <v>*</v>
      </c>
      <c r="F45" s="11" t="str">
        <f>[41]Abril!$J$9</f>
        <v>*</v>
      </c>
      <c r="G45" s="11" t="str">
        <f>[41]Abril!$J$10</f>
        <v>*</v>
      </c>
      <c r="H45" s="11" t="str">
        <f>[41]Abril!$J$11</f>
        <v>*</v>
      </c>
      <c r="I45" s="11" t="str">
        <f>[41]Abril!$J$12</f>
        <v>*</v>
      </c>
      <c r="J45" s="11" t="str">
        <f>[41]Abril!$J$13</f>
        <v>*</v>
      </c>
      <c r="K45" s="11" t="str">
        <f>[41]Abril!$J$14</f>
        <v>*</v>
      </c>
      <c r="L45" s="11" t="str">
        <f>[41]Abril!$J$15</f>
        <v>*</v>
      </c>
      <c r="M45" s="11" t="str">
        <f>[41]Abril!$J$16</f>
        <v>*</v>
      </c>
      <c r="N45" s="11" t="str">
        <f>[41]Abril!$J$17</f>
        <v>*</v>
      </c>
      <c r="O45" s="11" t="str">
        <f>[41]Abril!$J$18</f>
        <v>*</v>
      </c>
      <c r="P45" s="11" t="str">
        <f>[41]Abril!$J$19</f>
        <v>*</v>
      </c>
      <c r="Q45" s="11" t="str">
        <f>[41]Abril!$J$20</f>
        <v>*</v>
      </c>
      <c r="R45" s="11" t="str">
        <f>[41]Abril!$J$21</f>
        <v>*</v>
      </c>
      <c r="S45" s="11" t="str">
        <f>[41]Abril!$J$22</f>
        <v>*</v>
      </c>
      <c r="T45" s="11" t="str">
        <f>[41]Abril!$J$23</f>
        <v>*</v>
      </c>
      <c r="U45" s="11" t="str">
        <f>[41]Abril!$J$24</f>
        <v>*</v>
      </c>
      <c r="V45" s="11" t="str">
        <f>[41]Abril!$J$25</f>
        <v>*</v>
      </c>
      <c r="W45" s="11" t="str">
        <f>[41]Abril!$J$26</f>
        <v>*</v>
      </c>
      <c r="X45" s="11" t="str">
        <f>[41]Abril!$J$27</f>
        <v>*</v>
      </c>
      <c r="Y45" s="11" t="str">
        <f>[41]Abril!$J$28</f>
        <v>*</v>
      </c>
      <c r="Z45" s="11" t="str">
        <f>[41]Abril!$J$29</f>
        <v>*</v>
      </c>
      <c r="AA45" s="11" t="str">
        <f>[41]Abril!$J$30</f>
        <v>*</v>
      </c>
      <c r="AB45" s="11" t="str">
        <f>[41]Abril!$J$31</f>
        <v>*</v>
      </c>
      <c r="AC45" s="11" t="str">
        <f>[41]Abril!$J$32</f>
        <v>*</v>
      </c>
      <c r="AD45" s="11" t="str">
        <f>[41]Abril!$J$33</f>
        <v>*</v>
      </c>
      <c r="AE45" s="11" t="str">
        <f>[41]Abril!$J$34</f>
        <v>*</v>
      </c>
      <c r="AF45" s="93" t="s">
        <v>226</v>
      </c>
      <c r="AG45" s="115" t="s">
        <v>226</v>
      </c>
      <c r="AJ45" t="s">
        <v>47</v>
      </c>
      <c r="AK45" t="s">
        <v>47</v>
      </c>
    </row>
    <row r="46" spans="1:37" x14ac:dyDescent="0.2">
      <c r="A46" s="58" t="s">
        <v>19</v>
      </c>
      <c r="B46" s="11">
        <f>[42]Abril!$J$5</f>
        <v>20.16</v>
      </c>
      <c r="C46" s="11">
        <f>[42]Abril!$J$6</f>
        <v>48.24</v>
      </c>
      <c r="D46" s="11">
        <f>[42]Abril!$J$7</f>
        <v>36.72</v>
      </c>
      <c r="E46" s="11">
        <f>[42]Abril!$J$8</f>
        <v>18</v>
      </c>
      <c r="F46" s="11">
        <f>[42]Abril!$J$9</f>
        <v>27</v>
      </c>
      <c r="G46" s="11">
        <f>[42]Abril!$J$10</f>
        <v>46.440000000000005</v>
      </c>
      <c r="H46" s="11">
        <f>[42]Abril!$J$11</f>
        <v>30.240000000000002</v>
      </c>
      <c r="I46" s="11">
        <f>[42]Abril!$J$12</f>
        <v>25.56</v>
      </c>
      <c r="J46" s="11">
        <f>[42]Abril!$J$13</f>
        <v>26.64</v>
      </c>
      <c r="K46" s="11">
        <f>[42]Abril!$J$14</f>
        <v>19.8</v>
      </c>
      <c r="L46" s="11">
        <f>[42]Abril!$J$15</f>
        <v>15.120000000000001</v>
      </c>
      <c r="M46" s="11">
        <f>[42]Abril!$J$16</f>
        <v>18.720000000000002</v>
      </c>
      <c r="N46" s="11">
        <f>[42]Abril!$J$17</f>
        <v>29.16</v>
      </c>
      <c r="O46" s="11">
        <f>[42]Abril!$J$18</f>
        <v>72.72</v>
      </c>
      <c r="P46" s="11">
        <f>[42]Abril!$J$19</f>
        <v>26.28</v>
      </c>
      <c r="Q46" s="11">
        <f>[42]Abril!$J$20</f>
        <v>25.92</v>
      </c>
      <c r="R46" s="11">
        <f>[42]Abril!$J$21</f>
        <v>17.64</v>
      </c>
      <c r="S46" s="11">
        <f>[42]Abril!$J$22</f>
        <v>29.880000000000003</v>
      </c>
      <c r="T46" s="11">
        <f>[42]Abril!$J$23</f>
        <v>31.680000000000003</v>
      </c>
      <c r="U46" s="11">
        <f>[42]Abril!$J$24</f>
        <v>20.52</v>
      </c>
      <c r="V46" s="11">
        <f>[42]Abril!$J$25</f>
        <v>13.32</v>
      </c>
      <c r="W46" s="11">
        <f>[42]Abril!$J$26</f>
        <v>13.32</v>
      </c>
      <c r="X46" s="11">
        <f>[42]Abril!$J$27</f>
        <v>25.2</v>
      </c>
      <c r="Y46" s="11">
        <f>[42]Abril!$J$28</f>
        <v>32.04</v>
      </c>
      <c r="Z46" s="11">
        <f>[42]Abril!$J$29</f>
        <v>33.840000000000003</v>
      </c>
      <c r="AA46" s="11">
        <f>[42]Abril!$J$30</f>
        <v>34.56</v>
      </c>
      <c r="AB46" s="11">
        <f>[42]Abril!$J$31</f>
        <v>39.6</v>
      </c>
      <c r="AC46" s="11">
        <f>[42]Abril!$J$32</f>
        <v>39.6</v>
      </c>
      <c r="AD46" s="11">
        <f>[42]Abril!$J$33</f>
        <v>26.64</v>
      </c>
      <c r="AE46" s="11">
        <f>[42]Abril!$J$34</f>
        <v>19.440000000000001</v>
      </c>
      <c r="AF46" s="15">
        <f t="shared" si="1"/>
        <v>72.72</v>
      </c>
      <c r="AG46" s="124">
        <f t="shared" si="2"/>
        <v>28.800000000000011</v>
      </c>
      <c r="AH46" s="12" t="s">
        <v>47</v>
      </c>
      <c r="AI46" t="s">
        <v>47</v>
      </c>
      <c r="AJ46" t="s">
        <v>47</v>
      </c>
    </row>
    <row r="47" spans="1:37" x14ac:dyDescent="0.2">
      <c r="A47" s="58" t="s">
        <v>31</v>
      </c>
      <c r="B47" s="11">
        <f>[43]Abril!$J$5</f>
        <v>25.56</v>
      </c>
      <c r="C47" s="11">
        <f>[43]Abril!$J$6</f>
        <v>21.96</v>
      </c>
      <c r="D47" s="11">
        <f>[43]Abril!$J$7</f>
        <v>28.8</v>
      </c>
      <c r="E47" s="11">
        <f>[43]Abril!$J$8</f>
        <v>21.6</v>
      </c>
      <c r="F47" s="11">
        <f>[43]Abril!$J$9</f>
        <v>25.92</v>
      </c>
      <c r="G47" s="11">
        <f>[43]Abril!$J$10</f>
        <v>25.92</v>
      </c>
      <c r="H47" s="11">
        <f>[43]Abril!$J$11</f>
        <v>45.36</v>
      </c>
      <c r="I47" s="11">
        <f>[43]Abril!$J$12</f>
        <v>27.36</v>
      </c>
      <c r="J47" s="11">
        <f>[43]Abril!$J$13</f>
        <v>23.400000000000002</v>
      </c>
      <c r="K47" s="11">
        <f>[43]Abril!$J$14</f>
        <v>19.440000000000001</v>
      </c>
      <c r="L47" s="11">
        <f>[43]Abril!$J$15</f>
        <v>19.079999999999998</v>
      </c>
      <c r="M47" s="11">
        <f>[43]Abril!$J$16</f>
        <v>17.64</v>
      </c>
      <c r="N47" s="11">
        <f>[43]Abril!$J$17</f>
        <v>24.840000000000003</v>
      </c>
      <c r="O47" s="11">
        <f>[43]Abril!$J$18</f>
        <v>62.639999999999993</v>
      </c>
      <c r="P47" s="11">
        <f>[43]Abril!$J$19</f>
        <v>37.440000000000005</v>
      </c>
      <c r="Q47" s="11">
        <f>[43]Abril!$J$20</f>
        <v>33.119999999999997</v>
      </c>
      <c r="R47" s="11">
        <f>[43]Abril!$J$21</f>
        <v>28.08</v>
      </c>
      <c r="S47" s="11">
        <f>[43]Abril!$J$22</f>
        <v>21.240000000000002</v>
      </c>
      <c r="T47" s="11">
        <f>[43]Abril!$J$23</f>
        <v>23.040000000000003</v>
      </c>
      <c r="U47" s="11">
        <f>[43]Abril!$J$24</f>
        <v>21.240000000000002</v>
      </c>
      <c r="V47" s="11">
        <f>[43]Abril!$J$25</f>
        <v>20.52</v>
      </c>
      <c r="W47" s="11">
        <f>[43]Abril!$J$26</f>
        <v>22.32</v>
      </c>
      <c r="X47" s="11">
        <f>[43]Abril!$J$27</f>
        <v>30.6</v>
      </c>
      <c r="Y47" s="11">
        <f>[43]Abril!$J$28</f>
        <v>39.96</v>
      </c>
      <c r="Z47" s="11">
        <f>[43]Abril!$J$29</f>
        <v>30.6</v>
      </c>
      <c r="AA47" s="11">
        <f>[43]Abril!$J$30</f>
        <v>30.96</v>
      </c>
      <c r="AB47" s="11">
        <f>[43]Abril!$J$31</f>
        <v>33.840000000000003</v>
      </c>
      <c r="AC47" s="11">
        <f>[43]Abril!$J$32</f>
        <v>34.56</v>
      </c>
      <c r="AD47" s="11">
        <f>[43]Abril!$J$33</f>
        <v>24.840000000000003</v>
      </c>
      <c r="AE47" s="11">
        <f>[43]Abril!$J$34</f>
        <v>22.68</v>
      </c>
      <c r="AF47" s="15">
        <f t="shared" si="1"/>
        <v>62.639999999999993</v>
      </c>
      <c r="AG47" s="124">
        <f t="shared" si="2"/>
        <v>28.152000000000005</v>
      </c>
      <c r="AJ47" t="s">
        <v>47</v>
      </c>
    </row>
    <row r="48" spans="1:37" x14ac:dyDescent="0.2">
      <c r="A48" s="58" t="s">
        <v>44</v>
      </c>
      <c r="B48" s="11">
        <f>[44]Abril!$J$5</f>
        <v>32.76</v>
      </c>
      <c r="C48" s="11">
        <f>[44]Abril!$J$6</f>
        <v>30.96</v>
      </c>
      <c r="D48" s="11">
        <f>[44]Abril!$J$7</f>
        <v>30.96</v>
      </c>
      <c r="E48" s="11">
        <f>[44]Abril!$J$8</f>
        <v>27.720000000000002</v>
      </c>
      <c r="F48" s="11">
        <f>[44]Abril!$J$9</f>
        <v>32.76</v>
      </c>
      <c r="G48" s="11">
        <f>[44]Abril!$J$10</f>
        <v>34.200000000000003</v>
      </c>
      <c r="H48" s="11">
        <f>[44]Abril!$J$11</f>
        <v>53.28</v>
      </c>
      <c r="I48" s="11">
        <f>[44]Abril!$J$12</f>
        <v>28.8</v>
      </c>
      <c r="J48" s="11">
        <f>[44]Abril!$J$13</f>
        <v>27.720000000000002</v>
      </c>
      <c r="K48" s="11">
        <f>[44]Abril!$J$14</f>
        <v>25.56</v>
      </c>
      <c r="L48" s="11">
        <f>[44]Abril!$J$15</f>
        <v>27</v>
      </c>
      <c r="M48" s="11">
        <f>[44]Abril!$J$16</f>
        <v>21.240000000000002</v>
      </c>
      <c r="N48" s="11">
        <f>[44]Abril!$J$17</f>
        <v>35.28</v>
      </c>
      <c r="O48" s="11">
        <f>[44]Abril!$J$18</f>
        <v>46.080000000000005</v>
      </c>
      <c r="P48" s="11">
        <f>[44]Abril!$J$19</f>
        <v>40.680000000000007</v>
      </c>
      <c r="Q48" s="11">
        <f>[44]Abril!$J$20</f>
        <v>36.36</v>
      </c>
      <c r="R48" s="11">
        <f>[44]Abril!$J$21</f>
        <v>36.36</v>
      </c>
      <c r="S48" s="11">
        <f>[44]Abril!$J$22</f>
        <v>33.119999999999997</v>
      </c>
      <c r="T48" s="11">
        <f>[44]Abril!$J$23</f>
        <v>25.56</v>
      </c>
      <c r="U48" s="11">
        <f>[44]Abril!$J$24</f>
        <v>26.28</v>
      </c>
      <c r="V48" s="11">
        <f>[44]Abril!$J$25</f>
        <v>26.64</v>
      </c>
      <c r="W48" s="11">
        <f>[44]Abril!$J$26</f>
        <v>25.2</v>
      </c>
      <c r="X48" s="11">
        <f>[44]Abril!$J$27</f>
        <v>35.64</v>
      </c>
      <c r="Y48" s="11">
        <f>[44]Abril!$J$28</f>
        <v>30.240000000000002</v>
      </c>
      <c r="Z48" s="11">
        <f>[44]Abril!$J$29</f>
        <v>32.4</v>
      </c>
      <c r="AA48" s="11">
        <f>[44]Abril!$J$30</f>
        <v>27</v>
      </c>
      <c r="AB48" s="11">
        <f>[44]Abril!$J$31</f>
        <v>38.880000000000003</v>
      </c>
      <c r="AC48" s="11">
        <f>[44]Abril!$J$32</f>
        <v>34.200000000000003</v>
      </c>
      <c r="AD48" s="11">
        <f>[44]Abril!$J$33</f>
        <v>27.36</v>
      </c>
      <c r="AE48" s="11">
        <f>[44]Abril!$J$34</f>
        <v>24.840000000000003</v>
      </c>
      <c r="AF48" s="15">
        <f t="shared" si="1"/>
        <v>53.28</v>
      </c>
      <c r="AG48" s="124">
        <f t="shared" si="2"/>
        <v>31.836000000000002</v>
      </c>
      <c r="AH48" s="12" t="s">
        <v>47</v>
      </c>
      <c r="AJ48" t="s">
        <v>47</v>
      </c>
    </row>
    <row r="49" spans="1:37" x14ac:dyDescent="0.2">
      <c r="A49" s="58" t="s">
        <v>20</v>
      </c>
      <c r="B49" s="11" t="str">
        <f>[45]Abril!$J$5</f>
        <v>*</v>
      </c>
      <c r="C49" s="11" t="str">
        <f>[45]Abril!$J$6</f>
        <v>*</v>
      </c>
      <c r="D49" s="11" t="str">
        <f>[45]Abril!$J$7</f>
        <v>*</v>
      </c>
      <c r="E49" s="11" t="str">
        <f>[45]Abril!$J$8</f>
        <v>*</v>
      </c>
      <c r="F49" s="11" t="str">
        <f>[45]Abril!$J$9</f>
        <v>*</v>
      </c>
      <c r="G49" s="11" t="str">
        <f>[45]Abril!$J$10</f>
        <v>*</v>
      </c>
      <c r="H49" s="11" t="str">
        <f>[45]Abril!$J$11</f>
        <v>*</v>
      </c>
      <c r="I49" s="11" t="str">
        <f>[45]Abril!$J$12</f>
        <v>*</v>
      </c>
      <c r="J49" s="11" t="str">
        <f>[45]Abril!$J$13</f>
        <v>*</v>
      </c>
      <c r="K49" s="11" t="str">
        <f>[45]Abril!$J$14</f>
        <v>*</v>
      </c>
      <c r="L49" s="11" t="str">
        <f>[45]Abril!$J$15</f>
        <v>*</v>
      </c>
      <c r="M49" s="11" t="str">
        <f>[45]Abril!$J$16</f>
        <v>*</v>
      </c>
      <c r="N49" s="11" t="str">
        <f>[45]Abril!$J$17</f>
        <v>*</v>
      </c>
      <c r="O49" s="11" t="str">
        <f>[45]Abril!$J$18</f>
        <v>*</v>
      </c>
      <c r="P49" s="11" t="str">
        <f>[45]Abril!$J$19</f>
        <v>*</v>
      </c>
      <c r="Q49" s="11" t="str">
        <f>[45]Abril!$J$20</f>
        <v>*</v>
      </c>
      <c r="R49" s="11" t="str">
        <f>[45]Abril!$J$21</f>
        <v>*</v>
      </c>
      <c r="S49" s="11" t="str">
        <f>[45]Abril!$J$22</f>
        <v>*</v>
      </c>
      <c r="T49" s="11" t="str">
        <f>[45]Abril!$J$23</f>
        <v>*</v>
      </c>
      <c r="U49" s="11" t="str">
        <f>[45]Abril!$J$24</f>
        <v>*</v>
      </c>
      <c r="V49" s="11" t="str">
        <f>[45]Abril!$J$25</f>
        <v>*</v>
      </c>
      <c r="W49" s="11" t="str">
        <f>[45]Abril!$J$26</f>
        <v>*</v>
      </c>
      <c r="X49" s="11" t="str">
        <f>[45]Abril!$J$27</f>
        <v>*</v>
      </c>
      <c r="Y49" s="11" t="str">
        <f>[45]Abril!$J$28</f>
        <v>*</v>
      </c>
      <c r="Z49" s="11" t="str">
        <f>[45]Abril!$J$29</f>
        <v>*</v>
      </c>
      <c r="AA49" s="11" t="str">
        <f>[45]Abril!$J$30</f>
        <v>*</v>
      </c>
      <c r="AB49" s="11" t="str">
        <f>[45]Abril!$J$31</f>
        <v>*</v>
      </c>
      <c r="AC49" s="11" t="str">
        <f>[45]Abril!$J$32</f>
        <v>*</v>
      </c>
      <c r="AD49" s="11" t="str">
        <f>[45]Abril!$J$33</f>
        <v>*</v>
      </c>
      <c r="AE49" s="11" t="str">
        <f>[45]Abril!$J$34</f>
        <v>*</v>
      </c>
      <c r="AF49" s="93" t="s">
        <v>226</v>
      </c>
      <c r="AG49" s="115" t="s">
        <v>226</v>
      </c>
      <c r="AK49" t="s">
        <v>47</v>
      </c>
    </row>
    <row r="50" spans="1:37" s="5" customFormat="1" ht="17.100000000000001" customHeight="1" x14ac:dyDescent="0.2">
      <c r="A50" s="59" t="s">
        <v>33</v>
      </c>
      <c r="B50" s="13">
        <f t="shared" ref="B50:AF50" si="3">MAX(B5:B49)</f>
        <v>43.92</v>
      </c>
      <c r="C50" s="13">
        <f t="shared" si="3"/>
        <v>49.32</v>
      </c>
      <c r="D50" s="13">
        <f t="shared" si="3"/>
        <v>42.84</v>
      </c>
      <c r="E50" s="13">
        <f t="shared" si="3"/>
        <v>30.96</v>
      </c>
      <c r="F50" s="13">
        <f t="shared" si="3"/>
        <v>49.32</v>
      </c>
      <c r="G50" s="13">
        <f t="shared" si="3"/>
        <v>80.28</v>
      </c>
      <c r="H50" s="13">
        <f t="shared" si="3"/>
        <v>68.400000000000006</v>
      </c>
      <c r="I50" s="13">
        <f t="shared" si="3"/>
        <v>49.680000000000007</v>
      </c>
      <c r="J50" s="13">
        <f t="shared" si="3"/>
        <v>34.92</v>
      </c>
      <c r="K50" s="13">
        <f t="shared" si="3"/>
        <v>34.56</v>
      </c>
      <c r="L50" s="13">
        <f t="shared" si="3"/>
        <v>29.880000000000003</v>
      </c>
      <c r="M50" s="13">
        <f t="shared" si="3"/>
        <v>29.880000000000003</v>
      </c>
      <c r="N50" s="13">
        <f t="shared" si="3"/>
        <v>60.12</v>
      </c>
      <c r="O50" s="13">
        <f t="shared" si="3"/>
        <v>146.52000000000001</v>
      </c>
      <c r="P50" s="13">
        <f t="shared" si="3"/>
        <v>45</v>
      </c>
      <c r="Q50" s="13">
        <f t="shared" si="3"/>
        <v>36.36</v>
      </c>
      <c r="R50" s="13">
        <f t="shared" si="3"/>
        <v>80.64</v>
      </c>
      <c r="S50" s="13">
        <f t="shared" si="3"/>
        <v>39.24</v>
      </c>
      <c r="T50" s="13">
        <f t="shared" si="3"/>
        <v>40.32</v>
      </c>
      <c r="U50" s="13">
        <f t="shared" si="3"/>
        <v>34.92</v>
      </c>
      <c r="V50" s="13">
        <f t="shared" si="3"/>
        <v>30.240000000000002</v>
      </c>
      <c r="W50" s="13">
        <f t="shared" si="3"/>
        <v>29.880000000000003</v>
      </c>
      <c r="X50" s="13">
        <f t="shared" si="3"/>
        <v>35.64</v>
      </c>
      <c r="Y50" s="13">
        <f t="shared" si="3"/>
        <v>45.72</v>
      </c>
      <c r="Z50" s="13">
        <f t="shared" si="3"/>
        <v>42.12</v>
      </c>
      <c r="AA50" s="13">
        <f t="shared" si="3"/>
        <v>43.92</v>
      </c>
      <c r="AB50" s="13">
        <f t="shared" si="3"/>
        <v>47.519999999999996</v>
      </c>
      <c r="AC50" s="13">
        <f t="shared" si="3"/>
        <v>55.800000000000004</v>
      </c>
      <c r="AD50" s="13">
        <f t="shared" si="3"/>
        <v>41.4</v>
      </c>
      <c r="AE50" s="13">
        <f t="shared" si="3"/>
        <v>32.04</v>
      </c>
      <c r="AF50" s="15">
        <f t="shared" si="3"/>
        <v>146.52000000000001</v>
      </c>
      <c r="AG50" s="94">
        <f>AVERAGE(AG5:AG49)</f>
        <v>28.430500000000002</v>
      </c>
    </row>
    <row r="51" spans="1:37" x14ac:dyDescent="0.2">
      <c r="A51" s="47"/>
      <c r="B51" s="48"/>
      <c r="C51" s="48"/>
      <c r="D51" s="48" t="s">
        <v>101</v>
      </c>
      <c r="E51" s="48"/>
      <c r="F51" s="48"/>
      <c r="G51" s="48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0"/>
      <c r="AD51" s="55"/>
      <c r="AE51" s="61" t="s">
        <v>47</v>
      </c>
      <c r="AF51" s="52"/>
      <c r="AG51" s="54"/>
      <c r="AJ51" t="s">
        <v>47</v>
      </c>
    </row>
    <row r="52" spans="1:37" x14ac:dyDescent="0.2">
      <c r="A52" s="47"/>
      <c r="B52" s="49" t="s">
        <v>102</v>
      </c>
      <c r="C52" s="49"/>
      <c r="D52" s="49"/>
      <c r="E52" s="49"/>
      <c r="F52" s="49"/>
      <c r="G52" s="49"/>
      <c r="H52" s="49"/>
      <c r="I52" s="49"/>
      <c r="J52" s="90"/>
      <c r="K52" s="90"/>
      <c r="L52" s="90"/>
      <c r="M52" s="90" t="s">
        <v>45</v>
      </c>
      <c r="N52" s="90"/>
      <c r="O52" s="90"/>
      <c r="P52" s="90"/>
      <c r="Q52" s="90"/>
      <c r="R52" s="90"/>
      <c r="S52" s="90"/>
      <c r="T52" s="152" t="s">
        <v>97</v>
      </c>
      <c r="U52" s="152"/>
      <c r="V52" s="152"/>
      <c r="W52" s="152"/>
      <c r="X52" s="152"/>
      <c r="Y52" s="90"/>
      <c r="Z52" s="90"/>
      <c r="AA52" s="90"/>
      <c r="AB52" s="90"/>
      <c r="AC52" s="90"/>
      <c r="AD52" s="90"/>
      <c r="AE52" s="90"/>
      <c r="AF52" s="52"/>
      <c r="AG52" s="51"/>
    </row>
    <row r="53" spans="1:37" x14ac:dyDescent="0.2">
      <c r="A53" s="50"/>
      <c r="B53" s="90"/>
      <c r="C53" s="90"/>
      <c r="D53" s="90"/>
      <c r="E53" s="90"/>
      <c r="F53" s="90"/>
      <c r="G53" s="90"/>
      <c r="H53" s="90"/>
      <c r="I53" s="90"/>
      <c r="J53" s="91"/>
      <c r="K53" s="91"/>
      <c r="L53" s="91"/>
      <c r="M53" s="91" t="s">
        <v>46</v>
      </c>
      <c r="N53" s="91"/>
      <c r="O53" s="91"/>
      <c r="P53" s="91"/>
      <c r="Q53" s="90"/>
      <c r="R53" s="90"/>
      <c r="S53" s="90"/>
      <c r="T53" s="153" t="s">
        <v>98</v>
      </c>
      <c r="U53" s="153"/>
      <c r="V53" s="153"/>
      <c r="W53" s="153"/>
      <c r="X53" s="153"/>
      <c r="Y53" s="90"/>
      <c r="Z53" s="90"/>
      <c r="AA53" s="90"/>
      <c r="AB53" s="90"/>
      <c r="AC53" s="90"/>
      <c r="AD53" s="55"/>
      <c r="AE53" s="55"/>
      <c r="AF53" s="52"/>
      <c r="AG53" s="51"/>
    </row>
    <row r="54" spans="1:37" x14ac:dyDescent="0.2">
      <c r="A54" s="47"/>
      <c r="B54" s="48"/>
      <c r="C54" s="48"/>
      <c r="D54" s="48"/>
      <c r="E54" s="48"/>
      <c r="F54" s="48"/>
      <c r="G54" s="48"/>
      <c r="H54" s="48"/>
      <c r="I54" s="48"/>
      <c r="J54" s="48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55"/>
      <c r="AE54" s="55"/>
      <c r="AF54" s="52"/>
      <c r="AG54" s="95"/>
      <c r="AJ54" s="12" t="s">
        <v>47</v>
      </c>
    </row>
    <row r="55" spans="1:37" x14ac:dyDescent="0.2">
      <c r="A55" s="50"/>
      <c r="B55" s="90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0"/>
      <c r="AD55" s="90"/>
      <c r="AE55" s="55"/>
      <c r="AF55" s="52"/>
      <c r="AG55" s="54"/>
      <c r="AJ55" t="s">
        <v>47</v>
      </c>
    </row>
    <row r="56" spans="1:37" x14ac:dyDescent="0.2">
      <c r="A56" s="50"/>
      <c r="B56" s="90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0"/>
      <c r="AE56" s="56"/>
      <c r="AF56" s="52"/>
      <c r="AG56" s="54"/>
    </row>
    <row r="57" spans="1:37" ht="13.5" thickBot="1" x14ac:dyDescent="0.25">
      <c r="A57" s="62"/>
      <c r="B57" s="63"/>
      <c r="C57" s="63"/>
      <c r="D57" s="63"/>
      <c r="E57" s="63"/>
      <c r="F57" s="63"/>
      <c r="G57" s="63" t="s">
        <v>47</v>
      </c>
      <c r="H57" s="63"/>
      <c r="I57" s="63"/>
      <c r="J57" s="63"/>
      <c r="K57" s="63"/>
      <c r="L57" s="63" t="s">
        <v>47</v>
      </c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4"/>
      <c r="AG57" s="96"/>
    </row>
    <row r="58" spans="1:37" x14ac:dyDescent="0.2">
      <c r="AF58" s="7"/>
    </row>
    <row r="61" spans="1:37" x14ac:dyDescent="0.2">
      <c r="R61" s="2" t="s">
        <v>47</v>
      </c>
      <c r="S61" s="2" t="s">
        <v>47</v>
      </c>
    </row>
    <row r="62" spans="1:37" x14ac:dyDescent="0.2">
      <c r="N62" s="2" t="s">
        <v>47</v>
      </c>
      <c r="O62" s="2" t="s">
        <v>47</v>
      </c>
      <c r="S62" s="2" t="s">
        <v>47</v>
      </c>
      <c r="AJ62" t="s">
        <v>47</v>
      </c>
    </row>
    <row r="63" spans="1:37" x14ac:dyDescent="0.2">
      <c r="N63" s="2" t="s">
        <v>47</v>
      </c>
    </row>
    <row r="64" spans="1:37" x14ac:dyDescent="0.2">
      <c r="G64" s="2" t="s">
        <v>47</v>
      </c>
      <c r="AI64" s="12" t="s">
        <v>234</v>
      </c>
    </row>
    <row r="65" spans="7:33" x14ac:dyDescent="0.2">
      <c r="L65" s="2" t="s">
        <v>47</v>
      </c>
      <c r="M65" s="2" t="s">
        <v>47</v>
      </c>
      <c r="O65" s="2" t="s">
        <v>47</v>
      </c>
      <c r="P65" s="2" t="s">
        <v>47</v>
      </c>
      <c r="W65" s="2" t="s">
        <v>229</v>
      </c>
      <c r="AA65" s="2" t="s">
        <v>47</v>
      </c>
      <c r="AC65" s="2" t="s">
        <v>47</v>
      </c>
      <c r="AG65" s="1" t="s">
        <v>47</v>
      </c>
    </row>
    <row r="66" spans="7:33" x14ac:dyDescent="0.2">
      <c r="K66" s="2" t="s">
        <v>47</v>
      </c>
    </row>
    <row r="67" spans="7:33" x14ac:dyDescent="0.2">
      <c r="K67" s="2" t="s">
        <v>47</v>
      </c>
    </row>
    <row r="68" spans="7:33" x14ac:dyDescent="0.2">
      <c r="G68" s="2" t="s">
        <v>47</v>
      </c>
      <c r="H68" s="2" t="s">
        <v>47</v>
      </c>
    </row>
    <row r="69" spans="7:33" x14ac:dyDescent="0.2">
      <c r="P69" s="2" t="s">
        <v>47</v>
      </c>
    </row>
    <row r="71" spans="7:33" x14ac:dyDescent="0.2">
      <c r="H71" s="2" t="s">
        <v>47</v>
      </c>
      <c r="Z71" s="2" t="s">
        <v>47</v>
      </c>
    </row>
    <row r="72" spans="7:33" x14ac:dyDescent="0.2">
      <c r="I72" s="2" t="s">
        <v>47</v>
      </c>
      <c r="T72" s="2" t="s">
        <v>47</v>
      </c>
    </row>
  </sheetData>
  <sheetProtection password="C6EC" sheet="1" objects="1" scenarios="1"/>
  <mergeCells count="35">
    <mergeCell ref="T52:X52"/>
    <mergeCell ref="T53:X53"/>
    <mergeCell ref="W3:W4"/>
    <mergeCell ref="AE3:AE4"/>
    <mergeCell ref="X3:X4"/>
    <mergeCell ref="AB3:AB4"/>
    <mergeCell ref="AC3:AC4"/>
    <mergeCell ref="AD3:AD4"/>
    <mergeCell ref="Y3:Y4"/>
    <mergeCell ref="Z3:Z4"/>
    <mergeCell ref="AA3:AA4"/>
    <mergeCell ref="M3:M4"/>
    <mergeCell ref="V3:V4"/>
    <mergeCell ref="U3:U4"/>
    <mergeCell ref="Q3:Q4"/>
    <mergeCell ref="R3:R4"/>
    <mergeCell ref="S3:S4"/>
    <mergeCell ref="T3:T4"/>
    <mergeCell ref="N3:N4"/>
    <mergeCell ref="B2:AG2"/>
    <mergeCell ref="A1:AF1"/>
    <mergeCell ref="A2:A4"/>
    <mergeCell ref="B3:B4"/>
    <mergeCell ref="C3:C4"/>
    <mergeCell ref="D3:D4"/>
    <mergeCell ref="E3:E4"/>
    <mergeCell ref="F3:F4"/>
    <mergeCell ref="G3:G4"/>
    <mergeCell ref="I3:I4"/>
    <mergeCell ref="J3:J4"/>
    <mergeCell ref="K3:K4"/>
    <mergeCell ref="H3:H4"/>
    <mergeCell ref="L3:L4"/>
    <mergeCell ref="O3:O4"/>
    <mergeCell ref="P3:P4"/>
  </mergeCells>
  <phoneticPr fontId="1" type="noConversion"/>
  <pageMargins left="0.39370078740157483" right="0.39370078740157483" top="1.1811023622047245" bottom="0.98425196850393704" header="0.51181102362204722" footer="0.51181102362204722"/>
  <pageSetup paperSize="9" scale="65" orientation="landscape" horizontalDpi="300" verticalDpi="300" r:id="rId1"/>
  <headerFooter alignWithMargins="0">
    <oddHeader>&amp;L&amp;"Arial Narrow,Normal"&amp;12Centro de Monitoramento de Tempo, do Clima e dos Recursos Hídricos de Mato Grosso do Sul (Cemtec-MS)
Agência de Desenvolvimento Agrário e Extensão Rural (Agraer)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10</vt:i4>
      </vt:variant>
    </vt:vector>
  </HeadingPairs>
  <TitlesOfParts>
    <vt:vector size="21" baseType="lpstr">
      <vt:lpstr>TempInst</vt:lpstr>
      <vt:lpstr>TempMax</vt:lpstr>
      <vt:lpstr>TempMin</vt:lpstr>
      <vt:lpstr>UmidInst</vt:lpstr>
      <vt:lpstr>UmidMax</vt:lpstr>
      <vt:lpstr>UmidMin</vt:lpstr>
      <vt:lpstr>VelVentoMax</vt:lpstr>
      <vt:lpstr>DirVento</vt:lpstr>
      <vt:lpstr>RajadaVento</vt:lpstr>
      <vt:lpstr>Chuva</vt:lpstr>
      <vt:lpstr>ESTAÇÃO METEOROLÓGICA</vt:lpstr>
      <vt:lpstr>Chuva!Area_de_impressao</vt:lpstr>
      <vt:lpstr>DirVento!Area_de_impressao</vt:lpstr>
      <vt:lpstr>RajadaVento!Area_de_impressao</vt:lpstr>
      <vt:lpstr>TempInst!Area_de_impressao</vt:lpstr>
      <vt:lpstr>TempMax!Area_de_impressao</vt:lpstr>
      <vt:lpstr>TempMin!Area_de_impressao</vt:lpstr>
      <vt:lpstr>UmidInst!Area_de_impressao</vt:lpstr>
      <vt:lpstr>UmidMax!Area_de_impressao</vt:lpstr>
      <vt:lpstr>UmidMin!Area_de_impressao</vt:lpstr>
      <vt:lpstr>VelVentoMax!Area_de_impressao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Centro de Monitoramento de Tempo, do Clima e dos Recursos Hídricos  de Mato Grosso do Sul (Cemtec-MS)</dc:creator>
  <dc:description>Centro de Monitoramento de Tempo, do Clima e dos Recursos Hídricos  de Mato Grosso do Sul (Cemtec-MS)</dc:description>
  <cp:lastModifiedBy>Valesca Rodriguez Fernandes</cp:lastModifiedBy>
  <cp:lastPrinted>2018-11-22T17:22:01Z</cp:lastPrinted>
  <dcterms:created xsi:type="dcterms:W3CDTF">2008-08-15T13:32:29Z</dcterms:created>
  <dcterms:modified xsi:type="dcterms:W3CDTF">2022-03-10T16:45:35Z</dcterms:modified>
</cp:coreProperties>
</file>