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xlnm.Print_Area" localSheetId="9">Chuva!$A$1:$AG$41</definedName>
    <definedName name="_xlnm.Print_Area" localSheetId="7">DirVento!$A$1:$AF$39</definedName>
    <definedName name="_xlnm.Print_Area" localSheetId="8">RajadaVento!$A$1:$AF$38</definedName>
    <definedName name="_xlnm.Print_Area" localSheetId="0">TempInst!$A$1:$AF$38</definedName>
    <definedName name="_xlnm.Print_Area" localSheetId="1">TempMax!$A$1:$AG$38</definedName>
    <definedName name="_xlnm.Print_Area" localSheetId="2">TempMin!$A$1:$AG$38</definedName>
    <definedName name="_xlnm.Print_Area" localSheetId="3">UmidInst!$A$1:$AF$38</definedName>
    <definedName name="_xlnm.Print_Area" localSheetId="4">UmidMax!$A$1:$AG$38</definedName>
    <definedName name="_xlnm.Print_Area" localSheetId="5">UmidMin!$A$1:$AG$38</definedName>
    <definedName name="_xlnm.Print_Area" localSheetId="6">VelVentoMax!$A$1:$AF$38</definedName>
  </definedNames>
  <calcPr calcId="145621"/>
</workbook>
</file>

<file path=xl/calcChain.xml><?xml version="1.0" encoding="utf-8"?>
<calcChain xmlns="http://schemas.openxmlformats.org/spreadsheetml/2006/main">
  <c r="AE8" i="4" l="1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8" i="4" l="1"/>
  <c r="AG8" i="6"/>
  <c r="AF8" i="15"/>
  <c r="AG8" i="14"/>
  <c r="AG8" i="9"/>
  <c r="AF8" i="12"/>
  <c r="AF8" i="7"/>
  <c r="AG8" i="5"/>
  <c r="AG8" i="8"/>
  <c r="AH8" i="14"/>
  <c r="AF8" i="6"/>
  <c r="AF8" i="5"/>
  <c r="AF8" i="8"/>
  <c r="AF8" i="9"/>
  <c r="AF8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M15" i="9"/>
  <c r="L15" i="9"/>
  <c r="K15" i="9"/>
  <c r="J15" i="9"/>
  <c r="I15" i="9"/>
  <c r="H15" i="9"/>
  <c r="G15" i="9"/>
  <c r="F15" i="9"/>
  <c r="E15" i="9"/>
  <c r="D15" i="9"/>
  <c r="C15" i="9"/>
  <c r="B15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E17" i="4"/>
  <c r="AD17" i="4"/>
  <c r="AC17" i="4"/>
  <c r="AB17" i="4"/>
  <c r="AA17" i="4"/>
  <c r="Z17" i="4"/>
  <c r="Y17" i="4"/>
  <c r="X17" i="4"/>
  <c r="W17" i="4"/>
  <c r="K17" i="4"/>
  <c r="J17" i="4"/>
  <c r="I17" i="4"/>
  <c r="H17" i="4"/>
  <c r="G17" i="4"/>
  <c r="F17" i="4"/>
  <c r="E17" i="4"/>
  <c r="D17" i="4"/>
  <c r="C17" i="4"/>
  <c r="B17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F27" i="15" l="1"/>
  <c r="AH16" i="14"/>
  <c r="AF27" i="12"/>
  <c r="AG27" i="5"/>
  <c r="AF27" i="5"/>
  <c r="AG27" i="6"/>
  <c r="AF27" i="6"/>
  <c r="AF27" i="8"/>
  <c r="AG27" i="8"/>
  <c r="AF27" i="4"/>
  <c r="AF27" i="7"/>
  <c r="AF27" i="9"/>
  <c r="AG27" i="9"/>
  <c r="AF27" i="14"/>
  <c r="AG27" i="14"/>
  <c r="AH27" i="14"/>
  <c r="B33" i="5"/>
  <c r="AH30" i="14"/>
  <c r="AH14" i="14"/>
  <c r="AH12" i="14"/>
  <c r="AH11" i="14"/>
  <c r="AH10" i="14"/>
  <c r="AH9" i="14"/>
  <c r="AH18" i="14"/>
  <c r="AH26" i="14"/>
  <c r="AH25" i="14"/>
  <c r="AH24" i="14"/>
  <c r="AH23" i="14"/>
  <c r="AH22" i="14"/>
  <c r="AH20" i="14"/>
  <c r="AH19" i="14"/>
  <c r="AH32" i="14"/>
  <c r="AH31" i="14"/>
  <c r="AH29" i="14"/>
  <c r="AH28" i="14"/>
  <c r="AH17" i="14"/>
  <c r="E33" i="4"/>
  <c r="M33" i="4"/>
  <c r="U33" i="4"/>
  <c r="AC33" i="4"/>
  <c r="W33" i="5"/>
  <c r="AE33" i="5"/>
  <c r="K33" i="7"/>
  <c r="O33" i="7"/>
  <c r="S33" i="7"/>
  <c r="W33" i="7"/>
  <c r="AA33" i="7"/>
  <c r="AE33" i="7"/>
  <c r="AH15" i="14"/>
  <c r="I33" i="4"/>
  <c r="Q33" i="4"/>
  <c r="Y33" i="4"/>
  <c r="AF14" i="12"/>
  <c r="AH13" i="14"/>
  <c r="AH7" i="14"/>
  <c r="AH5" i="14"/>
  <c r="AH6" i="14"/>
  <c r="AH21" i="14"/>
  <c r="C33" i="15"/>
  <c r="G33" i="15"/>
  <c r="K33" i="15"/>
  <c r="O33" i="15"/>
  <c r="S33" i="15"/>
  <c r="W33" i="15"/>
  <c r="AA33" i="15"/>
  <c r="AE33" i="15"/>
  <c r="B33" i="4"/>
  <c r="F33" i="4"/>
  <c r="R33" i="4"/>
  <c r="V33" i="4"/>
  <c r="AD33" i="4"/>
  <c r="B33" i="6"/>
  <c r="F33" i="6"/>
  <c r="J33" i="6"/>
  <c r="N33" i="6"/>
  <c r="R33" i="6"/>
  <c r="V33" i="6"/>
  <c r="Z33" i="6"/>
  <c r="AD33" i="6"/>
  <c r="D33" i="9"/>
  <c r="H33" i="9"/>
  <c r="L33" i="9"/>
  <c r="P33" i="9"/>
  <c r="T33" i="9"/>
  <c r="X33" i="9"/>
  <c r="B33" i="12"/>
  <c r="F33" i="12"/>
  <c r="J33" i="12"/>
  <c r="N33" i="12"/>
  <c r="R33" i="12"/>
  <c r="V33" i="12"/>
  <c r="Z33" i="12"/>
  <c r="AD33" i="12"/>
  <c r="J33" i="4"/>
  <c r="Z33" i="4"/>
  <c r="D33" i="5"/>
  <c r="H33" i="5"/>
  <c r="L33" i="5"/>
  <c r="P33" i="5"/>
  <c r="T33" i="5"/>
  <c r="X33" i="5"/>
  <c r="AB33" i="5"/>
  <c r="D33" i="7"/>
  <c r="H33" i="7"/>
  <c r="L33" i="7"/>
  <c r="P33" i="7"/>
  <c r="T33" i="7"/>
  <c r="X33" i="7"/>
  <c r="AB33" i="7"/>
  <c r="E33" i="8"/>
  <c r="I33" i="8"/>
  <c r="M33" i="8"/>
  <c r="B33" i="8"/>
  <c r="F33" i="8"/>
  <c r="J33" i="8"/>
  <c r="N33" i="8"/>
  <c r="R33" i="8"/>
  <c r="V33" i="8"/>
  <c r="Z33" i="8"/>
  <c r="AD33" i="8"/>
  <c r="AF11" i="15"/>
  <c r="Q33" i="8"/>
  <c r="U33" i="8"/>
  <c r="Y33" i="8"/>
  <c r="AC33" i="8"/>
  <c r="C33" i="9"/>
  <c r="G33" i="9"/>
  <c r="K33" i="9"/>
  <c r="O33" i="9"/>
  <c r="S33" i="9"/>
  <c r="W33" i="9"/>
  <c r="AA33" i="9"/>
  <c r="AE33" i="9"/>
  <c r="E33" i="12"/>
  <c r="M33" i="12"/>
  <c r="Q33" i="12"/>
  <c r="Y33" i="12"/>
  <c r="AC33" i="12"/>
  <c r="B33" i="15"/>
  <c r="J33" i="15"/>
  <c r="N33" i="15"/>
  <c r="R33" i="15"/>
  <c r="V33" i="15"/>
  <c r="Z33" i="15"/>
  <c r="AD33" i="15"/>
  <c r="N33" i="4"/>
  <c r="I33" i="12"/>
  <c r="F33" i="15"/>
  <c r="C33" i="4"/>
  <c r="K33" i="4"/>
  <c r="S33" i="4"/>
  <c r="AA33" i="4"/>
  <c r="G33" i="4"/>
  <c r="O33" i="4"/>
  <c r="W33" i="4"/>
  <c r="AE33" i="4"/>
  <c r="AB33" i="9"/>
  <c r="AF31" i="15"/>
  <c r="D33" i="4"/>
  <c r="H33" i="4"/>
  <c r="L33" i="4"/>
  <c r="P33" i="4"/>
  <c r="T33" i="4"/>
  <c r="X33" i="4"/>
  <c r="AB33" i="4"/>
  <c r="F33" i="5"/>
  <c r="J33" i="5"/>
  <c r="N33" i="5"/>
  <c r="R33" i="5"/>
  <c r="V33" i="5"/>
  <c r="Z33" i="5"/>
  <c r="AD33" i="5"/>
  <c r="D33" i="6"/>
  <c r="H33" i="6"/>
  <c r="L33" i="6"/>
  <c r="P33" i="6"/>
  <c r="T33" i="6"/>
  <c r="X33" i="6"/>
  <c r="AB33" i="6"/>
  <c r="B33" i="7"/>
  <c r="F33" i="7"/>
  <c r="J33" i="7"/>
  <c r="N33" i="7"/>
  <c r="R33" i="7"/>
  <c r="V33" i="7"/>
  <c r="Z33" i="7"/>
  <c r="AD33" i="7"/>
  <c r="D33" i="8"/>
  <c r="H33" i="8"/>
  <c r="L33" i="8"/>
  <c r="P33" i="8"/>
  <c r="T33" i="8"/>
  <c r="X33" i="8"/>
  <c r="AB33" i="8"/>
  <c r="B33" i="9"/>
  <c r="F33" i="9"/>
  <c r="J33" i="9"/>
  <c r="N33" i="9"/>
  <c r="R33" i="9"/>
  <c r="V33" i="9"/>
  <c r="Z33" i="9"/>
  <c r="AD33" i="9"/>
  <c r="D33" i="12"/>
  <c r="H33" i="12"/>
  <c r="L33" i="12"/>
  <c r="P33" i="12"/>
  <c r="T33" i="12"/>
  <c r="X33" i="12"/>
  <c r="AB33" i="12"/>
  <c r="AF31" i="12"/>
  <c r="E33" i="15"/>
  <c r="I33" i="15"/>
  <c r="M33" i="15"/>
  <c r="Q33" i="15"/>
  <c r="U33" i="15"/>
  <c r="Y33" i="15"/>
  <c r="AC33" i="15"/>
  <c r="U33" i="12"/>
  <c r="C33" i="5"/>
  <c r="K33" i="5"/>
  <c r="I33" i="6"/>
  <c r="Q33" i="6"/>
  <c r="U33" i="6"/>
  <c r="AC33" i="6"/>
  <c r="C33" i="7"/>
  <c r="G33" i="7"/>
  <c r="G33" i="5"/>
  <c r="O33" i="5"/>
  <c r="S33" i="5"/>
  <c r="AA33" i="5"/>
  <c r="E33" i="6"/>
  <c r="M33" i="6"/>
  <c r="Y33" i="6"/>
  <c r="C33" i="8"/>
  <c r="G33" i="8"/>
  <c r="K33" i="8"/>
  <c r="O33" i="8"/>
  <c r="S33" i="8"/>
  <c r="W33" i="8"/>
  <c r="AA33" i="8"/>
  <c r="AE33" i="8"/>
  <c r="E33" i="9"/>
  <c r="I33" i="9"/>
  <c r="M33" i="9"/>
  <c r="Q33" i="9"/>
  <c r="U33" i="9"/>
  <c r="Y33" i="9"/>
  <c r="AC33" i="9"/>
  <c r="C33" i="12"/>
  <c r="G33" i="12"/>
  <c r="K33" i="12"/>
  <c r="O33" i="12"/>
  <c r="S33" i="12"/>
  <c r="W33" i="12"/>
  <c r="AA33" i="12"/>
  <c r="AE33" i="12"/>
  <c r="D33" i="15"/>
  <c r="H33" i="15"/>
  <c r="L33" i="15"/>
  <c r="P33" i="15"/>
  <c r="T33" i="15"/>
  <c r="X33" i="15"/>
  <c r="AB33" i="15"/>
  <c r="AF14" i="15"/>
  <c r="D34" i="14"/>
  <c r="D33" i="14"/>
  <c r="H34" i="14"/>
  <c r="H33" i="14"/>
  <c r="L34" i="14"/>
  <c r="L33" i="14"/>
  <c r="P34" i="14"/>
  <c r="P33" i="14"/>
  <c r="T34" i="14"/>
  <c r="T33" i="14"/>
  <c r="X34" i="14"/>
  <c r="X33" i="14"/>
  <c r="AB34" i="14"/>
  <c r="AB33" i="14"/>
  <c r="AG31" i="14"/>
  <c r="AF31" i="14"/>
  <c r="AF14" i="4"/>
  <c r="E34" i="14"/>
  <c r="E33" i="14"/>
  <c r="I34" i="14"/>
  <c r="I33" i="14"/>
  <c r="M34" i="14"/>
  <c r="M33" i="14"/>
  <c r="Q34" i="14"/>
  <c r="Q33" i="14"/>
  <c r="U34" i="14"/>
  <c r="U33" i="14"/>
  <c r="Y34" i="14"/>
  <c r="Y33" i="14"/>
  <c r="AC34" i="14"/>
  <c r="AC33" i="14"/>
  <c r="E33" i="5"/>
  <c r="I33" i="5"/>
  <c r="M33" i="5"/>
  <c r="Q33" i="5"/>
  <c r="U33" i="5"/>
  <c r="Y33" i="5"/>
  <c r="AC33" i="5"/>
  <c r="C33" i="6"/>
  <c r="G33" i="6"/>
  <c r="K33" i="6"/>
  <c r="O33" i="6"/>
  <c r="S33" i="6"/>
  <c r="W33" i="6"/>
  <c r="AA33" i="6"/>
  <c r="AE33" i="6"/>
  <c r="E33" i="7"/>
  <c r="I33" i="7"/>
  <c r="M33" i="7"/>
  <c r="Q33" i="7"/>
  <c r="U33" i="7"/>
  <c r="Y33" i="7"/>
  <c r="AC33" i="7"/>
  <c r="B34" i="14"/>
  <c r="B33" i="14"/>
  <c r="F34" i="14"/>
  <c r="F33" i="14"/>
  <c r="J34" i="14"/>
  <c r="J33" i="14"/>
  <c r="N34" i="14"/>
  <c r="N33" i="14"/>
  <c r="R34" i="14"/>
  <c r="R33" i="14"/>
  <c r="V34" i="14"/>
  <c r="V33" i="14"/>
  <c r="Z34" i="14"/>
  <c r="Z33" i="14"/>
  <c r="AD34" i="14"/>
  <c r="AD33" i="14"/>
  <c r="AF14" i="7"/>
  <c r="AF11" i="12"/>
  <c r="C34" i="14"/>
  <c r="C33" i="14"/>
  <c r="G34" i="14"/>
  <c r="G33" i="14"/>
  <c r="K34" i="14"/>
  <c r="K33" i="14"/>
  <c r="O34" i="14"/>
  <c r="O33" i="14"/>
  <c r="S34" i="14"/>
  <c r="S33" i="14"/>
  <c r="W34" i="14"/>
  <c r="W33" i="14"/>
  <c r="AA34" i="14"/>
  <c r="AA33" i="14"/>
  <c r="AE34" i="14"/>
  <c r="AE33" i="14"/>
  <c r="AF14" i="9"/>
  <c r="AG14" i="9"/>
  <c r="AF31" i="9"/>
  <c r="AG31" i="9"/>
  <c r="AG14" i="5"/>
  <c r="AF14" i="5"/>
  <c r="AG31" i="5"/>
  <c r="AF31" i="5"/>
  <c r="AF14" i="6"/>
  <c r="AG14" i="6"/>
  <c r="AF31" i="6"/>
  <c r="AG31" i="6"/>
  <c r="AF31" i="8"/>
  <c r="AG31" i="8"/>
  <c r="AF31" i="4"/>
  <c r="AF31" i="7"/>
  <c r="AG14" i="8"/>
  <c r="AF14" i="8"/>
  <c r="AG14" i="14" l="1"/>
  <c r="AF14" i="14"/>
  <c r="AG9" i="8" l="1"/>
  <c r="AG19" i="9"/>
  <c r="AG19" i="14"/>
  <c r="AF19" i="14"/>
  <c r="AG19" i="8"/>
  <c r="AG9" i="14"/>
  <c r="AF9" i="14"/>
  <c r="AG9" i="9"/>
  <c r="AG9" i="6"/>
  <c r="AG19" i="5"/>
  <c r="AF19" i="12"/>
  <c r="AF19" i="6"/>
  <c r="AF19" i="7"/>
  <c r="AF19" i="15"/>
  <c r="AF9" i="5"/>
  <c r="AF9" i="12"/>
  <c r="AF9" i="15"/>
  <c r="AF19" i="5"/>
  <c r="AG19" i="6"/>
  <c r="AF19" i="8"/>
  <c r="AF19" i="9"/>
  <c r="AG9" i="5"/>
  <c r="AF9" i="6"/>
  <c r="AF9" i="8"/>
  <c r="AF9" i="9"/>
  <c r="AF9" i="7"/>
  <c r="AF9" i="4"/>
  <c r="AF19" i="4" l="1"/>
  <c r="AG30" i="14" l="1"/>
  <c r="AF30" i="14"/>
  <c r="AG20" i="14"/>
  <c r="AF20" i="14"/>
  <c r="AF5" i="14"/>
  <c r="AF5" i="12"/>
  <c r="AF5" i="9"/>
  <c r="AF5" i="8"/>
  <c r="AF5" i="7"/>
  <c r="AG5" i="6"/>
  <c r="AF5" i="5"/>
  <c r="AG32" i="14"/>
  <c r="AG18" i="14"/>
  <c r="AG16" i="14"/>
  <c r="AF7" i="14"/>
  <c r="AF18" i="15"/>
  <c r="AF15" i="15"/>
  <c r="AF15" i="12"/>
  <c r="AF10" i="12"/>
  <c r="AF30" i="9"/>
  <c r="AG16" i="9"/>
  <c r="AF30" i="8"/>
  <c r="AF25" i="8"/>
  <c r="AG15" i="8"/>
  <c r="AG11" i="8"/>
  <c r="AF7" i="8"/>
  <c r="AG6" i="8"/>
  <c r="AF25" i="7"/>
  <c r="AG28" i="6"/>
  <c r="AG25" i="6"/>
  <c r="AG15" i="6"/>
  <c r="AG11" i="6"/>
  <c r="AG10" i="6"/>
  <c r="AF6" i="6"/>
  <c r="AF30" i="5"/>
  <c r="AF29" i="5"/>
  <c r="AG28" i="5"/>
  <c r="AF26" i="5"/>
  <c r="AG22" i="5"/>
  <c r="AG21" i="5"/>
  <c r="AG11" i="5"/>
  <c r="AF7" i="5"/>
  <c r="AF6" i="5"/>
  <c r="AF26" i="4"/>
  <c r="AF15" i="4"/>
  <c r="AF6" i="4"/>
  <c r="AF28" i="9"/>
  <c r="AG29" i="8"/>
  <c r="AF6" i="8"/>
  <c r="AF28" i="7"/>
  <c r="AF20" i="7"/>
  <c r="AG24" i="14"/>
  <c r="AG11" i="14"/>
  <c r="AF11" i="14"/>
  <c r="AF21" i="14"/>
  <c r="AF24" i="14"/>
  <c r="AF29" i="14"/>
  <c r="AG29" i="14"/>
  <c r="AG22" i="14"/>
  <c r="AG21" i="14"/>
  <c r="AF20" i="15"/>
  <c r="AF21" i="15"/>
  <c r="AF22" i="15"/>
  <c r="AF22" i="12"/>
  <c r="AF20" i="12"/>
  <c r="AG29" i="9"/>
  <c r="AF29" i="9"/>
  <c r="AG24" i="9"/>
  <c r="AF24" i="9"/>
  <c r="AF20" i="9"/>
  <c r="AG18" i="9"/>
  <c r="AG15" i="9"/>
  <c r="AF29" i="8"/>
  <c r="AG24" i="8"/>
  <c r="AF24" i="8"/>
  <c r="AF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20" i="9"/>
  <c r="AF32" i="7"/>
  <c r="AF24" i="12"/>
  <c r="AF6" i="12"/>
  <c r="AG5" i="14"/>
  <c r="AG22" i="6"/>
  <c r="AG20" i="6"/>
  <c r="AG20" i="8"/>
  <c r="AF28" i="14"/>
  <c r="AG21" i="6"/>
  <c r="AF29" i="7"/>
  <c r="AF28" i="12"/>
  <c r="AF24" i="6"/>
  <c r="AF22" i="5"/>
  <c r="AF20" i="6"/>
  <c r="AF20" i="8"/>
  <c r="AG21" i="9"/>
  <c r="AG32" i="8"/>
  <c r="AF13" i="14"/>
  <c r="AF12" i="8"/>
  <c r="AF10" i="14"/>
  <c r="AG5" i="5"/>
  <c r="AG11" i="9"/>
  <c r="AF29" i="6"/>
  <c r="AF28" i="6"/>
  <c r="AG28" i="14"/>
  <c r="AF21" i="7"/>
  <c r="AG21" i="8"/>
  <c r="AF21" i="12"/>
  <c r="AF21" i="9"/>
  <c r="AF21" i="5"/>
  <c r="AF17" i="12"/>
  <c r="AF13" i="9"/>
  <c r="AF13" i="6"/>
  <c r="AF13" i="12"/>
  <c r="AF13" i="15"/>
  <c r="AF13" i="7"/>
  <c r="AF13" i="8"/>
  <c r="AG12" i="9"/>
  <c r="AF12" i="15"/>
  <c r="AG12" i="8"/>
  <c r="AF12" i="14"/>
  <c r="AG12" i="14"/>
  <c r="AF12" i="9"/>
  <c r="AF10" i="4"/>
  <c r="AG5" i="9"/>
  <c r="AF29" i="12"/>
  <c r="AF24" i="7"/>
  <c r="AF24" i="5"/>
  <c r="AF22" i="6"/>
  <c r="AF22" i="14"/>
  <c r="AG22" i="8"/>
  <c r="AG22" i="9"/>
  <c r="AF21" i="8"/>
  <c r="AF20" i="4"/>
  <c r="AF17" i="14"/>
  <c r="AF17" i="8"/>
  <c r="AG13" i="14"/>
  <c r="AG13" i="8"/>
  <c r="AG13" i="9"/>
  <c r="AG13" i="6"/>
  <c r="AF6" i="14"/>
  <c r="AF6" i="15"/>
  <c r="AF6" i="7"/>
  <c r="AF6" i="9"/>
  <c r="AF5" i="15"/>
  <c r="AF29" i="15"/>
  <c r="AF28" i="8"/>
  <c r="AF22" i="7"/>
  <c r="AF22" i="8"/>
  <c r="AF16" i="7"/>
  <c r="AF16" i="14"/>
  <c r="AF12" i="12"/>
  <c r="AF11" i="9"/>
  <c r="AF10" i="8"/>
  <c r="AG6" i="14"/>
  <c r="AG6" i="9"/>
  <c r="AG5" i="8"/>
  <c r="AF13" i="4"/>
  <c r="AG32" i="9"/>
  <c r="AF29" i="4"/>
  <c r="AF28" i="5"/>
  <c r="AG28" i="8"/>
  <c r="AG28" i="9"/>
  <c r="AG26" i="6"/>
  <c r="AF26" i="7"/>
  <c r="AF26" i="8"/>
  <c r="AG26" i="9"/>
  <c r="AF26" i="12"/>
  <c r="AF26" i="15"/>
  <c r="AG26" i="14"/>
  <c r="AF26" i="9"/>
  <c r="AF26" i="6"/>
  <c r="AG26" i="8"/>
  <c r="AG26" i="5"/>
  <c r="AF26" i="14"/>
  <c r="AF25" i="14"/>
  <c r="AF25" i="9"/>
  <c r="AG25" i="5"/>
  <c r="AF25" i="6"/>
  <c r="AF23" i="7"/>
  <c r="AF23" i="8"/>
  <c r="AF23" i="15"/>
  <c r="AF24" i="15"/>
  <c r="AG23" i="5"/>
  <c r="AG23" i="6"/>
  <c r="AG23" i="8"/>
  <c r="AF23" i="9"/>
  <c r="AF23" i="14"/>
  <c r="AF23" i="12"/>
  <c r="AF23" i="5"/>
  <c r="AF23" i="4"/>
  <c r="AF23" i="6"/>
  <c r="AG23" i="9"/>
  <c r="AG23" i="14"/>
  <c r="AF22" i="9"/>
  <c r="AF21" i="4"/>
  <c r="AG20" i="5"/>
  <c r="AF18" i="7"/>
  <c r="AF18" i="5"/>
  <c r="AF18" i="8"/>
  <c r="AF17" i="9"/>
  <c r="AF17" i="4"/>
  <c r="AF17" i="7"/>
  <c r="AF17" i="15"/>
  <c r="AF17" i="5"/>
  <c r="AG17" i="14"/>
  <c r="AG17" i="6"/>
  <c r="AF16" i="9"/>
  <c r="AG16" i="8"/>
  <c r="AF16" i="4"/>
  <c r="AF16" i="5"/>
  <c r="AF16" i="12"/>
  <c r="AF16" i="15"/>
  <c r="AG15" i="5"/>
  <c r="AF12" i="5"/>
  <c r="AG7" i="6"/>
  <c r="AF7" i="6"/>
  <c r="AG7" i="8"/>
  <c r="AF7" i="12"/>
  <c r="AG6" i="5"/>
  <c r="AF5" i="6"/>
  <c r="AF5" i="4"/>
  <c r="AF7" i="4" l="1"/>
  <c r="AF22" i="4"/>
  <c r="AF18" i="4"/>
  <c r="AF30" i="4"/>
  <c r="AG7" i="5"/>
  <c r="AF20" i="5"/>
  <c r="AG24" i="5"/>
  <c r="AF21" i="6"/>
  <c r="AG32" i="6"/>
  <c r="AF15" i="7"/>
  <c r="AG18" i="8"/>
  <c r="AG25" i="9"/>
  <c r="AF25" i="12"/>
  <c r="AF32" i="12"/>
  <c r="AF7" i="15"/>
  <c r="AF32" i="15"/>
  <c r="AG10" i="14"/>
  <c r="AF32" i="14"/>
  <c r="AG32" i="5"/>
  <c r="AF17" i="6"/>
  <c r="AG17" i="8"/>
  <c r="AF18" i="12"/>
  <c r="AF28" i="4"/>
  <c r="AF32" i="4"/>
  <c r="AF13" i="5"/>
  <c r="AF25" i="5"/>
  <c r="AG29" i="5"/>
  <c r="AG18" i="5"/>
  <c r="AG12" i="6"/>
  <c r="AF18" i="6"/>
  <c r="AG29" i="6"/>
  <c r="AF32" i="6"/>
  <c r="AF11" i="7"/>
  <c r="AG25" i="8"/>
  <c r="AG10" i="9"/>
  <c r="AF15" i="9"/>
  <c r="AF32" i="9"/>
  <c r="AF28" i="15"/>
  <c r="AF24" i="4"/>
  <c r="AG13" i="5"/>
  <c r="AF11" i="4"/>
  <c r="AF12" i="4"/>
  <c r="AF25" i="4"/>
  <c r="AF10" i="5"/>
  <c r="AF11" i="5"/>
  <c r="AG12" i="5"/>
  <c r="AF15" i="5"/>
  <c r="AG16" i="5"/>
  <c r="AG17" i="5"/>
  <c r="AF15" i="6"/>
  <c r="AG16" i="6"/>
  <c r="AG24" i="6"/>
  <c r="AF10" i="7"/>
  <c r="AF12" i="7"/>
  <c r="AF16" i="8"/>
  <c r="AF32" i="8"/>
  <c r="AF18" i="9"/>
  <c r="AG17" i="9"/>
  <c r="AF15" i="14"/>
  <c r="AG25" i="14"/>
  <c r="AF30" i="7"/>
  <c r="AG30" i="8"/>
  <c r="AF30" i="12"/>
  <c r="AF30" i="15"/>
  <c r="AG30" i="5"/>
  <c r="AF30" i="6"/>
  <c r="AF32" i="5"/>
  <c r="AG30" i="9"/>
  <c r="AG30" i="6"/>
  <c r="AF25" i="15"/>
  <c r="AF18" i="14"/>
  <c r="AG18" i="6"/>
  <c r="AF16" i="6"/>
  <c r="AF15" i="8"/>
  <c r="AG15" i="14"/>
  <c r="AF12" i="6"/>
  <c r="AF11" i="6"/>
  <c r="AF10" i="15"/>
  <c r="AG10" i="8"/>
  <c r="AF10" i="6"/>
  <c r="AG10" i="5"/>
  <c r="AF10" i="9"/>
  <c r="AF7" i="9"/>
  <c r="AF7" i="7"/>
  <c r="AG7" i="14"/>
  <c r="AG7" i="9"/>
  <c r="AG33" i="9" s="1"/>
  <c r="AG6" i="6"/>
  <c r="AG33" i="8" l="1"/>
  <c r="AG33" i="14"/>
  <c r="AF33" i="4"/>
  <c r="AG33" i="5"/>
  <c r="AG33" i="6"/>
  <c r="AF33" i="7"/>
  <c r="AF33" i="8"/>
  <c r="AF34" i="14"/>
  <c r="AF33" i="15"/>
  <c r="AF33" i="6"/>
  <c r="AF33" i="12"/>
  <c r="AF33" i="14"/>
  <c r="AF33" i="9"/>
  <c r="AF33" i="5"/>
</calcChain>
</file>

<file path=xl/sharedStrings.xml><?xml version="1.0" encoding="utf-8"?>
<sst xmlns="http://schemas.openxmlformats.org/spreadsheetml/2006/main" count="527" uniqueCount="70">
  <si>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</si>
  <si>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</si>
  <si>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</si>
  <si>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</si>
  <si>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</si>
  <si>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</si>
  <si>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</si>
  <si>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</si>
  <si>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</si>
  <si>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</si>
  <si>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</si>
  <si>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</si>
  <si>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</si>
  <si>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</si>
  <si>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</si>
  <si>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</si>
  <si>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</si>
  <si>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</si>
  <si>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</si>
  <si>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</si>
  <si>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</si>
  <si>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</si>
  <si>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</si>
  <si>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</si>
  <si>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</si>
  <si>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</si>
  <si>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</si>
  <si>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</si>
  <si>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</si>
  <si>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</si>
  <si>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</si>
  <si>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</si>
  <si>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</si>
  <si>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</si>
  <si>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</si>
  <si>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</si>
  <si>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</si>
  <si>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</si>
  <si>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</si>
  <si>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</si>
  <si>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</si>
  <si>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</si>
  <si>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</si>
  <si>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</si>
  <si>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</si>
  <si>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</si>
  <si>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</si>
  <si>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</si>
  <si>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</si>
  <si>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</si>
  <si>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</si>
  <si>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</si>
  <si>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>Abril/2013</t>
  </si>
  <si>
    <t>Fonte : PCDs_Inmet/Cemtec/Agraer/Seprotur</t>
  </si>
  <si>
    <t>Carlos Eduardo Borges Daniel</t>
  </si>
  <si>
    <t>Geógrafo/Assessoria Técnica/Cemtec</t>
  </si>
  <si>
    <t>Rosemeire Vargas Gomes</t>
  </si>
  <si>
    <t>Analista de Sistema/Cemtec</t>
  </si>
  <si>
    <t xml:space="preserve"> </t>
  </si>
  <si>
    <r>
      <t>Considerações</t>
    </r>
    <r>
      <rPr>
        <sz val="9"/>
        <rFont val="Arial"/>
        <family val="2"/>
      </rPr>
      <t xml:space="preserve">: O sensor do pluviômetro de Bela Vista-MS, encontra-se com </t>
    </r>
    <r>
      <rPr>
        <sz val="9"/>
        <color rgb="FFC00000"/>
        <rFont val="Arial"/>
        <family val="2"/>
      </rPr>
      <t>defeito</t>
    </r>
    <r>
      <rPr>
        <sz val="9"/>
        <rFont val="Arial"/>
        <family val="2"/>
      </rPr>
      <t xml:space="preserve">,sendo que o último dado registrado ocorreu em 03/10/2012 na ordem de </t>
    </r>
    <r>
      <rPr>
        <sz val="9"/>
        <color rgb="FFC00000"/>
        <rFont val="Arial"/>
        <family val="2"/>
      </rPr>
      <t>85 mm de precipitação (</t>
    </r>
    <r>
      <rPr>
        <sz val="9"/>
        <rFont val="Arial"/>
        <family val="2"/>
      </rPr>
      <t>Chuva</t>
    </r>
    <r>
      <rPr>
        <sz val="9"/>
        <color rgb="FFC00000"/>
        <rFont val="Arial"/>
        <family val="2"/>
      </rPr>
      <t>)</t>
    </r>
    <r>
      <rPr>
        <sz val="9"/>
        <rFont val="Arial"/>
        <family val="2"/>
      </rPr>
      <t>.</t>
    </r>
  </si>
  <si>
    <t>Bataguassu</t>
  </si>
  <si>
    <t>NE</t>
  </si>
  <si>
    <t>N</t>
  </si>
  <si>
    <t>O</t>
  </si>
  <si>
    <t>SE</t>
  </si>
  <si>
    <t>L</t>
  </si>
  <si>
    <t>**</t>
  </si>
  <si>
    <t>** Sem dados</t>
  </si>
  <si>
    <t>S</t>
  </si>
  <si>
    <t>Já regularizado em 30 de abril/2013, o sensor do Pluviômetro em Bela Vista.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</si>
</sst>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b/>
      <i/>
      <sz val="9"/>
      <name val="Arial"/>
      <family val="2"/>
    </font>
    <font>
      <b/>
      <sz val="18"/>
      <name val="Arial"/>
      <family val="2"/>
    </font>
    <font>
      <b/>
      <sz val="14"/>
      <color rgb="FFC00000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sz val="9"/>
      <color rgb="FFC00000"/>
      <name val="Arial"/>
      <family val="2"/>
    </font>
    <font>
      <b/>
      <sz val="10"/>
      <color rgb="FFC00000"/>
      <name val="Arial"/>
      <family val="2"/>
    </font>
    <font>
      <b/>
      <sz val="9"/>
      <color rgb="FFFF0000"/>
      <name val="Arial"/>
      <family val="2"/>
    </font>
    <font>
      <sz val="9"/>
      <color theme="8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gray125"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9" fillId="1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4" fontId="19" fillId="0" borderId="1" xfId="0" applyNumberFormat="1" applyFont="1" applyBorder="1" applyAlignment="1">
      <alignment horizontal="center"/>
    </xf>
    <xf numFmtId="0" fontId="19" fillId="1" borderId="1" xfId="0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/>
    </xf>
    <xf numFmtId="0" fontId="16" fillId="0" borderId="0" xfId="0" applyFont="1"/>
    <xf numFmtId="1" fontId="12" fillId="0" borderId="1" xfId="0" applyNumberFormat="1" applyFont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3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3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3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3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3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3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3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3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3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Marco"/>
    </sheetNames>
    <sheetDataSet>
      <sheetData sheetId="0"/>
      <sheetData sheetId="1"/>
      <sheetData sheetId="2"/>
      <sheetData sheetId="3">
        <row r="5">
          <cell r="B5">
            <v>27.841666666666665</v>
          </cell>
          <cell r="C5">
            <v>34.9</v>
          </cell>
          <cell r="D5">
            <v>23.7</v>
          </cell>
          <cell r="E5">
            <v>68.375</v>
          </cell>
          <cell r="F5">
            <v>90</v>
          </cell>
          <cell r="G5">
            <v>34</v>
          </cell>
          <cell r="H5">
            <v>12.24</v>
          </cell>
          <cell r="I5" t="str">
            <v>SE</v>
          </cell>
          <cell r="J5">
            <v>28.8</v>
          </cell>
          <cell r="K5">
            <v>0</v>
          </cell>
        </row>
        <row r="6">
          <cell r="B6">
            <v>25.229166666666661</v>
          </cell>
          <cell r="C6">
            <v>30</v>
          </cell>
          <cell r="D6">
            <v>21.9</v>
          </cell>
          <cell r="E6">
            <v>81.458333333333329</v>
          </cell>
          <cell r="F6">
            <v>97</v>
          </cell>
          <cell r="G6">
            <v>61</v>
          </cell>
          <cell r="H6">
            <v>19.440000000000001</v>
          </cell>
          <cell r="I6" t="str">
            <v>NE</v>
          </cell>
          <cell r="J6">
            <v>41.04</v>
          </cell>
          <cell r="K6">
            <v>0</v>
          </cell>
        </row>
        <row r="7">
          <cell r="B7">
            <v>22.712500000000002</v>
          </cell>
          <cell r="C7">
            <v>25.8</v>
          </cell>
          <cell r="D7">
            <v>20.5</v>
          </cell>
          <cell r="E7">
            <v>90.25</v>
          </cell>
          <cell r="F7">
            <v>97</v>
          </cell>
          <cell r="G7">
            <v>78</v>
          </cell>
          <cell r="H7">
            <v>9</v>
          </cell>
          <cell r="I7" t="str">
            <v>O</v>
          </cell>
          <cell r="J7">
            <v>23.400000000000002</v>
          </cell>
          <cell r="K7">
            <v>0</v>
          </cell>
        </row>
        <row r="8">
          <cell r="B8">
            <v>25.070833333333329</v>
          </cell>
          <cell r="C8">
            <v>31.3</v>
          </cell>
          <cell r="D8">
            <v>21.6</v>
          </cell>
          <cell r="E8">
            <v>79.583333333333329</v>
          </cell>
          <cell r="F8">
            <v>96</v>
          </cell>
          <cell r="G8">
            <v>49</v>
          </cell>
          <cell r="H8">
            <v>9.7200000000000006</v>
          </cell>
          <cell r="I8" t="str">
            <v>SE</v>
          </cell>
          <cell r="J8">
            <v>23.400000000000002</v>
          </cell>
          <cell r="K8">
            <v>0</v>
          </cell>
        </row>
        <row r="9">
          <cell r="B9">
            <v>24.474999999999998</v>
          </cell>
          <cell r="C9">
            <v>28</v>
          </cell>
          <cell r="D9">
            <v>22.4</v>
          </cell>
          <cell r="E9">
            <v>84.708333333333329</v>
          </cell>
          <cell r="F9">
            <v>95</v>
          </cell>
          <cell r="G9">
            <v>67</v>
          </cell>
          <cell r="H9">
            <v>13.32</v>
          </cell>
          <cell r="I9" t="str">
            <v>NE</v>
          </cell>
          <cell r="J9">
            <v>37.080000000000005</v>
          </cell>
          <cell r="K9">
            <v>0.2</v>
          </cell>
        </row>
        <row r="10">
          <cell r="B10">
            <v>23.054166666666664</v>
          </cell>
          <cell r="C10">
            <v>28.2</v>
          </cell>
          <cell r="D10">
            <v>20.6</v>
          </cell>
          <cell r="E10">
            <v>88.375</v>
          </cell>
          <cell r="F10">
            <v>98</v>
          </cell>
          <cell r="G10">
            <v>61</v>
          </cell>
          <cell r="H10">
            <v>16.559999999999999</v>
          </cell>
          <cell r="I10" t="str">
            <v>NO</v>
          </cell>
          <cell r="J10">
            <v>32.4</v>
          </cell>
          <cell r="K10">
            <v>0</v>
          </cell>
        </row>
        <row r="11">
          <cell r="B11">
            <v>22.7</v>
          </cell>
          <cell r="C11">
            <v>26.1</v>
          </cell>
          <cell r="D11">
            <v>20.8</v>
          </cell>
          <cell r="E11">
            <v>87.708333333333329</v>
          </cell>
          <cell r="F11">
            <v>97</v>
          </cell>
          <cell r="G11">
            <v>76</v>
          </cell>
          <cell r="H11">
            <v>12.24</v>
          </cell>
          <cell r="I11" t="str">
            <v>NO</v>
          </cell>
          <cell r="J11">
            <v>36.36</v>
          </cell>
          <cell r="K11">
            <v>0</v>
          </cell>
        </row>
        <row r="12">
          <cell r="B12">
            <v>23.895833333333332</v>
          </cell>
          <cell r="C12">
            <v>32.200000000000003</v>
          </cell>
          <cell r="D12">
            <v>20.100000000000001</v>
          </cell>
          <cell r="E12">
            <v>82.333333333333329</v>
          </cell>
          <cell r="F12">
            <v>97</v>
          </cell>
          <cell r="G12">
            <v>46</v>
          </cell>
          <cell r="H12">
            <v>7.9200000000000008</v>
          </cell>
          <cell r="I12" t="str">
            <v>L</v>
          </cell>
          <cell r="J12">
            <v>27.36</v>
          </cell>
          <cell r="K12">
            <v>0</v>
          </cell>
        </row>
        <row r="13">
          <cell r="B13">
            <v>24.795833333333334</v>
          </cell>
          <cell r="C13">
            <v>30.6</v>
          </cell>
          <cell r="D13">
            <v>21.7</v>
          </cell>
          <cell r="E13">
            <v>84.875</v>
          </cell>
          <cell r="F13">
            <v>98</v>
          </cell>
          <cell r="G13">
            <v>59</v>
          </cell>
          <cell r="H13">
            <v>6.12</v>
          </cell>
          <cell r="I13" t="str">
            <v>NO</v>
          </cell>
          <cell r="J13">
            <v>12.96</v>
          </cell>
          <cell r="K13">
            <v>0</v>
          </cell>
        </row>
        <row r="14">
          <cell r="B14">
            <v>24.383333333333329</v>
          </cell>
          <cell r="C14">
            <v>30.4</v>
          </cell>
          <cell r="D14">
            <v>21.8</v>
          </cell>
          <cell r="E14">
            <v>86.958333333333329</v>
          </cell>
          <cell r="F14">
            <v>97</v>
          </cell>
          <cell r="G14">
            <v>57</v>
          </cell>
          <cell r="H14">
            <v>17.64</v>
          </cell>
          <cell r="I14" t="str">
            <v>S</v>
          </cell>
          <cell r="J14">
            <v>30.6</v>
          </cell>
          <cell r="K14">
            <v>0</v>
          </cell>
        </row>
        <row r="15">
          <cell r="B15">
            <v>24.970833333333335</v>
          </cell>
          <cell r="C15">
            <v>31.1</v>
          </cell>
          <cell r="D15">
            <v>20.3</v>
          </cell>
          <cell r="E15">
            <v>80.958333333333329</v>
          </cell>
          <cell r="F15">
            <v>97</v>
          </cell>
          <cell r="G15">
            <v>54</v>
          </cell>
          <cell r="H15">
            <v>11.520000000000001</v>
          </cell>
          <cell r="I15" t="str">
            <v>SO</v>
          </cell>
          <cell r="J15">
            <v>23.400000000000002</v>
          </cell>
          <cell r="K15">
            <v>0</v>
          </cell>
        </row>
        <row r="16">
          <cell r="B16">
            <v>25.604166666666661</v>
          </cell>
          <cell r="C16">
            <v>31.2</v>
          </cell>
          <cell r="D16">
            <v>22.4</v>
          </cell>
          <cell r="E16">
            <v>83.375</v>
          </cell>
          <cell r="F16">
            <v>96</v>
          </cell>
          <cell r="G16">
            <v>58</v>
          </cell>
          <cell r="H16">
            <v>13.32</v>
          </cell>
          <cell r="I16" t="str">
            <v>L</v>
          </cell>
          <cell r="J16">
            <v>35.64</v>
          </cell>
          <cell r="K16">
            <v>0</v>
          </cell>
        </row>
        <row r="17">
          <cell r="B17">
            <v>22.999999999999996</v>
          </cell>
          <cell r="C17">
            <v>25.2</v>
          </cell>
          <cell r="D17">
            <v>20.9</v>
          </cell>
          <cell r="E17">
            <v>90.625</v>
          </cell>
          <cell r="F17">
            <v>97</v>
          </cell>
          <cell r="G17">
            <v>79</v>
          </cell>
          <cell r="H17">
            <v>10.08</v>
          </cell>
          <cell r="I17" t="str">
            <v>L</v>
          </cell>
          <cell r="J17">
            <v>28.08</v>
          </cell>
          <cell r="K17">
            <v>0</v>
          </cell>
        </row>
        <row r="18">
          <cell r="B18">
            <v>22.650000000000002</v>
          </cell>
          <cell r="C18">
            <v>27.6</v>
          </cell>
          <cell r="D18">
            <v>18.899999999999999</v>
          </cell>
          <cell r="E18">
            <v>78.791666666666671</v>
          </cell>
          <cell r="F18">
            <v>91</v>
          </cell>
          <cell r="G18">
            <v>55</v>
          </cell>
          <cell r="H18">
            <v>6.12</v>
          </cell>
          <cell r="I18" t="str">
            <v>O</v>
          </cell>
          <cell r="J18">
            <v>15.48</v>
          </cell>
          <cell r="K18">
            <v>0</v>
          </cell>
        </row>
        <row r="19">
          <cell r="B19">
            <v>22.466666666666665</v>
          </cell>
          <cell r="C19">
            <v>29.9</v>
          </cell>
          <cell r="D19">
            <v>17.5</v>
          </cell>
          <cell r="E19">
            <v>77.416666666666671</v>
          </cell>
          <cell r="F19">
            <v>97</v>
          </cell>
          <cell r="G19">
            <v>42</v>
          </cell>
          <cell r="H19">
            <v>7.2</v>
          </cell>
          <cell r="I19" t="str">
            <v>O</v>
          </cell>
          <cell r="J19">
            <v>18</v>
          </cell>
          <cell r="K19">
            <v>0</v>
          </cell>
        </row>
        <row r="20">
          <cell r="B20">
            <v>21.162499999999998</v>
          </cell>
          <cell r="C20">
            <v>29.5</v>
          </cell>
          <cell r="D20">
            <v>13.6</v>
          </cell>
          <cell r="E20">
            <v>65.041666666666671</v>
          </cell>
          <cell r="F20">
            <v>98</v>
          </cell>
          <cell r="G20">
            <v>15</v>
          </cell>
          <cell r="H20">
            <v>9</v>
          </cell>
          <cell r="I20" t="str">
            <v>SO</v>
          </cell>
          <cell r="J20">
            <v>20.88</v>
          </cell>
          <cell r="K20">
            <v>0</v>
          </cell>
        </row>
        <row r="21">
          <cell r="B21">
            <v>20.058333333333334</v>
          </cell>
          <cell r="C21">
            <v>29.5</v>
          </cell>
          <cell r="D21">
            <v>13</v>
          </cell>
          <cell r="E21">
            <v>68.5</v>
          </cell>
          <cell r="F21">
            <v>96</v>
          </cell>
          <cell r="G21">
            <v>28</v>
          </cell>
          <cell r="H21">
            <v>7.9200000000000008</v>
          </cell>
          <cell r="I21" t="str">
            <v>SO</v>
          </cell>
          <cell r="J21">
            <v>15.48</v>
          </cell>
          <cell r="K21">
            <v>0</v>
          </cell>
        </row>
        <row r="22">
          <cell r="B22">
            <v>20.562499999999996</v>
          </cell>
          <cell r="C22">
            <v>29.1</v>
          </cell>
          <cell r="D22">
            <v>13</v>
          </cell>
          <cell r="E22">
            <v>71.333333333333329</v>
          </cell>
          <cell r="F22">
            <v>97</v>
          </cell>
          <cell r="G22">
            <v>36</v>
          </cell>
          <cell r="H22">
            <v>9.3600000000000012</v>
          </cell>
          <cell r="I22" t="str">
            <v>O</v>
          </cell>
          <cell r="J22">
            <v>24.12</v>
          </cell>
          <cell r="K22">
            <v>0</v>
          </cell>
        </row>
        <row r="23">
          <cell r="B23">
            <v>20.108333333333334</v>
          </cell>
          <cell r="C23">
            <v>28.2</v>
          </cell>
          <cell r="D23">
            <v>12.4</v>
          </cell>
          <cell r="E23">
            <v>69.625</v>
          </cell>
          <cell r="F23">
            <v>98</v>
          </cell>
          <cell r="G23">
            <v>31</v>
          </cell>
          <cell r="H23">
            <v>7.9200000000000008</v>
          </cell>
          <cell r="I23" t="str">
            <v>O</v>
          </cell>
          <cell r="J23">
            <v>20.52</v>
          </cell>
          <cell r="K23">
            <v>0</v>
          </cell>
        </row>
        <row r="24">
          <cell r="B24">
            <v>20.158333333333335</v>
          </cell>
          <cell r="C24">
            <v>30.7</v>
          </cell>
          <cell r="D24">
            <v>11.4</v>
          </cell>
          <cell r="E24">
            <v>73.875</v>
          </cell>
          <cell r="F24">
            <v>97</v>
          </cell>
          <cell r="G24">
            <v>36</v>
          </cell>
          <cell r="H24">
            <v>6.84</v>
          </cell>
          <cell r="I24" t="str">
            <v>SO</v>
          </cell>
          <cell r="J24">
            <v>17.28</v>
          </cell>
          <cell r="K24">
            <v>0</v>
          </cell>
        </row>
        <row r="25">
          <cell r="B25">
            <v>21.879166666666663</v>
          </cell>
          <cell r="C25">
            <v>29.4</v>
          </cell>
          <cell r="D25">
            <v>15.3</v>
          </cell>
          <cell r="E25">
            <v>73.5</v>
          </cell>
          <cell r="F25">
            <v>96</v>
          </cell>
          <cell r="G25">
            <v>42</v>
          </cell>
          <cell r="H25">
            <v>9.3600000000000012</v>
          </cell>
          <cell r="I25" t="str">
            <v>O</v>
          </cell>
          <cell r="J25">
            <v>20.52</v>
          </cell>
          <cell r="K25">
            <v>0</v>
          </cell>
        </row>
        <row r="26">
          <cell r="B26">
            <v>21.475000000000005</v>
          </cell>
          <cell r="C26">
            <v>29.3</v>
          </cell>
          <cell r="D26">
            <v>15.3</v>
          </cell>
          <cell r="E26">
            <v>74.625</v>
          </cell>
          <cell r="F26">
            <v>96</v>
          </cell>
          <cell r="G26">
            <v>44</v>
          </cell>
          <cell r="H26">
            <v>11.16</v>
          </cell>
          <cell r="I26" t="str">
            <v>SO</v>
          </cell>
          <cell r="J26">
            <v>23.759999999999998</v>
          </cell>
          <cell r="K26">
            <v>0</v>
          </cell>
        </row>
        <row r="27">
          <cell r="B27">
            <v>21.004166666666663</v>
          </cell>
          <cell r="C27">
            <v>27.9</v>
          </cell>
          <cell r="D27">
            <v>15.3</v>
          </cell>
          <cell r="E27">
            <v>76.041666666666671</v>
          </cell>
          <cell r="F27">
            <v>97</v>
          </cell>
          <cell r="G27">
            <v>41</v>
          </cell>
          <cell r="H27">
            <v>11.879999999999999</v>
          </cell>
          <cell r="I27" t="str">
            <v>O</v>
          </cell>
          <cell r="J27">
            <v>28.8</v>
          </cell>
          <cell r="K27">
            <v>0</v>
          </cell>
        </row>
        <row r="28">
          <cell r="B28">
            <v>21.287499999999998</v>
          </cell>
          <cell r="C28">
            <v>29.5</v>
          </cell>
          <cell r="D28">
            <v>14.2</v>
          </cell>
          <cell r="E28">
            <v>72.458333333333329</v>
          </cell>
          <cell r="F28">
            <v>98</v>
          </cell>
          <cell r="G28">
            <v>40</v>
          </cell>
          <cell r="H28">
            <v>10.44</v>
          </cell>
          <cell r="I28" t="str">
            <v>SO</v>
          </cell>
          <cell r="J28">
            <v>21.240000000000002</v>
          </cell>
          <cell r="K28">
            <v>0</v>
          </cell>
        </row>
        <row r="29">
          <cell r="B29">
            <v>22.349999999999998</v>
          </cell>
          <cell r="C29">
            <v>31.4</v>
          </cell>
          <cell r="D29">
            <v>15.2</v>
          </cell>
          <cell r="E29">
            <v>72.458333333333329</v>
          </cell>
          <cell r="F29">
            <v>96</v>
          </cell>
          <cell r="G29">
            <v>34</v>
          </cell>
          <cell r="H29">
            <v>9.7200000000000006</v>
          </cell>
          <cell r="I29" t="str">
            <v>O</v>
          </cell>
          <cell r="J29">
            <v>21.240000000000002</v>
          </cell>
          <cell r="K29">
            <v>0</v>
          </cell>
        </row>
        <row r="30">
          <cell r="B30">
            <v>23.766666666666666</v>
          </cell>
          <cell r="C30">
            <v>31.8</v>
          </cell>
          <cell r="D30">
            <v>17.3</v>
          </cell>
          <cell r="E30">
            <v>71.458333333333329</v>
          </cell>
          <cell r="F30">
            <v>96</v>
          </cell>
          <cell r="G30">
            <v>36</v>
          </cell>
          <cell r="H30">
            <v>8.2799999999999994</v>
          </cell>
          <cell r="I30" t="str">
            <v>O</v>
          </cell>
          <cell r="J30">
            <v>19.079999999999998</v>
          </cell>
          <cell r="K30">
            <v>0</v>
          </cell>
        </row>
        <row r="31">
          <cell r="B31">
            <v>24.208333333333332</v>
          </cell>
          <cell r="C31">
            <v>32.4</v>
          </cell>
          <cell r="D31">
            <v>18.399999999999999</v>
          </cell>
          <cell r="E31">
            <v>71.416666666666671</v>
          </cell>
          <cell r="F31">
            <v>95</v>
          </cell>
          <cell r="G31">
            <v>36</v>
          </cell>
          <cell r="H31">
            <v>10.44</v>
          </cell>
          <cell r="I31" t="str">
            <v>O</v>
          </cell>
          <cell r="J31">
            <v>27.36</v>
          </cell>
          <cell r="K31">
            <v>0</v>
          </cell>
        </row>
        <row r="32">
          <cell r="B32">
            <v>23.104166666666671</v>
          </cell>
          <cell r="C32">
            <v>30.3</v>
          </cell>
          <cell r="D32">
            <v>18</v>
          </cell>
          <cell r="E32">
            <v>76.916666666666671</v>
          </cell>
          <cell r="F32">
            <v>97</v>
          </cell>
          <cell r="G32">
            <v>43</v>
          </cell>
          <cell r="H32">
            <v>9.3600000000000012</v>
          </cell>
          <cell r="I32" t="str">
            <v>O</v>
          </cell>
          <cell r="J32">
            <v>20.52</v>
          </cell>
          <cell r="K32">
            <v>0</v>
          </cell>
        </row>
        <row r="33">
          <cell r="B33">
            <v>23.337500000000002</v>
          </cell>
          <cell r="C33">
            <v>32.9</v>
          </cell>
          <cell r="D33">
            <v>16.100000000000001</v>
          </cell>
          <cell r="E33">
            <v>73.25</v>
          </cell>
          <cell r="F33">
            <v>99</v>
          </cell>
          <cell r="G33">
            <v>33</v>
          </cell>
          <cell r="H33">
            <v>8.64</v>
          </cell>
          <cell r="I33" t="str">
            <v>O</v>
          </cell>
          <cell r="J33">
            <v>23.759999999999998</v>
          </cell>
          <cell r="K33">
            <v>0</v>
          </cell>
        </row>
        <row r="34">
          <cell r="B34">
            <v>23.479166666666671</v>
          </cell>
          <cell r="C34">
            <v>32.9</v>
          </cell>
          <cell r="D34">
            <v>15.3</v>
          </cell>
          <cell r="E34">
            <v>68.75</v>
          </cell>
          <cell r="F34">
            <v>97</v>
          </cell>
          <cell r="G34">
            <v>28</v>
          </cell>
          <cell r="H34">
            <v>8.64</v>
          </cell>
          <cell r="I34" t="str">
            <v>O</v>
          </cell>
          <cell r="J34">
            <v>23.400000000000002</v>
          </cell>
          <cell r="K34">
            <v>0</v>
          </cell>
        </row>
      </sheetData>
      <sheetData sheetId="4">
        <row r="5">
          <cell r="B5">
            <v>23.55</v>
          </cell>
        </row>
      </sheetData>
      <sheetData sheetId="5">
        <row r="5">
          <cell r="B5">
            <v>23.379166666666674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24.858333333333334</v>
          </cell>
          <cell r="C5">
            <v>32.200000000000003</v>
          </cell>
          <cell r="D5">
            <v>19.600000000000001</v>
          </cell>
          <cell r="E5">
            <v>69.583333333333329</v>
          </cell>
          <cell r="F5">
            <v>94</v>
          </cell>
          <cell r="G5">
            <v>34</v>
          </cell>
          <cell r="H5">
            <v>21.240000000000002</v>
          </cell>
          <cell r="I5" t="str">
            <v>N</v>
          </cell>
          <cell r="J5">
            <v>39.6</v>
          </cell>
          <cell r="K5">
            <v>0</v>
          </cell>
        </row>
        <row r="6">
          <cell r="B6">
            <v>23.804166666666674</v>
          </cell>
          <cell r="C6">
            <v>29.7</v>
          </cell>
          <cell r="D6">
            <v>19.3</v>
          </cell>
          <cell r="E6">
            <v>75.25</v>
          </cell>
          <cell r="F6">
            <v>92</v>
          </cell>
          <cell r="G6">
            <v>53</v>
          </cell>
          <cell r="H6">
            <v>20.52</v>
          </cell>
          <cell r="I6" t="str">
            <v>NE</v>
          </cell>
          <cell r="J6">
            <v>45.36</v>
          </cell>
          <cell r="K6">
            <v>0</v>
          </cell>
        </row>
        <row r="7">
          <cell r="B7">
            <v>22.912500000000005</v>
          </cell>
          <cell r="C7">
            <v>29.9</v>
          </cell>
          <cell r="D7">
            <v>20</v>
          </cell>
          <cell r="E7">
            <v>82.041666666666671</v>
          </cell>
          <cell r="F7">
            <v>95</v>
          </cell>
          <cell r="G7">
            <v>48</v>
          </cell>
          <cell r="H7">
            <v>15.48</v>
          </cell>
          <cell r="I7" t="str">
            <v>NE</v>
          </cell>
          <cell r="J7">
            <v>43.92</v>
          </cell>
          <cell r="K7">
            <v>8.9999999999999982</v>
          </cell>
        </row>
        <row r="8">
          <cell r="B8">
            <v>22.158333333333335</v>
          </cell>
          <cell r="C8">
            <v>27.7</v>
          </cell>
          <cell r="D8">
            <v>19.600000000000001</v>
          </cell>
          <cell r="E8">
            <v>84.833333333333329</v>
          </cell>
          <cell r="F8">
            <v>96</v>
          </cell>
          <cell r="G8">
            <v>60</v>
          </cell>
          <cell r="H8">
            <v>18</v>
          </cell>
          <cell r="I8" t="str">
            <v>NE</v>
          </cell>
          <cell r="J8">
            <v>28.8</v>
          </cell>
          <cell r="K8">
            <v>0.60000000000000009</v>
          </cell>
        </row>
        <row r="9">
          <cell r="B9">
            <v>23.470833333333331</v>
          </cell>
          <cell r="C9">
            <v>29.6</v>
          </cell>
          <cell r="D9">
            <v>19.399999999999999</v>
          </cell>
          <cell r="E9">
            <v>79.291666666666671</v>
          </cell>
          <cell r="F9">
            <v>95</v>
          </cell>
          <cell r="G9">
            <v>52</v>
          </cell>
          <cell r="H9">
            <v>21.240000000000002</v>
          </cell>
          <cell r="I9" t="str">
            <v>NO</v>
          </cell>
          <cell r="J9">
            <v>34.56</v>
          </cell>
          <cell r="K9">
            <v>0.4</v>
          </cell>
        </row>
        <row r="10">
          <cell r="B10">
            <v>23.120833333333337</v>
          </cell>
          <cell r="C10">
            <v>31</v>
          </cell>
          <cell r="D10">
            <v>19.3</v>
          </cell>
          <cell r="E10">
            <v>82.666666666666671</v>
          </cell>
          <cell r="F10">
            <v>96</v>
          </cell>
          <cell r="G10">
            <v>49</v>
          </cell>
          <cell r="H10">
            <v>29.880000000000003</v>
          </cell>
          <cell r="I10" t="str">
            <v>NE</v>
          </cell>
          <cell r="J10">
            <v>50.76</v>
          </cell>
          <cell r="K10">
            <v>1.8</v>
          </cell>
        </row>
        <row r="11">
          <cell r="B11">
            <v>22.454166666666669</v>
          </cell>
          <cell r="C11">
            <v>28.1</v>
          </cell>
          <cell r="D11">
            <v>20.100000000000001</v>
          </cell>
          <cell r="E11">
            <v>87.041666666666671</v>
          </cell>
          <cell r="F11">
            <v>96</v>
          </cell>
          <cell r="G11">
            <v>59</v>
          </cell>
          <cell r="H11">
            <v>17.64</v>
          </cell>
          <cell r="I11" t="str">
            <v>NE</v>
          </cell>
          <cell r="J11">
            <v>34.56</v>
          </cell>
          <cell r="K11">
            <v>13</v>
          </cell>
        </row>
        <row r="12">
          <cell r="B12">
            <v>22.920833333333334</v>
          </cell>
          <cell r="C12">
            <v>29.8</v>
          </cell>
          <cell r="D12">
            <v>19.8</v>
          </cell>
          <cell r="E12">
            <v>85.125</v>
          </cell>
          <cell r="F12">
            <v>97</v>
          </cell>
          <cell r="G12">
            <v>54</v>
          </cell>
          <cell r="H12">
            <v>17.28</v>
          </cell>
          <cell r="I12" t="str">
            <v>NE</v>
          </cell>
          <cell r="J12">
            <v>30.240000000000002</v>
          </cell>
          <cell r="K12">
            <v>5.6000000000000005</v>
          </cell>
        </row>
        <row r="13">
          <cell r="B13">
            <v>22.737500000000001</v>
          </cell>
          <cell r="C13">
            <v>29</v>
          </cell>
          <cell r="D13">
            <v>20.100000000000001</v>
          </cell>
          <cell r="E13">
            <v>86.916666666666671</v>
          </cell>
          <cell r="F13">
            <v>96</v>
          </cell>
          <cell r="G13">
            <v>58</v>
          </cell>
          <cell r="H13">
            <v>13.32</v>
          </cell>
          <cell r="I13" t="str">
            <v>L</v>
          </cell>
          <cell r="J13">
            <v>24.12</v>
          </cell>
          <cell r="K13">
            <v>1.8</v>
          </cell>
        </row>
        <row r="14">
          <cell r="B14">
            <v>22.841666666666669</v>
          </cell>
          <cell r="C14">
            <v>29.3</v>
          </cell>
          <cell r="D14">
            <v>19.899999999999999</v>
          </cell>
          <cell r="E14">
            <v>83.75</v>
          </cell>
          <cell r="F14">
            <v>96</v>
          </cell>
          <cell r="G14">
            <v>54</v>
          </cell>
          <cell r="H14">
            <v>19.8</v>
          </cell>
          <cell r="I14" t="str">
            <v>L</v>
          </cell>
          <cell r="J14">
            <v>28.8</v>
          </cell>
          <cell r="K14">
            <v>5.4</v>
          </cell>
        </row>
        <row r="15">
          <cell r="B15">
            <v>23.508333333333329</v>
          </cell>
          <cell r="C15">
            <v>28.8</v>
          </cell>
          <cell r="D15">
            <v>20.2</v>
          </cell>
          <cell r="E15">
            <v>83.375</v>
          </cell>
          <cell r="F15">
            <v>98</v>
          </cell>
          <cell r="G15">
            <v>57</v>
          </cell>
          <cell r="H15">
            <v>19.8</v>
          </cell>
          <cell r="I15" t="str">
            <v>NE</v>
          </cell>
          <cell r="J15">
            <v>32.04</v>
          </cell>
          <cell r="K15">
            <v>0.4</v>
          </cell>
        </row>
        <row r="16">
          <cell r="B16">
            <v>22.620833333333334</v>
          </cell>
          <cell r="C16">
            <v>28.7</v>
          </cell>
          <cell r="D16">
            <v>20.9</v>
          </cell>
          <cell r="E16">
            <v>87.625</v>
          </cell>
          <cell r="F16">
            <v>96</v>
          </cell>
          <cell r="G16">
            <v>62</v>
          </cell>
          <cell r="H16">
            <v>26.28</v>
          </cell>
          <cell r="I16" t="str">
            <v>N</v>
          </cell>
          <cell r="J16">
            <v>48.96</v>
          </cell>
          <cell r="K16">
            <v>8.2000000000000011</v>
          </cell>
        </row>
        <row r="17">
          <cell r="B17">
            <v>21.108333333333334</v>
          </cell>
          <cell r="C17">
            <v>23.3</v>
          </cell>
          <cell r="D17">
            <v>19.5</v>
          </cell>
          <cell r="E17">
            <v>92.541666666666671</v>
          </cell>
          <cell r="F17">
            <v>96</v>
          </cell>
          <cell r="G17">
            <v>80</v>
          </cell>
          <cell r="H17">
            <v>16.920000000000002</v>
          </cell>
          <cell r="I17" t="str">
            <v>NO</v>
          </cell>
          <cell r="J17">
            <v>45.72</v>
          </cell>
          <cell r="K17">
            <v>9.9999999999999982</v>
          </cell>
        </row>
        <row r="18">
          <cell r="B18">
            <v>21.283333333333328</v>
          </cell>
          <cell r="C18">
            <v>27.2</v>
          </cell>
          <cell r="D18">
            <v>18.8</v>
          </cell>
          <cell r="E18">
            <v>87.541666666666671</v>
          </cell>
          <cell r="F18">
            <v>97</v>
          </cell>
          <cell r="G18">
            <v>61</v>
          </cell>
          <cell r="H18">
            <v>15.840000000000002</v>
          </cell>
          <cell r="I18" t="str">
            <v>S</v>
          </cell>
          <cell r="J18">
            <v>27.720000000000002</v>
          </cell>
          <cell r="K18">
            <v>0.4</v>
          </cell>
        </row>
        <row r="19">
          <cell r="B19">
            <v>21.916666666666668</v>
          </cell>
          <cell r="C19">
            <v>28</v>
          </cell>
          <cell r="D19">
            <v>18.5</v>
          </cell>
          <cell r="E19">
            <v>82.416666666666671</v>
          </cell>
          <cell r="F19">
            <v>96</v>
          </cell>
          <cell r="G19">
            <v>54</v>
          </cell>
          <cell r="H19">
            <v>14.76</v>
          </cell>
          <cell r="I19" t="str">
            <v>L</v>
          </cell>
          <cell r="J19">
            <v>23.040000000000003</v>
          </cell>
          <cell r="K19">
            <v>0</v>
          </cell>
        </row>
        <row r="20">
          <cell r="B20">
            <v>21.691666666666663</v>
          </cell>
          <cell r="C20">
            <v>27.9</v>
          </cell>
          <cell r="D20">
            <v>17.100000000000001</v>
          </cell>
          <cell r="E20">
            <v>75.416666666666671</v>
          </cell>
          <cell r="F20">
            <v>94</v>
          </cell>
          <cell r="G20">
            <v>48</v>
          </cell>
          <cell r="H20">
            <v>14.4</v>
          </cell>
          <cell r="I20" t="str">
            <v>L</v>
          </cell>
          <cell r="J20">
            <v>24.12</v>
          </cell>
          <cell r="K20">
            <v>0</v>
          </cell>
        </row>
        <row r="21">
          <cell r="B21">
            <v>19.658333333333335</v>
          </cell>
          <cell r="C21">
            <v>28</v>
          </cell>
          <cell r="D21">
            <v>12.4</v>
          </cell>
          <cell r="E21">
            <v>59.208333333333336</v>
          </cell>
          <cell r="F21">
            <v>86</v>
          </cell>
          <cell r="G21">
            <v>25</v>
          </cell>
          <cell r="H21">
            <v>14.04</v>
          </cell>
          <cell r="I21" t="str">
            <v>L</v>
          </cell>
          <cell r="J21">
            <v>22.68</v>
          </cell>
          <cell r="K21">
            <v>0</v>
          </cell>
        </row>
        <row r="22">
          <cell r="B22">
            <v>19.924999999999997</v>
          </cell>
          <cell r="C22">
            <v>28.4</v>
          </cell>
          <cell r="D22">
            <v>12.9</v>
          </cell>
          <cell r="E22">
            <v>62.041666666666664</v>
          </cell>
          <cell r="F22">
            <v>89</v>
          </cell>
          <cell r="G22">
            <v>26</v>
          </cell>
          <cell r="H22">
            <v>15.840000000000002</v>
          </cell>
          <cell r="I22" t="str">
            <v>L</v>
          </cell>
          <cell r="J22">
            <v>22.32</v>
          </cell>
          <cell r="K22">
            <v>0</v>
          </cell>
        </row>
        <row r="23">
          <cell r="B23">
            <v>20.158333333333335</v>
          </cell>
          <cell r="C23">
            <v>27.6</v>
          </cell>
          <cell r="D23">
            <v>13.5</v>
          </cell>
          <cell r="E23">
            <v>63.125</v>
          </cell>
          <cell r="F23">
            <v>91</v>
          </cell>
          <cell r="G23">
            <v>31</v>
          </cell>
          <cell r="H23">
            <v>13.32</v>
          </cell>
          <cell r="I23" t="str">
            <v>L</v>
          </cell>
          <cell r="J23">
            <v>22.32</v>
          </cell>
          <cell r="K23">
            <v>0</v>
          </cell>
        </row>
        <row r="24">
          <cell r="B24">
            <v>20.935763888888889</v>
          </cell>
          <cell r="C24">
            <v>30.1</v>
          </cell>
          <cell r="D24">
            <v>13.5</v>
          </cell>
          <cell r="E24">
            <v>63.796875</v>
          </cell>
          <cell r="F24">
            <v>91</v>
          </cell>
          <cell r="G24">
            <v>31</v>
          </cell>
          <cell r="H24">
            <v>47.952000000000005</v>
          </cell>
          <cell r="I24" t="str">
            <v>L</v>
          </cell>
          <cell r="J24">
            <v>80.352000000000004</v>
          </cell>
          <cell r="K24">
            <v>0</v>
          </cell>
        </row>
        <row r="25">
          <cell r="B25">
            <v>22.479166666666668</v>
          </cell>
          <cell r="C25">
            <v>29.6</v>
          </cell>
          <cell r="D25">
            <v>17.2</v>
          </cell>
          <cell r="E25">
            <v>64.125</v>
          </cell>
          <cell r="F25">
            <v>83</v>
          </cell>
          <cell r="G25">
            <v>35</v>
          </cell>
          <cell r="H25">
            <v>16.559999999999999</v>
          </cell>
          <cell r="I25" t="str">
            <v>L</v>
          </cell>
          <cell r="J25">
            <v>29.880000000000003</v>
          </cell>
          <cell r="K25">
            <v>0</v>
          </cell>
        </row>
        <row r="26">
          <cell r="B26">
            <v>21.445833333333329</v>
          </cell>
          <cell r="C26">
            <v>27.6</v>
          </cell>
          <cell r="D26">
            <v>16.899999999999999</v>
          </cell>
          <cell r="E26">
            <v>68.958333333333329</v>
          </cell>
          <cell r="F26">
            <v>87</v>
          </cell>
          <cell r="G26">
            <v>43</v>
          </cell>
          <cell r="H26">
            <v>18</v>
          </cell>
          <cell r="I26" t="str">
            <v>L</v>
          </cell>
          <cell r="J26">
            <v>30.96</v>
          </cell>
          <cell r="K26">
            <v>0</v>
          </cell>
        </row>
        <row r="27">
          <cell r="B27">
            <v>20.554166666666664</v>
          </cell>
          <cell r="C27">
            <v>25.7</v>
          </cell>
          <cell r="D27">
            <v>15.6</v>
          </cell>
          <cell r="E27">
            <v>65.666666666666671</v>
          </cell>
          <cell r="F27">
            <v>81</v>
          </cell>
          <cell r="G27">
            <v>42</v>
          </cell>
          <cell r="H27">
            <v>14.76</v>
          </cell>
          <cell r="I27" t="str">
            <v>L</v>
          </cell>
          <cell r="J27">
            <v>24.840000000000003</v>
          </cell>
          <cell r="K27">
            <v>0</v>
          </cell>
        </row>
        <row r="28">
          <cell r="B28">
            <v>20.787499999999998</v>
          </cell>
          <cell r="C28">
            <v>27.8</v>
          </cell>
          <cell r="D28">
            <v>14.8</v>
          </cell>
          <cell r="E28">
            <v>69.375</v>
          </cell>
          <cell r="F28">
            <v>94</v>
          </cell>
          <cell r="G28">
            <v>35</v>
          </cell>
          <cell r="H28">
            <v>17.64</v>
          </cell>
          <cell r="I28" t="str">
            <v>L</v>
          </cell>
          <cell r="J28">
            <v>30.6</v>
          </cell>
          <cell r="K28">
            <v>0</v>
          </cell>
        </row>
        <row r="29">
          <cell r="B29">
            <v>22.137500000000003</v>
          </cell>
          <cell r="C29">
            <v>29.2</v>
          </cell>
          <cell r="D29">
            <v>16.8</v>
          </cell>
          <cell r="E29">
            <v>66.916666666666671</v>
          </cell>
          <cell r="F29">
            <v>86</v>
          </cell>
          <cell r="G29">
            <v>40</v>
          </cell>
          <cell r="H29">
            <v>19.440000000000001</v>
          </cell>
          <cell r="I29" t="str">
            <v>NE</v>
          </cell>
          <cell r="J29">
            <v>34.200000000000003</v>
          </cell>
          <cell r="K29">
            <v>0</v>
          </cell>
        </row>
        <row r="30">
          <cell r="B30">
            <v>23.091666666666665</v>
          </cell>
          <cell r="C30">
            <v>28.8</v>
          </cell>
          <cell r="D30">
            <v>18.2</v>
          </cell>
          <cell r="E30">
            <v>70.625</v>
          </cell>
          <cell r="F30">
            <v>90</v>
          </cell>
          <cell r="G30">
            <v>44</v>
          </cell>
          <cell r="H30">
            <v>18.720000000000002</v>
          </cell>
          <cell r="I30" t="str">
            <v>NE</v>
          </cell>
          <cell r="J30">
            <v>27.36</v>
          </cell>
          <cell r="K30">
            <v>0</v>
          </cell>
        </row>
        <row r="31">
          <cell r="B31">
            <v>22.25</v>
          </cell>
          <cell r="C31">
            <v>28.4</v>
          </cell>
          <cell r="D31">
            <v>16.399999999999999</v>
          </cell>
          <cell r="E31">
            <v>72.75</v>
          </cell>
          <cell r="F31">
            <v>94</v>
          </cell>
          <cell r="G31">
            <v>43</v>
          </cell>
          <cell r="H31">
            <v>21.240000000000002</v>
          </cell>
          <cell r="I31" t="str">
            <v>NE</v>
          </cell>
          <cell r="J31">
            <v>32.4</v>
          </cell>
          <cell r="K31">
            <v>0</v>
          </cell>
        </row>
        <row r="32">
          <cell r="B32">
            <v>22.816666666666666</v>
          </cell>
          <cell r="C32">
            <v>28.7</v>
          </cell>
          <cell r="D32">
            <v>18.5</v>
          </cell>
          <cell r="E32">
            <v>70.583333333333329</v>
          </cell>
          <cell r="F32">
            <v>89</v>
          </cell>
          <cell r="G32">
            <v>41</v>
          </cell>
          <cell r="H32">
            <v>16.2</v>
          </cell>
          <cell r="I32" t="str">
            <v>NE</v>
          </cell>
          <cell r="J32">
            <v>25.92</v>
          </cell>
          <cell r="K32">
            <v>0</v>
          </cell>
        </row>
        <row r="33">
          <cell r="B33">
            <v>23.254166666666666</v>
          </cell>
          <cell r="C33">
            <v>30.8</v>
          </cell>
          <cell r="D33">
            <v>16.2</v>
          </cell>
          <cell r="E33">
            <v>64.375</v>
          </cell>
          <cell r="F33">
            <v>95</v>
          </cell>
          <cell r="G33">
            <v>28</v>
          </cell>
          <cell r="H33">
            <v>21.240000000000002</v>
          </cell>
          <cell r="I33" t="str">
            <v>L</v>
          </cell>
          <cell r="J33">
            <v>33.480000000000004</v>
          </cell>
          <cell r="K33">
            <v>0</v>
          </cell>
        </row>
        <row r="34">
          <cell r="B34">
            <v>22.366666666666664</v>
          </cell>
          <cell r="C34">
            <v>31.3</v>
          </cell>
          <cell r="D34">
            <v>14.5</v>
          </cell>
          <cell r="E34">
            <v>59.666666666666664</v>
          </cell>
          <cell r="F34">
            <v>88</v>
          </cell>
          <cell r="G34">
            <v>22</v>
          </cell>
          <cell r="H34">
            <v>17.28</v>
          </cell>
          <cell r="I34" t="str">
            <v>NE</v>
          </cell>
          <cell r="J34">
            <v>26.28</v>
          </cell>
          <cell r="K34">
            <v>0</v>
          </cell>
        </row>
      </sheetData>
      <sheetData sheetId="4">
        <row r="5">
          <cell r="B5">
            <v>23.666666666666675</v>
          </cell>
        </row>
      </sheetData>
      <sheetData sheetId="5">
        <row r="5">
          <cell r="B5">
            <v>21.895833333333332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26.808333333333337</v>
          </cell>
          <cell r="C5">
            <v>33.299999999999997</v>
          </cell>
          <cell r="D5">
            <v>21.6</v>
          </cell>
          <cell r="E5">
            <v>65.357142857142861</v>
          </cell>
          <cell r="F5">
            <v>96</v>
          </cell>
          <cell r="G5">
            <v>45</v>
          </cell>
          <cell r="H5">
            <v>5.04</v>
          </cell>
          <cell r="I5" t="str">
            <v>NO</v>
          </cell>
          <cell r="J5">
            <v>24.840000000000003</v>
          </cell>
          <cell r="K5">
            <v>1</v>
          </cell>
        </row>
        <row r="6">
          <cell r="B6">
            <v>26.600000000000005</v>
          </cell>
          <cell r="C6">
            <v>33</v>
          </cell>
          <cell r="D6">
            <v>21.6</v>
          </cell>
          <cell r="E6">
            <v>65.428571428571431</v>
          </cell>
          <cell r="F6">
            <v>98</v>
          </cell>
          <cell r="G6">
            <v>49</v>
          </cell>
          <cell r="H6">
            <v>11.520000000000001</v>
          </cell>
          <cell r="I6" t="str">
            <v>NO</v>
          </cell>
          <cell r="J6">
            <v>25.2</v>
          </cell>
          <cell r="K6">
            <v>0.2</v>
          </cell>
        </row>
        <row r="7">
          <cell r="B7">
            <v>24.804166666666671</v>
          </cell>
          <cell r="C7">
            <v>28</v>
          </cell>
          <cell r="D7">
            <v>22.1</v>
          </cell>
          <cell r="E7">
            <v>81.714285714285708</v>
          </cell>
          <cell r="F7">
            <v>100</v>
          </cell>
          <cell r="G7">
            <v>75</v>
          </cell>
          <cell r="H7">
            <v>7.2</v>
          </cell>
          <cell r="I7" t="str">
            <v>SE</v>
          </cell>
          <cell r="J7">
            <v>22.32</v>
          </cell>
          <cell r="K7">
            <v>1.4</v>
          </cell>
        </row>
        <row r="8">
          <cell r="B8">
            <v>24.404166666666669</v>
          </cell>
          <cell r="C8">
            <v>31.3</v>
          </cell>
          <cell r="D8">
            <v>20.9</v>
          </cell>
          <cell r="E8">
            <v>69.272727272727266</v>
          </cell>
          <cell r="F8">
            <v>100</v>
          </cell>
          <cell r="G8">
            <v>56</v>
          </cell>
          <cell r="H8">
            <v>2.16</v>
          </cell>
          <cell r="I8" t="str">
            <v>SE</v>
          </cell>
          <cell r="J8">
            <v>23.759999999999998</v>
          </cell>
          <cell r="K8">
            <v>5.2</v>
          </cell>
        </row>
        <row r="9">
          <cell r="B9">
            <v>25.487500000000001</v>
          </cell>
          <cell r="C9">
            <v>32.299999999999997</v>
          </cell>
          <cell r="D9">
            <v>20.7</v>
          </cell>
          <cell r="E9">
            <v>63.777777777777779</v>
          </cell>
          <cell r="F9">
            <v>99</v>
          </cell>
          <cell r="G9">
            <v>52</v>
          </cell>
          <cell r="H9">
            <v>13.68</v>
          </cell>
          <cell r="I9" t="str">
            <v>NO</v>
          </cell>
          <cell r="J9">
            <v>34.92</v>
          </cell>
          <cell r="K9">
            <v>6.8</v>
          </cell>
        </row>
        <row r="10">
          <cell r="B10">
            <v>26.470833333333331</v>
          </cell>
          <cell r="C10">
            <v>32.9</v>
          </cell>
          <cell r="D10">
            <v>22.6</v>
          </cell>
          <cell r="E10">
            <v>65.727272727272734</v>
          </cell>
          <cell r="F10">
            <v>99</v>
          </cell>
          <cell r="G10">
            <v>52</v>
          </cell>
          <cell r="H10">
            <v>16.559999999999999</v>
          </cell>
          <cell r="I10" t="str">
            <v>NO</v>
          </cell>
          <cell r="J10">
            <v>36.72</v>
          </cell>
          <cell r="K10">
            <v>0.2</v>
          </cell>
        </row>
        <row r="11">
          <cell r="B11">
            <v>24.700000000000003</v>
          </cell>
          <cell r="C11">
            <v>31.5</v>
          </cell>
          <cell r="D11">
            <v>22</v>
          </cell>
          <cell r="E11">
            <v>72.428571428571431</v>
          </cell>
          <cell r="F11">
            <v>98</v>
          </cell>
          <cell r="G11">
            <v>58</v>
          </cell>
          <cell r="H11">
            <v>15.840000000000002</v>
          </cell>
          <cell r="I11" t="str">
            <v>L</v>
          </cell>
          <cell r="J11">
            <v>54.36</v>
          </cell>
          <cell r="K11">
            <v>1</v>
          </cell>
        </row>
        <row r="12">
          <cell r="B12">
            <v>24.929166666666664</v>
          </cell>
          <cell r="C12">
            <v>31.5</v>
          </cell>
          <cell r="D12">
            <v>21.5</v>
          </cell>
          <cell r="E12">
            <v>70</v>
          </cell>
          <cell r="F12">
            <v>87</v>
          </cell>
          <cell r="G12">
            <v>55</v>
          </cell>
          <cell r="H12">
            <v>1.08</v>
          </cell>
          <cell r="I12" t="str">
            <v>SE</v>
          </cell>
          <cell r="J12">
            <v>16.2</v>
          </cell>
          <cell r="K12">
            <v>0.2</v>
          </cell>
        </row>
        <row r="13">
          <cell r="B13">
            <v>26.033333333333331</v>
          </cell>
          <cell r="C13">
            <v>31.5</v>
          </cell>
          <cell r="D13">
            <v>22.5</v>
          </cell>
          <cell r="E13">
            <v>71.833333333333329</v>
          </cell>
          <cell r="F13">
            <v>100</v>
          </cell>
          <cell r="G13">
            <v>53</v>
          </cell>
          <cell r="H13">
            <v>19.440000000000001</v>
          </cell>
          <cell r="I13" t="str">
            <v>SO</v>
          </cell>
          <cell r="J13">
            <v>33.840000000000003</v>
          </cell>
          <cell r="K13">
            <v>0.6</v>
          </cell>
        </row>
        <row r="14">
          <cell r="B14">
            <v>25.383333333333329</v>
          </cell>
          <cell r="C14">
            <v>31.7</v>
          </cell>
          <cell r="D14">
            <v>21.9</v>
          </cell>
          <cell r="E14">
            <v>68.090909090909093</v>
          </cell>
          <cell r="F14">
            <v>99</v>
          </cell>
          <cell r="G14">
            <v>50</v>
          </cell>
          <cell r="H14">
            <v>2.52</v>
          </cell>
          <cell r="I14" t="str">
            <v>SE</v>
          </cell>
          <cell r="J14">
            <v>19.8</v>
          </cell>
          <cell r="K14">
            <v>16</v>
          </cell>
        </row>
        <row r="15">
          <cell r="B15">
            <v>25.729166666666668</v>
          </cell>
          <cell r="C15">
            <v>32.200000000000003</v>
          </cell>
          <cell r="D15">
            <v>21.9</v>
          </cell>
          <cell r="E15">
            <v>70.3</v>
          </cell>
          <cell r="F15">
            <v>98</v>
          </cell>
          <cell r="G15">
            <v>56</v>
          </cell>
          <cell r="H15">
            <v>8.64</v>
          </cell>
          <cell r="I15" t="str">
            <v>L</v>
          </cell>
          <cell r="J15">
            <v>25.2</v>
          </cell>
          <cell r="K15">
            <v>0</v>
          </cell>
        </row>
        <row r="16">
          <cell r="B16">
            <v>25.650000000000002</v>
          </cell>
          <cell r="C16">
            <v>32</v>
          </cell>
          <cell r="D16">
            <v>22.7</v>
          </cell>
          <cell r="E16">
            <v>73.2</v>
          </cell>
          <cell r="F16">
            <v>100</v>
          </cell>
          <cell r="G16">
            <v>55</v>
          </cell>
          <cell r="H16">
            <v>24.12</v>
          </cell>
          <cell r="I16" t="str">
            <v>L</v>
          </cell>
          <cell r="J16">
            <v>39.96</v>
          </cell>
          <cell r="K16">
            <v>2.4</v>
          </cell>
        </row>
        <row r="17">
          <cell r="B17">
            <v>22.891666666666666</v>
          </cell>
          <cell r="C17">
            <v>24.3</v>
          </cell>
          <cell r="D17">
            <v>21.6</v>
          </cell>
          <cell r="E17">
            <v>91</v>
          </cell>
          <cell r="F17">
            <v>0</v>
          </cell>
          <cell r="H17">
            <v>13.68</v>
          </cell>
          <cell r="I17" t="str">
            <v>NO</v>
          </cell>
          <cell r="J17">
            <v>39.24</v>
          </cell>
          <cell r="K17">
            <v>37.800000000000004</v>
          </cell>
        </row>
        <row r="18">
          <cell r="B18">
            <v>23.620833333333323</v>
          </cell>
          <cell r="C18">
            <v>28.1</v>
          </cell>
          <cell r="D18">
            <v>21</v>
          </cell>
          <cell r="E18">
            <v>70.7</v>
          </cell>
          <cell r="F18">
            <v>100</v>
          </cell>
          <cell r="G18">
            <v>58</v>
          </cell>
          <cell r="H18">
            <v>2.16</v>
          </cell>
          <cell r="I18" t="str">
            <v>SE</v>
          </cell>
          <cell r="J18">
            <v>23.759999999999998</v>
          </cell>
          <cell r="K18">
            <v>0.60000000000000009</v>
          </cell>
        </row>
        <row r="19">
          <cell r="B19">
            <v>24.695833333333329</v>
          </cell>
          <cell r="C19">
            <v>30.4</v>
          </cell>
          <cell r="D19">
            <v>21.2</v>
          </cell>
          <cell r="E19">
            <v>68.529411764705884</v>
          </cell>
          <cell r="F19">
            <v>100</v>
          </cell>
          <cell r="G19">
            <v>46</v>
          </cell>
          <cell r="H19">
            <v>5.7600000000000007</v>
          </cell>
          <cell r="I19" t="str">
            <v>SE</v>
          </cell>
          <cell r="J19">
            <v>23.400000000000002</v>
          </cell>
          <cell r="K19">
            <v>0</v>
          </cell>
        </row>
        <row r="20">
          <cell r="B20">
            <v>23.616666666666671</v>
          </cell>
          <cell r="C20">
            <v>30</v>
          </cell>
          <cell r="D20">
            <v>17.2</v>
          </cell>
          <cell r="E20">
            <v>64.599999999999994</v>
          </cell>
          <cell r="F20">
            <v>100</v>
          </cell>
          <cell r="G20">
            <v>41</v>
          </cell>
          <cell r="H20">
            <v>0</v>
          </cell>
          <cell r="I20" t="str">
            <v>SE</v>
          </cell>
          <cell r="J20">
            <v>19.079999999999998</v>
          </cell>
          <cell r="K20">
            <v>0</v>
          </cell>
        </row>
        <row r="21">
          <cell r="B21">
            <v>20.887499999999999</v>
          </cell>
          <cell r="C21">
            <v>29.1</v>
          </cell>
          <cell r="D21">
            <v>13.1</v>
          </cell>
          <cell r="E21">
            <v>65.63636363636364</v>
          </cell>
          <cell r="F21">
            <v>89</v>
          </cell>
          <cell r="G21">
            <v>31</v>
          </cell>
          <cell r="H21">
            <v>0.36000000000000004</v>
          </cell>
          <cell r="I21" t="str">
            <v>SE</v>
          </cell>
          <cell r="J21">
            <v>15.120000000000001</v>
          </cell>
          <cell r="K21">
            <v>0</v>
          </cell>
        </row>
        <row r="22">
          <cell r="B22">
            <v>20.704166666666666</v>
          </cell>
          <cell r="C22">
            <v>30</v>
          </cell>
          <cell r="D22">
            <v>13.9</v>
          </cell>
          <cell r="E22">
            <v>64.125</v>
          </cell>
          <cell r="F22">
            <v>100</v>
          </cell>
          <cell r="G22">
            <v>31</v>
          </cell>
          <cell r="H22">
            <v>0</v>
          </cell>
          <cell r="I22" t="str">
            <v>SE</v>
          </cell>
          <cell r="J22">
            <v>19.440000000000001</v>
          </cell>
          <cell r="K22">
            <v>0</v>
          </cell>
        </row>
        <row r="23">
          <cell r="B23">
            <v>20.779166666666665</v>
          </cell>
          <cell r="C23">
            <v>29.4</v>
          </cell>
          <cell r="D23">
            <v>14.6</v>
          </cell>
          <cell r="E23">
            <v>64.705882352941174</v>
          </cell>
          <cell r="F23">
            <v>100</v>
          </cell>
          <cell r="G23">
            <v>33</v>
          </cell>
          <cell r="H23">
            <v>0</v>
          </cell>
          <cell r="I23" t="str">
            <v>L</v>
          </cell>
          <cell r="J23">
            <v>13.68</v>
          </cell>
          <cell r="K23">
            <v>0</v>
          </cell>
        </row>
        <row r="24">
          <cell r="B24">
            <v>21.337499999999995</v>
          </cell>
          <cell r="C24">
            <v>30.6</v>
          </cell>
          <cell r="D24">
            <v>13.5</v>
          </cell>
          <cell r="E24">
            <v>66.277777777777771</v>
          </cell>
          <cell r="F24">
            <v>100</v>
          </cell>
          <cell r="G24">
            <v>38</v>
          </cell>
          <cell r="H24">
            <v>0.72000000000000008</v>
          </cell>
          <cell r="I24" t="str">
            <v>L</v>
          </cell>
          <cell r="J24">
            <v>14.4</v>
          </cell>
          <cell r="K24">
            <v>0</v>
          </cell>
        </row>
        <row r="25">
          <cell r="B25">
            <v>23.541666666666675</v>
          </cell>
          <cell r="C25">
            <v>31.7</v>
          </cell>
          <cell r="D25">
            <v>17</v>
          </cell>
          <cell r="E25">
            <v>68.782608695652172</v>
          </cell>
          <cell r="F25">
            <v>100</v>
          </cell>
          <cell r="G25">
            <v>38</v>
          </cell>
          <cell r="H25">
            <v>1.8</v>
          </cell>
          <cell r="I25" t="str">
            <v>SE</v>
          </cell>
          <cell r="J25">
            <v>23.759999999999998</v>
          </cell>
          <cell r="K25">
            <v>0</v>
          </cell>
        </row>
        <row r="26">
          <cell r="B26">
            <v>23.895833333333332</v>
          </cell>
          <cell r="C26">
            <v>30.4</v>
          </cell>
          <cell r="D26">
            <v>17.899999999999999</v>
          </cell>
          <cell r="E26">
            <v>70.708333333333329</v>
          </cell>
          <cell r="F26">
            <v>100</v>
          </cell>
          <cell r="G26">
            <v>44</v>
          </cell>
          <cell r="H26">
            <v>0.36000000000000004</v>
          </cell>
          <cell r="I26" t="str">
            <v>SE</v>
          </cell>
          <cell r="J26">
            <v>23.040000000000003</v>
          </cell>
          <cell r="K26">
            <v>0</v>
          </cell>
        </row>
        <row r="27">
          <cell r="B27">
            <v>23.212499999999995</v>
          </cell>
          <cell r="C27">
            <v>29.9</v>
          </cell>
          <cell r="D27">
            <v>17.8</v>
          </cell>
          <cell r="E27">
            <v>60.235294117647058</v>
          </cell>
          <cell r="F27">
            <v>100</v>
          </cell>
          <cell r="G27">
            <v>31</v>
          </cell>
          <cell r="H27">
            <v>0.36000000000000004</v>
          </cell>
          <cell r="I27" t="str">
            <v>SE</v>
          </cell>
          <cell r="J27">
            <v>25.56</v>
          </cell>
          <cell r="K27">
            <v>0</v>
          </cell>
        </row>
        <row r="28">
          <cell r="B28">
            <v>22.204166666666666</v>
          </cell>
          <cell r="C28">
            <v>29.8</v>
          </cell>
          <cell r="D28">
            <v>17.100000000000001</v>
          </cell>
          <cell r="E28">
            <v>72.19047619047619</v>
          </cell>
          <cell r="F28">
            <v>100</v>
          </cell>
          <cell r="G28">
            <v>41</v>
          </cell>
          <cell r="H28">
            <v>0</v>
          </cell>
          <cell r="I28" t="str">
            <v>L</v>
          </cell>
          <cell r="J28">
            <v>0</v>
          </cell>
          <cell r="K28">
            <v>0</v>
          </cell>
        </row>
        <row r="29">
          <cell r="B29">
            <v>22.383333333333326</v>
          </cell>
          <cell r="C29">
            <v>28.7</v>
          </cell>
          <cell r="D29">
            <v>18.7</v>
          </cell>
          <cell r="E29">
            <v>73.733333333333334</v>
          </cell>
          <cell r="F29">
            <v>100</v>
          </cell>
          <cell r="G29">
            <v>56</v>
          </cell>
          <cell r="H29">
            <v>0</v>
          </cell>
          <cell r="I29" t="str">
            <v>O</v>
          </cell>
          <cell r="J29">
            <v>15.48</v>
          </cell>
          <cell r="K29">
            <v>0</v>
          </cell>
        </row>
        <row r="30">
          <cell r="B30">
            <v>23.666666666666668</v>
          </cell>
          <cell r="C30">
            <v>30.7</v>
          </cell>
          <cell r="D30">
            <v>19.100000000000001</v>
          </cell>
          <cell r="E30">
            <v>66.916666666666671</v>
          </cell>
          <cell r="F30">
            <v>99</v>
          </cell>
          <cell r="G30">
            <v>47</v>
          </cell>
          <cell r="H30">
            <v>0</v>
          </cell>
          <cell r="I30" t="str">
            <v>NO</v>
          </cell>
          <cell r="J30">
            <v>10.8</v>
          </cell>
          <cell r="K30">
            <v>0</v>
          </cell>
        </row>
        <row r="31">
          <cell r="B31">
            <v>24.291666666666671</v>
          </cell>
          <cell r="C31">
            <v>31.8</v>
          </cell>
          <cell r="D31">
            <v>19.2</v>
          </cell>
          <cell r="E31">
            <v>66.92307692307692</v>
          </cell>
          <cell r="F31">
            <v>84</v>
          </cell>
          <cell r="G31">
            <v>47</v>
          </cell>
          <cell r="H31">
            <v>0</v>
          </cell>
          <cell r="I31" t="str">
            <v>L</v>
          </cell>
          <cell r="J31">
            <v>16.559999999999999</v>
          </cell>
          <cell r="K31">
            <v>0</v>
          </cell>
        </row>
        <row r="32">
          <cell r="B32">
            <v>24.125</v>
          </cell>
          <cell r="C32">
            <v>31.4</v>
          </cell>
          <cell r="D32">
            <v>19</v>
          </cell>
          <cell r="E32">
            <v>70.666666666666671</v>
          </cell>
          <cell r="F32">
            <v>99</v>
          </cell>
          <cell r="G32">
            <v>48</v>
          </cell>
          <cell r="H32">
            <v>0</v>
          </cell>
          <cell r="I32" t="str">
            <v>L</v>
          </cell>
          <cell r="J32">
            <v>11.879999999999999</v>
          </cell>
          <cell r="K32">
            <v>0</v>
          </cell>
        </row>
        <row r="33">
          <cell r="B33">
            <v>24.404166666666669</v>
          </cell>
          <cell r="C33">
            <v>32.6</v>
          </cell>
          <cell r="D33">
            <v>18.600000000000001</v>
          </cell>
          <cell r="E33">
            <v>59.692307692307693</v>
          </cell>
          <cell r="F33">
            <v>100</v>
          </cell>
          <cell r="G33">
            <v>37</v>
          </cell>
          <cell r="H33">
            <v>0.36000000000000004</v>
          </cell>
          <cell r="I33" t="str">
            <v>SE</v>
          </cell>
          <cell r="J33">
            <v>18</v>
          </cell>
          <cell r="K33">
            <v>0</v>
          </cell>
        </row>
        <row r="34">
          <cell r="B34">
            <v>23.425000000000001</v>
          </cell>
          <cell r="C34">
            <v>33</v>
          </cell>
          <cell r="D34">
            <v>16.8</v>
          </cell>
          <cell r="E34">
            <v>58.153846153846153</v>
          </cell>
          <cell r="F34">
            <v>99</v>
          </cell>
          <cell r="G34">
            <v>32</v>
          </cell>
          <cell r="H34">
            <v>0</v>
          </cell>
          <cell r="I34" t="str">
            <v>SE</v>
          </cell>
          <cell r="J34">
            <v>16.920000000000002</v>
          </cell>
          <cell r="K34">
            <v>0.2</v>
          </cell>
        </row>
      </sheetData>
      <sheetData sheetId="4">
        <row r="5">
          <cell r="B5">
            <v>23.770833333333332</v>
          </cell>
        </row>
      </sheetData>
      <sheetData sheetId="5">
        <row r="5">
          <cell r="B5">
            <v>23.516666666666666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25.983333333333331</v>
          </cell>
          <cell r="C5">
            <v>33.1</v>
          </cell>
          <cell r="D5">
            <v>21.2</v>
          </cell>
          <cell r="E5">
            <v>73.375</v>
          </cell>
          <cell r="F5">
            <v>95</v>
          </cell>
          <cell r="G5">
            <v>45</v>
          </cell>
          <cell r="H5">
            <v>18.720000000000002</v>
          </cell>
          <cell r="I5" t="str">
            <v>N</v>
          </cell>
          <cell r="J5">
            <v>31.319999999999997</v>
          </cell>
          <cell r="K5">
            <v>0</v>
          </cell>
        </row>
        <row r="6">
          <cell r="B6">
            <v>22.216666666666665</v>
          </cell>
          <cell r="C6">
            <v>26.9</v>
          </cell>
          <cell r="D6">
            <v>19.3</v>
          </cell>
          <cell r="E6">
            <v>89.083333333333329</v>
          </cell>
          <cell r="F6">
            <v>97</v>
          </cell>
          <cell r="G6">
            <v>69</v>
          </cell>
          <cell r="H6">
            <v>26.64</v>
          </cell>
          <cell r="I6" t="str">
            <v>NE</v>
          </cell>
          <cell r="J6">
            <v>47.519999999999996</v>
          </cell>
          <cell r="K6">
            <v>65.599999999999994</v>
          </cell>
        </row>
        <row r="7">
          <cell r="B7">
            <v>20.662499999999998</v>
          </cell>
          <cell r="C7">
            <v>23.2</v>
          </cell>
          <cell r="D7">
            <v>19.5</v>
          </cell>
          <cell r="E7">
            <v>94.291666666666671</v>
          </cell>
          <cell r="F7">
            <v>97</v>
          </cell>
          <cell r="G7">
            <v>84</v>
          </cell>
          <cell r="H7">
            <v>14.4</v>
          </cell>
          <cell r="I7" t="str">
            <v>L</v>
          </cell>
          <cell r="J7">
            <v>33.840000000000003</v>
          </cell>
          <cell r="K7">
            <v>9.4000000000000021</v>
          </cell>
        </row>
        <row r="8">
          <cell r="B8">
            <v>22.654166666666669</v>
          </cell>
          <cell r="C8">
            <v>28.5</v>
          </cell>
          <cell r="D8">
            <v>19.899999999999999</v>
          </cell>
          <cell r="E8">
            <v>89.5</v>
          </cell>
          <cell r="F8">
            <v>97</v>
          </cell>
          <cell r="G8">
            <v>69</v>
          </cell>
          <cell r="H8">
            <v>18.720000000000002</v>
          </cell>
          <cell r="I8" t="str">
            <v>N</v>
          </cell>
          <cell r="J8">
            <v>34.92</v>
          </cell>
          <cell r="K8">
            <v>11</v>
          </cell>
        </row>
        <row r="9">
          <cell r="B9">
            <v>22.429166666666664</v>
          </cell>
          <cell r="C9">
            <v>25.5</v>
          </cell>
          <cell r="D9">
            <v>20.100000000000001</v>
          </cell>
          <cell r="E9">
            <v>88.75</v>
          </cell>
          <cell r="F9">
            <v>96</v>
          </cell>
          <cell r="G9">
            <v>71</v>
          </cell>
          <cell r="H9">
            <v>10.44</v>
          </cell>
          <cell r="I9" t="str">
            <v>O</v>
          </cell>
          <cell r="J9">
            <v>22.32</v>
          </cell>
          <cell r="K9">
            <v>0.2</v>
          </cell>
        </row>
        <row r="10">
          <cell r="B10">
            <v>22.508333333333336</v>
          </cell>
          <cell r="C10">
            <v>26.3</v>
          </cell>
          <cell r="D10">
            <v>20.6</v>
          </cell>
          <cell r="E10">
            <v>88.5</v>
          </cell>
          <cell r="F10">
            <v>96</v>
          </cell>
          <cell r="G10">
            <v>72</v>
          </cell>
          <cell r="H10">
            <v>19.079999999999998</v>
          </cell>
          <cell r="I10" t="str">
            <v>N</v>
          </cell>
          <cell r="J10">
            <v>32.04</v>
          </cell>
          <cell r="K10">
            <v>17.399999999999999</v>
          </cell>
        </row>
        <row r="11">
          <cell r="B11">
            <v>20.358333333333331</v>
          </cell>
          <cell r="C11">
            <v>24</v>
          </cell>
          <cell r="D11">
            <v>19.2</v>
          </cell>
          <cell r="E11">
            <v>92</v>
          </cell>
          <cell r="F11">
            <v>97</v>
          </cell>
          <cell r="G11">
            <v>81</v>
          </cell>
          <cell r="H11">
            <v>22.32</v>
          </cell>
          <cell r="I11" t="str">
            <v>N</v>
          </cell>
          <cell r="J11">
            <v>50.4</v>
          </cell>
          <cell r="K11">
            <v>37</v>
          </cell>
        </row>
        <row r="12">
          <cell r="B12">
            <v>21.42916666666666</v>
          </cell>
          <cell r="C12">
            <v>24.6</v>
          </cell>
          <cell r="D12">
            <v>19.600000000000001</v>
          </cell>
          <cell r="E12">
            <v>88.916666666666671</v>
          </cell>
          <cell r="F12">
            <v>96</v>
          </cell>
          <cell r="G12">
            <v>72</v>
          </cell>
          <cell r="H12">
            <v>10.8</v>
          </cell>
          <cell r="I12" t="str">
            <v>S</v>
          </cell>
          <cell r="J12">
            <v>23.040000000000003</v>
          </cell>
          <cell r="K12">
            <v>0.2</v>
          </cell>
        </row>
        <row r="13">
          <cell r="B13">
            <v>23.033333333333335</v>
          </cell>
          <cell r="C13">
            <v>28.4</v>
          </cell>
          <cell r="D13">
            <v>19.8</v>
          </cell>
          <cell r="E13">
            <v>86.041666666666671</v>
          </cell>
          <cell r="F13">
            <v>96</v>
          </cell>
          <cell r="G13">
            <v>67</v>
          </cell>
          <cell r="H13">
            <v>15.840000000000002</v>
          </cell>
          <cell r="I13" t="str">
            <v>SE</v>
          </cell>
          <cell r="J13">
            <v>38.159999999999997</v>
          </cell>
          <cell r="K13">
            <v>7.1999999999999993</v>
          </cell>
        </row>
        <row r="14">
          <cell r="B14">
            <v>22.545833333333338</v>
          </cell>
          <cell r="C14">
            <v>28.2</v>
          </cell>
          <cell r="D14">
            <v>19.5</v>
          </cell>
          <cell r="E14">
            <v>87.125</v>
          </cell>
          <cell r="F14">
            <v>97</v>
          </cell>
          <cell r="G14">
            <v>67</v>
          </cell>
          <cell r="H14">
            <v>12.24</v>
          </cell>
          <cell r="I14" t="str">
            <v>NE</v>
          </cell>
          <cell r="J14">
            <v>22.32</v>
          </cell>
          <cell r="K14">
            <v>0</v>
          </cell>
        </row>
        <row r="15">
          <cell r="B15">
            <v>24.370833333333326</v>
          </cell>
          <cell r="C15">
            <v>29.5</v>
          </cell>
          <cell r="D15">
            <v>20.9</v>
          </cell>
          <cell r="E15">
            <v>80.458333333333329</v>
          </cell>
          <cell r="F15">
            <v>95</v>
          </cell>
          <cell r="G15">
            <v>60</v>
          </cell>
          <cell r="H15">
            <v>16.559999999999999</v>
          </cell>
          <cell r="I15" t="str">
            <v>NE</v>
          </cell>
          <cell r="J15">
            <v>33.840000000000003</v>
          </cell>
          <cell r="K15">
            <v>0.2</v>
          </cell>
        </row>
        <row r="16">
          <cell r="B16">
            <v>24.5625</v>
          </cell>
          <cell r="C16">
            <v>29.5</v>
          </cell>
          <cell r="D16">
            <v>19.899999999999999</v>
          </cell>
          <cell r="E16">
            <v>85.083333333333329</v>
          </cell>
          <cell r="F16">
            <v>97</v>
          </cell>
          <cell r="G16">
            <v>66</v>
          </cell>
          <cell r="H16">
            <v>14.04</v>
          </cell>
          <cell r="I16" t="str">
            <v>N</v>
          </cell>
          <cell r="J16">
            <v>38.519999999999996</v>
          </cell>
          <cell r="K16">
            <v>2.8</v>
          </cell>
        </row>
        <row r="17">
          <cell r="B17">
            <v>19.804166666666664</v>
          </cell>
          <cell r="C17">
            <v>23.9</v>
          </cell>
          <cell r="D17">
            <v>18</v>
          </cell>
          <cell r="E17">
            <v>87.166666666666671</v>
          </cell>
          <cell r="F17">
            <v>97</v>
          </cell>
          <cell r="G17">
            <v>65</v>
          </cell>
          <cell r="H17">
            <v>24.48</v>
          </cell>
          <cell r="I17" t="str">
            <v>S</v>
          </cell>
          <cell r="J17">
            <v>45.72</v>
          </cell>
          <cell r="K17">
            <v>42.20000000000001</v>
          </cell>
        </row>
        <row r="18">
          <cell r="B18">
            <v>18.079166666666669</v>
          </cell>
          <cell r="C18">
            <v>25.2</v>
          </cell>
          <cell r="D18">
            <v>12.9</v>
          </cell>
          <cell r="E18">
            <v>77.708333333333329</v>
          </cell>
          <cell r="F18">
            <v>96</v>
          </cell>
          <cell r="G18">
            <v>39</v>
          </cell>
          <cell r="H18">
            <v>15.840000000000002</v>
          </cell>
          <cell r="I18" t="str">
            <v>S</v>
          </cell>
          <cell r="J18">
            <v>30.6</v>
          </cell>
          <cell r="K18">
            <v>0.2</v>
          </cell>
        </row>
        <row r="19">
          <cell r="B19">
            <v>18.245833333333334</v>
          </cell>
          <cell r="C19">
            <v>26.1</v>
          </cell>
          <cell r="D19">
            <v>12.2</v>
          </cell>
          <cell r="E19">
            <v>65.5</v>
          </cell>
          <cell r="F19">
            <v>89</v>
          </cell>
          <cell r="G19">
            <v>29</v>
          </cell>
          <cell r="H19">
            <v>12.6</v>
          </cell>
          <cell r="I19" t="str">
            <v>S</v>
          </cell>
          <cell r="J19">
            <v>20.52</v>
          </cell>
          <cell r="K19">
            <v>0</v>
          </cell>
        </row>
        <row r="20">
          <cell r="B20">
            <v>18.097743055555551</v>
          </cell>
          <cell r="C20">
            <v>26.1</v>
          </cell>
          <cell r="D20">
            <v>11.3</v>
          </cell>
          <cell r="E20">
            <v>63.5625</v>
          </cell>
          <cell r="F20">
            <v>92</v>
          </cell>
          <cell r="G20">
            <v>29</v>
          </cell>
          <cell r="H20">
            <v>45.36</v>
          </cell>
          <cell r="I20" t="str">
            <v>S</v>
          </cell>
          <cell r="J20">
            <v>73.872</v>
          </cell>
          <cell r="K20">
            <v>0</v>
          </cell>
        </row>
        <row r="21">
          <cell r="B21">
            <v>18.579166666666662</v>
          </cell>
          <cell r="C21">
            <v>25.6</v>
          </cell>
          <cell r="D21">
            <v>12.4</v>
          </cell>
          <cell r="E21">
            <v>69.541666666666671</v>
          </cell>
          <cell r="F21">
            <v>95</v>
          </cell>
          <cell r="G21">
            <v>39</v>
          </cell>
          <cell r="H21">
            <v>11.879999999999999</v>
          </cell>
          <cell r="I21" t="str">
            <v>S</v>
          </cell>
          <cell r="J21">
            <v>23.040000000000003</v>
          </cell>
          <cell r="K21">
            <v>0</v>
          </cell>
        </row>
        <row r="22">
          <cell r="B22">
            <v>20.108333333333331</v>
          </cell>
          <cell r="C22">
            <v>26.2</v>
          </cell>
          <cell r="D22">
            <v>12.9</v>
          </cell>
          <cell r="E22">
            <v>62.583333333333336</v>
          </cell>
          <cell r="F22">
            <v>84</v>
          </cell>
          <cell r="G22">
            <v>44</v>
          </cell>
          <cell r="H22">
            <v>11.520000000000001</v>
          </cell>
          <cell r="I22" t="str">
            <v>SE</v>
          </cell>
          <cell r="J22">
            <v>24.12</v>
          </cell>
          <cell r="K22">
            <v>0</v>
          </cell>
        </row>
        <row r="23">
          <cell r="B23">
            <v>21.12083333333333</v>
          </cell>
          <cell r="C23">
            <v>26</v>
          </cell>
          <cell r="D23">
            <v>15.6</v>
          </cell>
          <cell r="E23">
            <v>61.833333333333336</v>
          </cell>
          <cell r="F23">
            <v>84</v>
          </cell>
          <cell r="G23">
            <v>40</v>
          </cell>
          <cell r="H23">
            <v>13.32</v>
          </cell>
          <cell r="I23" t="str">
            <v>L</v>
          </cell>
          <cell r="J23">
            <v>23.759999999999998</v>
          </cell>
          <cell r="K23">
            <v>0</v>
          </cell>
        </row>
        <row r="24">
          <cell r="B24">
            <v>21.291666666666671</v>
          </cell>
          <cell r="C24">
            <v>26.8</v>
          </cell>
          <cell r="D24">
            <v>15.7</v>
          </cell>
          <cell r="E24">
            <v>60.666666666666664</v>
          </cell>
          <cell r="F24">
            <v>81</v>
          </cell>
          <cell r="G24">
            <v>39</v>
          </cell>
          <cell r="H24">
            <v>11.16</v>
          </cell>
          <cell r="I24" t="str">
            <v>SE</v>
          </cell>
          <cell r="J24">
            <v>21.96</v>
          </cell>
          <cell r="K24">
            <v>0</v>
          </cell>
        </row>
        <row r="25">
          <cell r="B25">
            <v>21.291666666666668</v>
          </cell>
          <cell r="C25">
            <v>26.9</v>
          </cell>
          <cell r="D25">
            <v>15.3</v>
          </cell>
          <cell r="E25">
            <v>69.291666666666671</v>
          </cell>
          <cell r="F25">
            <v>93</v>
          </cell>
          <cell r="G25">
            <v>46</v>
          </cell>
          <cell r="H25">
            <v>11.520000000000001</v>
          </cell>
          <cell r="I25" t="str">
            <v>SE</v>
          </cell>
          <cell r="J25">
            <v>27.36</v>
          </cell>
          <cell r="K25">
            <v>0</v>
          </cell>
        </row>
        <row r="26">
          <cell r="B26">
            <v>21.087500000000002</v>
          </cell>
          <cell r="C26">
            <v>26.2</v>
          </cell>
          <cell r="D26">
            <v>16.2</v>
          </cell>
          <cell r="E26">
            <v>70.25</v>
          </cell>
          <cell r="F26">
            <v>86</v>
          </cell>
          <cell r="G26">
            <v>52</v>
          </cell>
          <cell r="H26">
            <v>19.440000000000001</v>
          </cell>
          <cell r="I26" t="str">
            <v>L</v>
          </cell>
          <cell r="J26">
            <v>32.76</v>
          </cell>
          <cell r="K26">
            <v>0</v>
          </cell>
        </row>
        <row r="27">
          <cell r="B27">
            <v>21.329166666666669</v>
          </cell>
          <cell r="C27">
            <v>26.3</v>
          </cell>
          <cell r="D27">
            <v>16.899999999999999</v>
          </cell>
          <cell r="E27">
            <v>66.416666666666671</v>
          </cell>
          <cell r="F27">
            <v>88</v>
          </cell>
          <cell r="G27">
            <v>41</v>
          </cell>
          <cell r="H27">
            <v>16.2</v>
          </cell>
          <cell r="I27" t="str">
            <v>L</v>
          </cell>
          <cell r="J27">
            <v>34.92</v>
          </cell>
          <cell r="K27">
            <v>0</v>
          </cell>
        </row>
        <row r="28">
          <cell r="B28">
            <v>21.724999999999998</v>
          </cell>
          <cell r="C28">
            <v>26.9</v>
          </cell>
          <cell r="D28">
            <v>16.2</v>
          </cell>
          <cell r="E28">
            <v>57.958333333333336</v>
          </cell>
          <cell r="F28">
            <v>82</v>
          </cell>
          <cell r="G28">
            <v>34</v>
          </cell>
          <cell r="H28">
            <v>14.04</v>
          </cell>
          <cell r="I28" t="str">
            <v>L</v>
          </cell>
          <cell r="J28">
            <v>29.16</v>
          </cell>
          <cell r="K28">
            <v>0</v>
          </cell>
        </row>
        <row r="29">
          <cell r="B29">
            <v>22.037499999999998</v>
          </cell>
          <cell r="C29">
            <v>27.1</v>
          </cell>
          <cell r="D29">
            <v>17.3</v>
          </cell>
          <cell r="E29">
            <v>61.666666666666664</v>
          </cell>
          <cell r="F29">
            <v>77</v>
          </cell>
          <cell r="G29">
            <v>45</v>
          </cell>
          <cell r="H29">
            <v>15.840000000000002</v>
          </cell>
          <cell r="I29" t="str">
            <v>NE</v>
          </cell>
          <cell r="J29">
            <v>28.44</v>
          </cell>
          <cell r="K29">
            <v>0</v>
          </cell>
        </row>
        <row r="30">
          <cell r="B30">
            <v>22.870833333333334</v>
          </cell>
          <cell r="C30">
            <v>28.1</v>
          </cell>
          <cell r="D30">
            <v>17.399999999999999</v>
          </cell>
          <cell r="E30">
            <v>67.333333333333329</v>
          </cell>
          <cell r="F30">
            <v>83</v>
          </cell>
          <cell r="G30">
            <v>54</v>
          </cell>
          <cell r="H30">
            <v>12.6</v>
          </cell>
          <cell r="I30" t="str">
            <v>L</v>
          </cell>
          <cell r="J30">
            <v>24.840000000000003</v>
          </cell>
          <cell r="K30">
            <v>0</v>
          </cell>
        </row>
        <row r="31">
          <cell r="B31">
            <v>23.950000000000006</v>
          </cell>
          <cell r="C31">
            <v>29.7</v>
          </cell>
          <cell r="D31">
            <v>20.2</v>
          </cell>
          <cell r="E31">
            <v>71.833333333333329</v>
          </cell>
          <cell r="F31">
            <v>84</v>
          </cell>
          <cell r="G31">
            <v>51</v>
          </cell>
          <cell r="H31">
            <v>12.6</v>
          </cell>
          <cell r="I31" t="str">
            <v>NE</v>
          </cell>
          <cell r="J31">
            <v>26.28</v>
          </cell>
          <cell r="K31">
            <v>0</v>
          </cell>
        </row>
        <row r="32">
          <cell r="B32">
            <v>23.766666666666669</v>
          </cell>
          <cell r="C32">
            <v>28.5</v>
          </cell>
          <cell r="D32">
            <v>20</v>
          </cell>
          <cell r="E32">
            <v>68.583333333333329</v>
          </cell>
          <cell r="F32">
            <v>83</v>
          </cell>
          <cell r="G32">
            <v>51</v>
          </cell>
          <cell r="H32">
            <v>15.840000000000002</v>
          </cell>
          <cell r="I32" t="str">
            <v>NE</v>
          </cell>
          <cell r="J32">
            <v>28.44</v>
          </cell>
          <cell r="K32">
            <v>0</v>
          </cell>
        </row>
        <row r="33">
          <cell r="B33">
            <v>23.683333333333334</v>
          </cell>
          <cell r="C33">
            <v>29.9</v>
          </cell>
          <cell r="D33">
            <v>17.3</v>
          </cell>
          <cell r="E33">
            <v>68.875</v>
          </cell>
          <cell r="F33">
            <v>92</v>
          </cell>
          <cell r="G33">
            <v>41</v>
          </cell>
          <cell r="H33">
            <v>14.04</v>
          </cell>
          <cell r="I33" t="str">
            <v>NE</v>
          </cell>
          <cell r="J33">
            <v>22.68</v>
          </cell>
          <cell r="K33">
            <v>0</v>
          </cell>
        </row>
        <row r="34">
          <cell r="B34">
            <v>24.616666666666664</v>
          </cell>
          <cell r="C34">
            <v>30.1</v>
          </cell>
          <cell r="D34">
            <v>19.5</v>
          </cell>
          <cell r="E34">
            <v>66.166666666666671</v>
          </cell>
          <cell r="F34">
            <v>87</v>
          </cell>
          <cell r="G34">
            <v>44</v>
          </cell>
          <cell r="H34">
            <v>14.76</v>
          </cell>
          <cell r="I34" t="str">
            <v>NE</v>
          </cell>
          <cell r="J34">
            <v>26.64</v>
          </cell>
          <cell r="K34">
            <v>0</v>
          </cell>
        </row>
      </sheetData>
      <sheetData sheetId="4">
        <row r="5">
          <cell r="B5">
            <v>24.837499999999995</v>
          </cell>
        </row>
      </sheetData>
      <sheetData sheetId="5">
        <row r="5">
          <cell r="B5">
            <v>21.758333333333329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>
        <row r="5">
          <cell r="B5">
            <v>26.354166666666668</v>
          </cell>
          <cell r="C5">
            <v>33.299999999999997</v>
          </cell>
          <cell r="D5">
            <v>21.2</v>
          </cell>
          <cell r="E5">
            <v>74.166666666666671</v>
          </cell>
          <cell r="F5">
            <v>92</v>
          </cell>
          <cell r="G5">
            <v>48</v>
          </cell>
          <cell r="H5">
            <v>25.2</v>
          </cell>
          <cell r="I5" t="str">
            <v>NE</v>
          </cell>
          <cell r="J5">
            <v>47.519999999999996</v>
          </cell>
          <cell r="K5">
            <v>0</v>
          </cell>
        </row>
        <row r="6">
          <cell r="B6">
            <v>22.255555555555556</v>
          </cell>
          <cell r="C6">
            <v>25</v>
          </cell>
          <cell r="D6">
            <v>20.100000000000001</v>
          </cell>
          <cell r="E6">
            <v>85.777777777777771</v>
          </cell>
          <cell r="F6">
            <v>95</v>
          </cell>
          <cell r="G6">
            <v>72</v>
          </cell>
          <cell r="H6">
            <v>19.079999999999998</v>
          </cell>
          <cell r="I6" t="str">
            <v>L</v>
          </cell>
          <cell r="J6">
            <v>34.92</v>
          </cell>
          <cell r="K6">
            <v>7</v>
          </cell>
        </row>
        <row r="7">
          <cell r="B7" t="str">
            <v>**</v>
          </cell>
          <cell r="C7" t="str">
            <v>**</v>
          </cell>
          <cell r="D7" t="str">
            <v>**</v>
          </cell>
          <cell r="E7" t="str">
            <v>**</v>
          </cell>
          <cell r="F7" t="str">
            <v>**</v>
          </cell>
          <cell r="G7" t="str">
            <v>**</v>
          </cell>
          <cell r="H7" t="str">
            <v>**</v>
          </cell>
          <cell r="I7" t="str">
            <v>**</v>
          </cell>
          <cell r="J7" t="str">
            <v>**</v>
          </cell>
          <cell r="K7" t="str">
            <v>**</v>
          </cell>
        </row>
        <row r="8">
          <cell r="B8" t="str">
            <v>**</v>
          </cell>
          <cell r="C8" t="str">
            <v>**</v>
          </cell>
          <cell r="D8" t="str">
            <v>**</v>
          </cell>
          <cell r="E8" t="str">
            <v>**</v>
          </cell>
          <cell r="F8" t="str">
            <v>**</v>
          </cell>
          <cell r="G8" t="str">
            <v>**</v>
          </cell>
          <cell r="H8" t="str">
            <v>**</v>
          </cell>
          <cell r="I8" t="str">
            <v>**</v>
          </cell>
          <cell r="J8" t="str">
            <v>**</v>
          </cell>
          <cell r="K8" t="str">
            <v>**</v>
          </cell>
        </row>
        <row r="9">
          <cell r="B9" t="str">
            <v>**</v>
          </cell>
          <cell r="C9" t="str">
            <v>**</v>
          </cell>
          <cell r="D9" t="str">
            <v>**</v>
          </cell>
          <cell r="E9" t="str">
            <v>**</v>
          </cell>
          <cell r="F9" t="str">
            <v>**</v>
          </cell>
          <cell r="G9" t="str">
            <v>**</v>
          </cell>
          <cell r="H9" t="str">
            <v>**</v>
          </cell>
          <cell r="I9" t="str">
            <v>**</v>
          </cell>
          <cell r="J9" t="str">
            <v>**</v>
          </cell>
          <cell r="K9" t="str">
            <v>**</v>
          </cell>
        </row>
        <row r="10">
          <cell r="B10" t="str">
            <v>**</v>
          </cell>
          <cell r="C10" t="str">
            <v>**</v>
          </cell>
          <cell r="D10" t="str">
            <v>**</v>
          </cell>
          <cell r="E10" t="str">
            <v>**</v>
          </cell>
          <cell r="F10" t="str">
            <v>**</v>
          </cell>
          <cell r="G10" t="str">
            <v>**</v>
          </cell>
          <cell r="H10" t="str">
            <v>**</v>
          </cell>
          <cell r="I10" t="str">
            <v>**</v>
          </cell>
          <cell r="J10" t="str">
            <v>**</v>
          </cell>
          <cell r="K10" t="str">
            <v>**</v>
          </cell>
        </row>
        <row r="11">
          <cell r="B11" t="str">
            <v>**</v>
          </cell>
          <cell r="C11" t="str">
            <v>**</v>
          </cell>
          <cell r="D11" t="str">
            <v>**</v>
          </cell>
          <cell r="E11" t="str">
            <v>**</v>
          </cell>
          <cell r="F11" t="str">
            <v>**</v>
          </cell>
          <cell r="G11" t="str">
            <v>**</v>
          </cell>
          <cell r="H11" t="str">
            <v>**</v>
          </cell>
          <cell r="I11" t="str">
            <v>**</v>
          </cell>
          <cell r="J11" t="str">
            <v>**</v>
          </cell>
          <cell r="K11" t="str">
            <v>**</v>
          </cell>
        </row>
        <row r="12">
          <cell r="B12" t="str">
            <v>**</v>
          </cell>
          <cell r="C12" t="str">
            <v>**</v>
          </cell>
          <cell r="D12" t="str">
            <v>**</v>
          </cell>
          <cell r="E12" t="str">
            <v>**</v>
          </cell>
          <cell r="F12" t="str">
            <v>**</v>
          </cell>
          <cell r="G12" t="str">
            <v>**</v>
          </cell>
          <cell r="H12" t="str">
            <v>**</v>
          </cell>
          <cell r="I12" t="str">
            <v>**</v>
          </cell>
          <cell r="J12" t="str">
            <v>**</v>
          </cell>
          <cell r="K12" t="str">
            <v>**</v>
          </cell>
        </row>
        <row r="13">
          <cell r="B13" t="str">
            <v>**</v>
          </cell>
          <cell r="C13" t="str">
            <v>**</v>
          </cell>
          <cell r="D13" t="str">
            <v>**</v>
          </cell>
          <cell r="E13" t="str">
            <v>**</v>
          </cell>
          <cell r="F13" t="str">
            <v>**</v>
          </cell>
          <cell r="G13" t="str">
            <v>**</v>
          </cell>
          <cell r="H13" t="str">
            <v>**</v>
          </cell>
          <cell r="I13" t="str">
            <v>**</v>
          </cell>
          <cell r="J13" t="str">
            <v>**</v>
          </cell>
          <cell r="K13" t="str">
            <v>**</v>
          </cell>
        </row>
        <row r="14">
          <cell r="B14" t="str">
            <v>**</v>
          </cell>
          <cell r="C14" t="str">
            <v>**</v>
          </cell>
          <cell r="D14" t="str">
            <v>**</v>
          </cell>
          <cell r="E14" t="str">
            <v>**</v>
          </cell>
          <cell r="F14" t="str">
            <v>**</v>
          </cell>
          <cell r="G14" t="str">
            <v>**</v>
          </cell>
          <cell r="H14" t="str">
            <v>**</v>
          </cell>
          <cell r="I14" t="str">
            <v>**</v>
          </cell>
          <cell r="J14" t="str">
            <v>**</v>
          </cell>
          <cell r="K14" t="str">
            <v>**</v>
          </cell>
        </row>
        <row r="15">
          <cell r="C15" t="str">
            <v>**</v>
          </cell>
          <cell r="D15" t="str">
            <v>**</v>
          </cell>
          <cell r="E15" t="str">
            <v>**</v>
          </cell>
          <cell r="F15" t="str">
            <v>**</v>
          </cell>
          <cell r="G15" t="str">
            <v>**</v>
          </cell>
          <cell r="H15" t="str">
            <v>**</v>
          </cell>
          <cell r="I15" t="str">
            <v>**</v>
          </cell>
          <cell r="J15" t="str">
            <v>**</v>
          </cell>
          <cell r="K15" t="str">
            <v>**</v>
          </cell>
        </row>
        <row r="16">
          <cell r="C16" t="str">
            <v>**</v>
          </cell>
          <cell r="D16" t="str">
            <v>**</v>
          </cell>
          <cell r="E16" t="str">
            <v>**</v>
          </cell>
          <cell r="F16" t="str">
            <v>**</v>
          </cell>
          <cell r="G16" t="str">
            <v>**</v>
          </cell>
          <cell r="H16" t="str">
            <v>**</v>
          </cell>
          <cell r="I16" t="str">
            <v>**</v>
          </cell>
          <cell r="J16" t="str">
            <v>**</v>
          </cell>
          <cell r="K16" t="str">
            <v>**</v>
          </cell>
        </row>
        <row r="17">
          <cell r="C17" t="str">
            <v>**</v>
          </cell>
          <cell r="D17" t="str">
            <v>**</v>
          </cell>
          <cell r="E17" t="str">
            <v>**</v>
          </cell>
          <cell r="F17" t="str">
            <v>**</v>
          </cell>
          <cell r="G17" t="str">
            <v>**</v>
          </cell>
          <cell r="H17" t="str">
            <v>**</v>
          </cell>
          <cell r="I17" t="str">
            <v>**</v>
          </cell>
          <cell r="J17" t="str">
            <v>**</v>
          </cell>
          <cell r="K17" t="str">
            <v>**</v>
          </cell>
        </row>
        <row r="18">
          <cell r="C18" t="str">
            <v>**</v>
          </cell>
          <cell r="D18" t="str">
            <v>**</v>
          </cell>
          <cell r="E18" t="str">
            <v>**</v>
          </cell>
          <cell r="F18" t="str">
            <v>**</v>
          </cell>
          <cell r="G18" t="str">
            <v>**</v>
          </cell>
          <cell r="H18" t="str">
            <v>**</v>
          </cell>
          <cell r="I18" t="str">
            <v>**</v>
          </cell>
          <cell r="J18" t="str">
            <v>**</v>
          </cell>
          <cell r="K18" t="str">
            <v>**</v>
          </cell>
        </row>
        <row r="19">
          <cell r="C19" t="str">
            <v>**</v>
          </cell>
          <cell r="D19" t="str">
            <v>**</v>
          </cell>
          <cell r="E19" t="str">
            <v>**</v>
          </cell>
          <cell r="F19" t="str">
            <v>**</v>
          </cell>
          <cell r="G19" t="str">
            <v>**</v>
          </cell>
          <cell r="H19" t="str">
            <v>**</v>
          </cell>
          <cell r="I19" t="str">
            <v>**</v>
          </cell>
          <cell r="J19" t="str">
            <v>**</v>
          </cell>
          <cell r="K19" t="str">
            <v>**</v>
          </cell>
        </row>
        <row r="20">
          <cell r="C20" t="str">
            <v>**</v>
          </cell>
          <cell r="D20" t="str">
            <v>**</v>
          </cell>
          <cell r="E20" t="str">
            <v>**</v>
          </cell>
          <cell r="F20" t="str">
            <v>**</v>
          </cell>
          <cell r="G20" t="str">
            <v>**</v>
          </cell>
          <cell r="H20" t="str">
            <v>**</v>
          </cell>
          <cell r="I20" t="str">
            <v>**</v>
          </cell>
          <cell r="J20" t="str">
            <v>**</v>
          </cell>
          <cell r="K20" t="str">
            <v>**</v>
          </cell>
        </row>
        <row r="21">
          <cell r="C21" t="str">
            <v>**</v>
          </cell>
          <cell r="D21" t="str">
            <v>**</v>
          </cell>
          <cell r="E21" t="str">
            <v>**</v>
          </cell>
          <cell r="F21" t="str">
            <v>**</v>
          </cell>
          <cell r="G21" t="str">
            <v>**</v>
          </cell>
          <cell r="H21" t="str">
            <v>**</v>
          </cell>
          <cell r="I21" t="str">
            <v>**</v>
          </cell>
          <cell r="J21" t="str">
            <v>**</v>
          </cell>
          <cell r="K21" t="str">
            <v>**</v>
          </cell>
        </row>
        <row r="22">
          <cell r="C22" t="str">
            <v>**</v>
          </cell>
          <cell r="D22" t="str">
            <v>**</v>
          </cell>
          <cell r="E22" t="str">
            <v>**</v>
          </cell>
          <cell r="F22" t="str">
            <v>**</v>
          </cell>
          <cell r="G22" t="str">
            <v>**</v>
          </cell>
          <cell r="H22" t="str">
            <v>**</v>
          </cell>
          <cell r="I22" t="str">
            <v>**</v>
          </cell>
          <cell r="J22" t="str">
            <v>**</v>
          </cell>
          <cell r="K22" t="str">
            <v>**</v>
          </cell>
        </row>
        <row r="23">
          <cell r="C23" t="str">
            <v>**</v>
          </cell>
          <cell r="D23" t="str">
            <v>**</v>
          </cell>
          <cell r="E23" t="str">
            <v>**</v>
          </cell>
          <cell r="F23" t="str">
            <v>**</v>
          </cell>
          <cell r="G23" t="str">
            <v>**</v>
          </cell>
          <cell r="H23" t="str">
            <v>**</v>
          </cell>
          <cell r="I23" t="str">
            <v>**</v>
          </cell>
          <cell r="J23" t="str">
            <v>**</v>
          </cell>
          <cell r="K23" t="str">
            <v>**</v>
          </cell>
        </row>
        <row r="24">
          <cell r="C24" t="str">
            <v>**</v>
          </cell>
          <cell r="D24" t="str">
            <v>**</v>
          </cell>
          <cell r="E24" t="str">
            <v>**</v>
          </cell>
          <cell r="F24" t="str">
            <v>**</v>
          </cell>
          <cell r="G24" t="str">
            <v>**</v>
          </cell>
          <cell r="H24" t="str">
            <v>**</v>
          </cell>
          <cell r="I24" t="str">
            <v>**</v>
          </cell>
          <cell r="J24" t="str">
            <v>**</v>
          </cell>
          <cell r="K24" t="str">
            <v>**</v>
          </cell>
        </row>
        <row r="25">
          <cell r="C25" t="str">
            <v>**</v>
          </cell>
          <cell r="D25" t="str">
            <v>**</v>
          </cell>
          <cell r="E25" t="str">
            <v>**</v>
          </cell>
          <cell r="F25" t="str">
            <v>**</v>
          </cell>
          <cell r="G25" t="str">
            <v>**</v>
          </cell>
          <cell r="H25" t="str">
            <v>**</v>
          </cell>
          <cell r="I25" t="str">
            <v>**</v>
          </cell>
          <cell r="J25" t="str">
            <v>**</v>
          </cell>
          <cell r="K25" t="str">
            <v>**</v>
          </cell>
        </row>
        <row r="26">
          <cell r="B26" t="str">
            <v>**</v>
          </cell>
          <cell r="C26" t="str">
            <v>**</v>
          </cell>
          <cell r="D26" t="str">
            <v>**</v>
          </cell>
          <cell r="E26" t="str">
            <v>**</v>
          </cell>
          <cell r="F26" t="str">
            <v>**</v>
          </cell>
          <cell r="G26" t="str">
            <v>**</v>
          </cell>
          <cell r="H26" t="str">
            <v>**</v>
          </cell>
          <cell r="I26" t="str">
            <v>**</v>
          </cell>
          <cell r="J26" t="str">
            <v>**</v>
          </cell>
          <cell r="K26" t="str">
            <v>**</v>
          </cell>
        </row>
        <row r="27">
          <cell r="B27" t="str">
            <v>**</v>
          </cell>
          <cell r="C27" t="str">
            <v>**</v>
          </cell>
          <cell r="D27" t="str">
            <v>**</v>
          </cell>
          <cell r="E27" t="str">
            <v>**</v>
          </cell>
          <cell r="F27" t="str">
            <v>**</v>
          </cell>
          <cell r="G27" t="str">
            <v>**</v>
          </cell>
          <cell r="H27" t="str">
            <v>**</v>
          </cell>
          <cell r="I27" t="str">
            <v>**</v>
          </cell>
          <cell r="J27" t="str">
            <v>**</v>
          </cell>
          <cell r="K27" t="str">
            <v>**</v>
          </cell>
        </row>
        <row r="28">
          <cell r="B28" t="str">
            <v>**</v>
          </cell>
          <cell r="C28" t="str">
            <v>**</v>
          </cell>
          <cell r="D28" t="str">
            <v>**</v>
          </cell>
          <cell r="E28" t="str">
            <v>**</v>
          </cell>
          <cell r="F28" t="str">
            <v>**</v>
          </cell>
          <cell r="G28" t="str">
            <v>**</v>
          </cell>
          <cell r="H28" t="str">
            <v>**</v>
          </cell>
          <cell r="I28" t="str">
            <v>**</v>
          </cell>
          <cell r="J28" t="str">
            <v>**</v>
          </cell>
          <cell r="K28" t="str">
            <v>**</v>
          </cell>
        </row>
        <row r="29">
          <cell r="B29" t="str">
            <v>**</v>
          </cell>
          <cell r="C29" t="str">
            <v>**</v>
          </cell>
          <cell r="D29" t="str">
            <v>**</v>
          </cell>
          <cell r="E29" t="str">
            <v>**</v>
          </cell>
          <cell r="F29" t="str">
            <v>**</v>
          </cell>
          <cell r="G29" t="str">
            <v>**</v>
          </cell>
          <cell r="H29" t="str">
            <v>**</v>
          </cell>
          <cell r="I29" t="str">
            <v>**</v>
          </cell>
          <cell r="J29" t="str">
            <v>**</v>
          </cell>
          <cell r="K29" t="str">
            <v>**</v>
          </cell>
        </row>
        <row r="30">
          <cell r="B30" t="str">
            <v>**</v>
          </cell>
          <cell r="C30" t="str">
            <v>**</v>
          </cell>
          <cell r="D30" t="str">
            <v>**</v>
          </cell>
          <cell r="E30" t="str">
            <v>**</v>
          </cell>
          <cell r="F30" t="str">
            <v>**</v>
          </cell>
          <cell r="G30" t="str">
            <v>**</v>
          </cell>
          <cell r="H30" t="str">
            <v>**</v>
          </cell>
          <cell r="I30" t="str">
            <v>**</v>
          </cell>
          <cell r="J30" t="str">
            <v>**</v>
          </cell>
          <cell r="K30" t="str">
            <v>**</v>
          </cell>
        </row>
        <row r="31">
          <cell r="B31">
            <v>23.25</v>
          </cell>
          <cell r="C31">
            <v>24.5</v>
          </cell>
          <cell r="D31">
            <v>23.1</v>
          </cell>
          <cell r="E31">
            <v>74.5</v>
          </cell>
          <cell r="F31">
            <v>76</v>
          </cell>
          <cell r="G31">
            <v>68</v>
          </cell>
          <cell r="H31">
            <v>0.72000000000000008</v>
          </cell>
          <cell r="I31" t="str">
            <v>NE</v>
          </cell>
          <cell r="J31">
            <v>7.2</v>
          </cell>
          <cell r="K31">
            <v>0</v>
          </cell>
        </row>
        <row r="32">
          <cell r="B32">
            <v>22.558333333333326</v>
          </cell>
          <cell r="C32">
            <v>27.8</v>
          </cell>
          <cell r="D32">
            <v>18.3</v>
          </cell>
          <cell r="E32">
            <v>75.333333333333329</v>
          </cell>
          <cell r="F32">
            <v>93</v>
          </cell>
          <cell r="G32">
            <v>52</v>
          </cell>
          <cell r="H32">
            <v>17.28</v>
          </cell>
          <cell r="I32" t="str">
            <v>NE</v>
          </cell>
          <cell r="J32">
            <v>30.240000000000002</v>
          </cell>
          <cell r="K32">
            <v>0</v>
          </cell>
        </row>
        <row r="33">
          <cell r="B33">
            <v>23.120833333333334</v>
          </cell>
          <cell r="C33">
            <v>31.2</v>
          </cell>
          <cell r="D33">
            <v>17.100000000000001</v>
          </cell>
          <cell r="E33">
            <v>73.666666666666671</v>
          </cell>
          <cell r="F33">
            <v>95</v>
          </cell>
          <cell r="G33">
            <v>42</v>
          </cell>
          <cell r="H33">
            <v>13.32</v>
          </cell>
          <cell r="I33" t="str">
            <v>NE</v>
          </cell>
          <cell r="J33">
            <v>29.52</v>
          </cell>
          <cell r="K33">
            <v>0</v>
          </cell>
        </row>
        <row r="34">
          <cell r="B34">
            <v>23.824999999999992</v>
          </cell>
          <cell r="C34">
            <v>30.8</v>
          </cell>
          <cell r="D34">
            <v>17</v>
          </cell>
          <cell r="E34">
            <v>70.041666666666671</v>
          </cell>
          <cell r="F34">
            <v>96</v>
          </cell>
          <cell r="G34">
            <v>42</v>
          </cell>
          <cell r="H34">
            <v>13.68</v>
          </cell>
          <cell r="I34" t="str">
            <v>L</v>
          </cell>
          <cell r="J34">
            <v>24.840000000000003</v>
          </cell>
          <cell r="K34">
            <v>0</v>
          </cell>
        </row>
      </sheetData>
      <sheetData sheetId="4" refreshError="1"/>
      <sheetData sheetId="5">
        <row r="5">
          <cell r="B5">
            <v>21.791666666666671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>
        <row r="5">
          <cell r="B5">
            <v>27.599999999999998</v>
          </cell>
          <cell r="C5">
            <v>33.6</v>
          </cell>
          <cell r="D5">
            <v>23</v>
          </cell>
          <cell r="E5">
            <v>68.166666666666671</v>
          </cell>
          <cell r="F5">
            <v>88</v>
          </cell>
          <cell r="G5">
            <v>46</v>
          </cell>
          <cell r="H5">
            <v>15.48</v>
          </cell>
          <cell r="I5" t="str">
            <v>NE</v>
          </cell>
          <cell r="J5">
            <v>27</v>
          </cell>
          <cell r="K5">
            <v>0</v>
          </cell>
        </row>
        <row r="6">
          <cell r="B6">
            <v>22.420833333333334</v>
          </cell>
          <cell r="C6">
            <v>28</v>
          </cell>
          <cell r="D6">
            <v>20.2</v>
          </cell>
          <cell r="E6">
            <v>90</v>
          </cell>
          <cell r="F6">
            <v>97</v>
          </cell>
          <cell r="G6">
            <v>61</v>
          </cell>
          <cell r="H6">
            <v>20.88</v>
          </cell>
          <cell r="I6" t="str">
            <v>L</v>
          </cell>
          <cell r="J6">
            <v>34.200000000000003</v>
          </cell>
          <cell r="K6">
            <v>32.799999999999997</v>
          </cell>
        </row>
        <row r="7">
          <cell r="B7">
            <v>22.079166666666666</v>
          </cell>
          <cell r="C7">
            <v>26.4</v>
          </cell>
          <cell r="D7">
            <v>19.7</v>
          </cell>
          <cell r="E7">
            <v>89.625</v>
          </cell>
          <cell r="F7">
            <v>96</v>
          </cell>
          <cell r="G7">
            <v>72</v>
          </cell>
          <cell r="H7">
            <v>14.76</v>
          </cell>
          <cell r="I7" t="str">
            <v>NE</v>
          </cell>
          <cell r="J7">
            <v>26.64</v>
          </cell>
          <cell r="K7">
            <v>0.8</v>
          </cell>
        </row>
        <row r="8">
          <cell r="B8">
            <v>24.008333333333329</v>
          </cell>
          <cell r="C8">
            <v>30.1</v>
          </cell>
          <cell r="D8">
            <v>20.9</v>
          </cell>
          <cell r="E8">
            <v>85.583333333333329</v>
          </cell>
          <cell r="F8">
            <v>97</v>
          </cell>
          <cell r="G8">
            <v>56</v>
          </cell>
          <cell r="H8">
            <v>20.52</v>
          </cell>
          <cell r="I8" t="str">
            <v>NO</v>
          </cell>
          <cell r="J8">
            <v>36.36</v>
          </cell>
          <cell r="K8">
            <v>2.8</v>
          </cell>
        </row>
        <row r="9">
          <cell r="B9">
            <v>23.541666666666661</v>
          </cell>
          <cell r="C9">
            <v>26.1</v>
          </cell>
          <cell r="D9">
            <v>21.7</v>
          </cell>
          <cell r="E9">
            <v>84.416666666666671</v>
          </cell>
          <cell r="F9">
            <v>95</v>
          </cell>
          <cell r="G9">
            <v>68</v>
          </cell>
          <cell r="H9">
            <v>15.840000000000002</v>
          </cell>
          <cell r="I9" t="str">
            <v>O</v>
          </cell>
          <cell r="J9">
            <v>27</v>
          </cell>
          <cell r="K9">
            <v>0.2</v>
          </cell>
        </row>
        <row r="10">
          <cell r="B10">
            <v>23.291666666666668</v>
          </cell>
          <cell r="C10">
            <v>27.9</v>
          </cell>
          <cell r="D10">
            <v>21.1</v>
          </cell>
          <cell r="E10">
            <v>84.791666666666671</v>
          </cell>
          <cell r="F10">
            <v>96</v>
          </cell>
          <cell r="G10">
            <v>62</v>
          </cell>
          <cell r="H10">
            <v>12.96</v>
          </cell>
          <cell r="I10" t="str">
            <v>L</v>
          </cell>
          <cell r="J10">
            <v>25.2</v>
          </cell>
          <cell r="K10">
            <v>1.6</v>
          </cell>
        </row>
        <row r="11">
          <cell r="B11">
            <v>22.058333333333334</v>
          </cell>
          <cell r="C11">
            <v>24.5</v>
          </cell>
          <cell r="D11">
            <v>20.7</v>
          </cell>
          <cell r="E11">
            <v>85.416666666666671</v>
          </cell>
          <cell r="F11">
            <v>96</v>
          </cell>
          <cell r="G11">
            <v>67</v>
          </cell>
          <cell r="H11">
            <v>27.36</v>
          </cell>
          <cell r="I11" t="str">
            <v>N</v>
          </cell>
          <cell r="J11">
            <v>41.76</v>
          </cell>
          <cell r="K11">
            <v>9.6</v>
          </cell>
        </row>
        <row r="12">
          <cell r="B12">
            <v>23.162499999999998</v>
          </cell>
          <cell r="C12">
            <v>27.6</v>
          </cell>
          <cell r="D12">
            <v>20.6</v>
          </cell>
          <cell r="E12">
            <v>82.208333333333329</v>
          </cell>
          <cell r="F12">
            <v>93</v>
          </cell>
          <cell r="G12">
            <v>65</v>
          </cell>
          <cell r="H12">
            <v>10.8</v>
          </cell>
          <cell r="I12" t="str">
            <v>SE</v>
          </cell>
          <cell r="J12">
            <v>19.079999999999998</v>
          </cell>
          <cell r="K12">
            <v>0</v>
          </cell>
        </row>
        <row r="13">
          <cell r="B13">
            <v>24.420833333333331</v>
          </cell>
          <cell r="C13">
            <v>30.2</v>
          </cell>
          <cell r="D13">
            <v>21.4</v>
          </cell>
          <cell r="E13">
            <v>82.5</v>
          </cell>
          <cell r="F13">
            <v>97</v>
          </cell>
          <cell r="G13">
            <v>58</v>
          </cell>
          <cell r="H13">
            <v>14.76</v>
          </cell>
          <cell r="I13" t="str">
            <v>S</v>
          </cell>
          <cell r="J13">
            <v>31.680000000000003</v>
          </cell>
          <cell r="K13">
            <v>4.2</v>
          </cell>
        </row>
        <row r="14">
          <cell r="B14">
            <v>23.208333333333332</v>
          </cell>
          <cell r="C14">
            <v>28.7</v>
          </cell>
          <cell r="D14">
            <v>20.100000000000001</v>
          </cell>
          <cell r="E14">
            <v>85.041666666666671</v>
          </cell>
          <cell r="F14">
            <v>96</v>
          </cell>
          <cell r="G14">
            <v>63</v>
          </cell>
          <cell r="H14">
            <v>13.68</v>
          </cell>
          <cell r="I14" t="str">
            <v>L</v>
          </cell>
          <cell r="J14">
            <v>33.480000000000004</v>
          </cell>
          <cell r="K14">
            <v>11.200000000000001</v>
          </cell>
        </row>
        <row r="15">
          <cell r="B15">
            <v>24.308333333333337</v>
          </cell>
          <cell r="C15">
            <v>29.8</v>
          </cell>
          <cell r="D15">
            <v>20.5</v>
          </cell>
          <cell r="E15">
            <v>79.208333333333329</v>
          </cell>
          <cell r="F15">
            <v>94</v>
          </cell>
          <cell r="G15">
            <v>57</v>
          </cell>
          <cell r="H15">
            <v>15.48</v>
          </cell>
          <cell r="I15" t="str">
            <v>L</v>
          </cell>
          <cell r="J15">
            <v>34.200000000000003</v>
          </cell>
          <cell r="K15">
            <v>0.2</v>
          </cell>
        </row>
        <row r="16">
          <cell r="B16">
            <v>25.475000000000005</v>
          </cell>
          <cell r="C16">
            <v>31.2</v>
          </cell>
          <cell r="D16">
            <v>22.2</v>
          </cell>
          <cell r="E16">
            <v>81.583333333333329</v>
          </cell>
          <cell r="F16">
            <v>95</v>
          </cell>
          <cell r="G16">
            <v>58</v>
          </cell>
          <cell r="H16">
            <v>26.28</v>
          </cell>
          <cell r="I16" t="str">
            <v>NO</v>
          </cell>
          <cell r="J16">
            <v>49.32</v>
          </cell>
          <cell r="K16">
            <v>0.4</v>
          </cell>
        </row>
        <row r="17">
          <cell r="B17">
            <v>21.170833333333338</v>
          </cell>
          <cell r="C17">
            <v>25.2</v>
          </cell>
          <cell r="D17">
            <v>18.899999999999999</v>
          </cell>
          <cell r="E17">
            <v>85.666666666666671</v>
          </cell>
          <cell r="F17">
            <v>97</v>
          </cell>
          <cell r="G17">
            <v>60</v>
          </cell>
          <cell r="H17">
            <v>28.08</v>
          </cell>
          <cell r="I17" t="str">
            <v>S</v>
          </cell>
          <cell r="J17">
            <v>50.04</v>
          </cell>
          <cell r="K17">
            <v>63.6</v>
          </cell>
        </row>
        <row r="18">
          <cell r="B18">
            <v>19.708333333333332</v>
          </cell>
          <cell r="C18">
            <v>26.9</v>
          </cell>
          <cell r="D18">
            <v>14.3</v>
          </cell>
          <cell r="E18">
            <v>75.291666666666671</v>
          </cell>
          <cell r="F18">
            <v>92</v>
          </cell>
          <cell r="G18">
            <v>47</v>
          </cell>
          <cell r="H18">
            <v>16.920000000000002</v>
          </cell>
          <cell r="I18" t="str">
            <v>S</v>
          </cell>
          <cell r="J18">
            <v>29.52</v>
          </cell>
          <cell r="K18">
            <v>0</v>
          </cell>
        </row>
        <row r="19">
          <cell r="B19">
            <v>20.383333333333329</v>
          </cell>
          <cell r="C19">
            <v>27.4</v>
          </cell>
          <cell r="D19">
            <v>14.4</v>
          </cell>
          <cell r="E19">
            <v>56.041666666666664</v>
          </cell>
          <cell r="F19">
            <v>80</v>
          </cell>
          <cell r="G19">
            <v>24</v>
          </cell>
          <cell r="H19">
            <v>16.2</v>
          </cell>
          <cell r="I19" t="str">
            <v>S</v>
          </cell>
          <cell r="J19">
            <v>28.44</v>
          </cell>
          <cell r="K19">
            <v>0</v>
          </cell>
        </row>
        <row r="20">
          <cell r="B20">
            <v>20.212499999999999</v>
          </cell>
          <cell r="C20">
            <v>26.2</v>
          </cell>
          <cell r="D20">
            <v>14.1</v>
          </cell>
          <cell r="E20">
            <v>54.666666666666664</v>
          </cell>
          <cell r="F20">
            <v>79</v>
          </cell>
          <cell r="G20">
            <v>33</v>
          </cell>
          <cell r="H20">
            <v>15.48</v>
          </cell>
          <cell r="I20" t="str">
            <v>S</v>
          </cell>
          <cell r="J20">
            <v>28.08</v>
          </cell>
          <cell r="K20">
            <v>0</v>
          </cell>
        </row>
        <row r="21">
          <cell r="B21">
            <v>20.566666666666666</v>
          </cell>
          <cell r="C21">
            <v>26.8</v>
          </cell>
          <cell r="D21">
            <v>15.5</v>
          </cell>
          <cell r="E21">
            <v>61.416666666666664</v>
          </cell>
          <cell r="F21">
            <v>84</v>
          </cell>
          <cell r="G21">
            <v>34</v>
          </cell>
          <cell r="H21">
            <v>12.6</v>
          </cell>
          <cell r="I21" t="str">
            <v>S</v>
          </cell>
          <cell r="J21">
            <v>23.040000000000003</v>
          </cell>
          <cell r="K21">
            <v>0</v>
          </cell>
        </row>
        <row r="22">
          <cell r="B22">
            <v>21.183333333333334</v>
          </cell>
          <cell r="C22">
            <v>27</v>
          </cell>
          <cell r="D22">
            <v>15.9</v>
          </cell>
          <cell r="E22">
            <v>61.791666666666664</v>
          </cell>
          <cell r="F22">
            <v>79</v>
          </cell>
          <cell r="G22">
            <v>43</v>
          </cell>
          <cell r="H22">
            <v>13.68</v>
          </cell>
          <cell r="I22" t="str">
            <v>S</v>
          </cell>
          <cell r="J22">
            <v>26.64</v>
          </cell>
          <cell r="K22">
            <v>0</v>
          </cell>
        </row>
        <row r="23">
          <cell r="B23">
            <v>21.362499999999997</v>
          </cell>
          <cell r="C23">
            <v>26.9</v>
          </cell>
          <cell r="D23">
            <v>15.8</v>
          </cell>
          <cell r="E23">
            <v>62.75</v>
          </cell>
          <cell r="F23">
            <v>86</v>
          </cell>
          <cell r="G23">
            <v>37</v>
          </cell>
          <cell r="H23">
            <v>11.879999999999999</v>
          </cell>
          <cell r="I23" t="str">
            <v>SE</v>
          </cell>
          <cell r="J23">
            <v>27</v>
          </cell>
          <cell r="K23">
            <v>0</v>
          </cell>
        </row>
        <row r="24">
          <cell r="B24">
            <v>21.770833333333332</v>
          </cell>
          <cell r="C24">
            <v>27.8</v>
          </cell>
          <cell r="D24">
            <v>15.8</v>
          </cell>
          <cell r="E24">
            <v>63.375</v>
          </cell>
          <cell r="F24">
            <v>84</v>
          </cell>
          <cell r="G24">
            <v>44</v>
          </cell>
          <cell r="H24">
            <v>12.96</v>
          </cell>
          <cell r="I24" t="str">
            <v>S</v>
          </cell>
          <cell r="J24">
            <v>28.8</v>
          </cell>
          <cell r="K24">
            <v>0</v>
          </cell>
        </row>
        <row r="25">
          <cell r="B25">
            <v>21.929166666666664</v>
          </cell>
          <cell r="C25">
            <v>27.7</v>
          </cell>
          <cell r="D25">
            <v>17.2</v>
          </cell>
          <cell r="E25">
            <v>67.916666666666671</v>
          </cell>
          <cell r="F25">
            <v>88</v>
          </cell>
          <cell r="G25">
            <v>44</v>
          </cell>
          <cell r="H25">
            <v>15.120000000000001</v>
          </cell>
          <cell r="I25" t="str">
            <v>SE</v>
          </cell>
          <cell r="J25">
            <v>28.8</v>
          </cell>
          <cell r="K25">
            <v>0</v>
          </cell>
        </row>
        <row r="26">
          <cell r="B26">
            <v>21.716666666666669</v>
          </cell>
          <cell r="C26">
            <v>28</v>
          </cell>
          <cell r="D26">
            <v>16.3</v>
          </cell>
          <cell r="E26">
            <v>67.125</v>
          </cell>
          <cell r="F26">
            <v>88</v>
          </cell>
          <cell r="G26">
            <v>40</v>
          </cell>
          <cell r="H26">
            <v>16.2</v>
          </cell>
          <cell r="I26" t="str">
            <v>L</v>
          </cell>
          <cell r="J26">
            <v>33.480000000000004</v>
          </cell>
          <cell r="K26">
            <v>0</v>
          </cell>
        </row>
        <row r="27">
          <cell r="B27">
            <v>22.004166666666666</v>
          </cell>
          <cell r="C27">
            <v>27.7</v>
          </cell>
          <cell r="D27">
            <v>16.399999999999999</v>
          </cell>
          <cell r="E27">
            <v>64.958333333333329</v>
          </cell>
          <cell r="F27">
            <v>87</v>
          </cell>
          <cell r="G27">
            <v>35</v>
          </cell>
          <cell r="H27">
            <v>16.2</v>
          </cell>
          <cell r="I27" t="str">
            <v>L</v>
          </cell>
          <cell r="J27">
            <v>28.44</v>
          </cell>
          <cell r="K27">
            <v>0</v>
          </cell>
        </row>
        <row r="28">
          <cell r="B28">
            <v>22.295833333333334</v>
          </cell>
          <cell r="C28">
            <v>28.1</v>
          </cell>
          <cell r="D28">
            <v>17.899999999999999</v>
          </cell>
          <cell r="E28">
            <v>61.75</v>
          </cell>
          <cell r="F28">
            <v>80</v>
          </cell>
          <cell r="G28">
            <v>38</v>
          </cell>
          <cell r="H28">
            <v>14.4</v>
          </cell>
          <cell r="I28" t="str">
            <v>SE</v>
          </cell>
          <cell r="J28">
            <v>28.08</v>
          </cell>
          <cell r="K28">
            <v>0</v>
          </cell>
        </row>
        <row r="29">
          <cell r="B29">
            <v>23.291666666666668</v>
          </cell>
          <cell r="C29">
            <v>29.4</v>
          </cell>
          <cell r="D29">
            <v>18.7</v>
          </cell>
          <cell r="E29">
            <v>58.416666666666664</v>
          </cell>
          <cell r="F29">
            <v>75</v>
          </cell>
          <cell r="G29">
            <v>38</v>
          </cell>
          <cell r="H29">
            <v>12.96</v>
          </cell>
          <cell r="I29" t="str">
            <v>L</v>
          </cell>
          <cell r="J29">
            <v>29.880000000000003</v>
          </cell>
          <cell r="K29">
            <v>0</v>
          </cell>
        </row>
        <row r="30">
          <cell r="B30">
            <v>23.616666666666664</v>
          </cell>
          <cell r="C30">
            <v>30.6</v>
          </cell>
          <cell r="D30">
            <v>17.899999999999999</v>
          </cell>
          <cell r="E30">
            <v>63.416666666666664</v>
          </cell>
          <cell r="F30">
            <v>84</v>
          </cell>
          <cell r="G30">
            <v>45</v>
          </cell>
          <cell r="H30">
            <v>8.2799999999999994</v>
          </cell>
          <cell r="I30" t="str">
            <v>SE</v>
          </cell>
          <cell r="J30">
            <v>20.88</v>
          </cell>
          <cell r="K30">
            <v>0</v>
          </cell>
        </row>
        <row r="31">
          <cell r="B31">
            <v>24.358333333333331</v>
          </cell>
          <cell r="C31">
            <v>30.8</v>
          </cell>
          <cell r="D31">
            <v>19.8</v>
          </cell>
          <cell r="E31">
            <v>65.208333333333329</v>
          </cell>
          <cell r="F31">
            <v>81</v>
          </cell>
          <cell r="G31">
            <v>43</v>
          </cell>
          <cell r="H31">
            <v>12.6</v>
          </cell>
          <cell r="I31" t="str">
            <v>L</v>
          </cell>
          <cell r="J31">
            <v>24.12</v>
          </cell>
          <cell r="K31">
            <v>0</v>
          </cell>
        </row>
        <row r="32">
          <cell r="B32">
            <v>23.820833333333329</v>
          </cell>
          <cell r="C32">
            <v>28.6</v>
          </cell>
          <cell r="D32">
            <v>20.6</v>
          </cell>
          <cell r="E32">
            <v>65.5</v>
          </cell>
          <cell r="F32">
            <v>77</v>
          </cell>
          <cell r="G32">
            <v>48</v>
          </cell>
          <cell r="H32">
            <v>13.68</v>
          </cell>
          <cell r="I32" t="str">
            <v>L</v>
          </cell>
          <cell r="J32">
            <v>26.64</v>
          </cell>
          <cell r="K32">
            <v>0</v>
          </cell>
        </row>
        <row r="33">
          <cell r="B33">
            <v>24.233333333333334</v>
          </cell>
          <cell r="C33">
            <v>31.2</v>
          </cell>
          <cell r="D33">
            <v>18.3</v>
          </cell>
          <cell r="E33">
            <v>66.291666666666671</v>
          </cell>
          <cell r="F33">
            <v>89</v>
          </cell>
          <cell r="G33">
            <v>38</v>
          </cell>
          <cell r="H33">
            <v>12.96</v>
          </cell>
          <cell r="I33" t="str">
            <v>L</v>
          </cell>
          <cell r="J33">
            <v>29.16</v>
          </cell>
          <cell r="K33">
            <v>0</v>
          </cell>
        </row>
        <row r="34">
          <cell r="B34">
            <v>24.937499999999996</v>
          </cell>
          <cell r="C34">
            <v>31.7</v>
          </cell>
          <cell r="D34">
            <v>19.600000000000001</v>
          </cell>
          <cell r="E34">
            <v>61.708333333333336</v>
          </cell>
          <cell r="F34">
            <v>86</v>
          </cell>
          <cell r="G34">
            <v>29</v>
          </cell>
          <cell r="H34">
            <v>14.04</v>
          </cell>
          <cell r="I34" t="str">
            <v>NE</v>
          </cell>
          <cell r="J34">
            <v>26.28</v>
          </cell>
          <cell r="K34">
            <v>0</v>
          </cell>
        </row>
      </sheetData>
      <sheetData sheetId="4" refreshError="1"/>
      <sheetData sheetId="5">
        <row r="5">
          <cell r="B5">
            <v>22.520833333333332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>
        <row r="5">
          <cell r="B5">
            <v>27.600000000000005</v>
          </cell>
          <cell r="C5">
            <v>33.799999999999997</v>
          </cell>
          <cell r="D5">
            <v>21.3</v>
          </cell>
          <cell r="E5">
            <v>68.375</v>
          </cell>
          <cell r="F5">
            <v>91</v>
          </cell>
          <cell r="G5">
            <v>47</v>
          </cell>
          <cell r="H5">
            <v>19.079999999999998</v>
          </cell>
          <cell r="I5" t="str">
            <v>N</v>
          </cell>
          <cell r="J5">
            <v>32.76</v>
          </cell>
          <cell r="K5">
            <v>0</v>
          </cell>
        </row>
        <row r="6">
          <cell r="B6">
            <v>24.687499999999996</v>
          </cell>
          <cell r="C6">
            <v>28.7</v>
          </cell>
          <cell r="D6">
            <v>21.3</v>
          </cell>
          <cell r="E6">
            <v>83.875</v>
          </cell>
          <cell r="F6">
            <v>95</v>
          </cell>
          <cell r="G6">
            <v>65</v>
          </cell>
          <cell r="H6">
            <v>11.879999999999999</v>
          </cell>
          <cell r="I6" t="str">
            <v>N</v>
          </cell>
          <cell r="J6">
            <v>32.4</v>
          </cell>
          <cell r="K6">
            <v>23.4</v>
          </cell>
        </row>
        <row r="7">
          <cell r="B7">
            <v>22.245833333333326</v>
          </cell>
          <cell r="C7">
            <v>24.7</v>
          </cell>
          <cell r="D7">
            <v>21.3</v>
          </cell>
          <cell r="E7">
            <v>92.375</v>
          </cell>
          <cell r="F7">
            <v>95</v>
          </cell>
          <cell r="G7">
            <v>81</v>
          </cell>
          <cell r="H7">
            <v>16.2</v>
          </cell>
          <cell r="I7" t="str">
            <v>SE</v>
          </cell>
          <cell r="J7">
            <v>32.4</v>
          </cell>
          <cell r="K7">
            <v>54.4</v>
          </cell>
        </row>
        <row r="8">
          <cell r="B8">
            <v>23.979166666666671</v>
          </cell>
          <cell r="C8">
            <v>29</v>
          </cell>
          <cell r="D8">
            <v>20.8</v>
          </cell>
          <cell r="E8">
            <v>86.791666666666671</v>
          </cell>
          <cell r="F8">
            <v>96</v>
          </cell>
          <cell r="G8">
            <v>68</v>
          </cell>
          <cell r="H8">
            <v>16.2</v>
          </cell>
          <cell r="I8" t="str">
            <v>N</v>
          </cell>
          <cell r="J8">
            <v>36</v>
          </cell>
          <cell r="K8">
            <v>1</v>
          </cell>
        </row>
        <row r="9">
          <cell r="B9">
            <v>24.241666666666664</v>
          </cell>
          <cell r="C9">
            <v>29</v>
          </cell>
          <cell r="D9">
            <v>21.9</v>
          </cell>
          <cell r="E9">
            <v>84.416666666666671</v>
          </cell>
          <cell r="F9">
            <v>95</v>
          </cell>
          <cell r="G9">
            <v>60</v>
          </cell>
          <cell r="H9">
            <v>9</v>
          </cell>
          <cell r="I9" t="str">
            <v>N</v>
          </cell>
          <cell r="J9">
            <v>20.52</v>
          </cell>
          <cell r="K9">
            <v>25.799999999999997</v>
          </cell>
        </row>
        <row r="10">
          <cell r="B10">
            <v>24.650000000000002</v>
          </cell>
          <cell r="C10">
            <v>29.9</v>
          </cell>
          <cell r="D10">
            <v>21.4</v>
          </cell>
          <cell r="E10">
            <v>87.083333333333329</v>
          </cell>
          <cell r="F10">
            <v>96</v>
          </cell>
          <cell r="G10">
            <v>68</v>
          </cell>
          <cell r="H10">
            <v>16.559999999999999</v>
          </cell>
          <cell r="I10" t="str">
            <v>N</v>
          </cell>
          <cell r="J10">
            <v>34.200000000000003</v>
          </cell>
          <cell r="K10">
            <v>35</v>
          </cell>
        </row>
        <row r="11">
          <cell r="B11">
            <v>21.262499999999999</v>
          </cell>
          <cell r="C11">
            <v>27</v>
          </cell>
          <cell r="D11">
            <v>19.7</v>
          </cell>
          <cell r="E11">
            <v>91.75</v>
          </cell>
          <cell r="F11">
            <v>96</v>
          </cell>
          <cell r="G11">
            <v>76</v>
          </cell>
          <cell r="H11">
            <v>11.520000000000001</v>
          </cell>
          <cell r="I11" t="str">
            <v>L</v>
          </cell>
          <cell r="J11">
            <v>37.080000000000005</v>
          </cell>
          <cell r="K11">
            <v>97.999999999999986</v>
          </cell>
        </row>
        <row r="12">
          <cell r="B12">
            <v>23.4375</v>
          </cell>
          <cell r="C12">
            <v>29.2</v>
          </cell>
          <cell r="D12">
            <v>20</v>
          </cell>
          <cell r="E12">
            <v>85.583333333333329</v>
          </cell>
          <cell r="F12">
            <v>96</v>
          </cell>
          <cell r="G12">
            <v>65</v>
          </cell>
          <cell r="H12">
            <v>9</v>
          </cell>
          <cell r="I12" t="str">
            <v>S</v>
          </cell>
          <cell r="J12">
            <v>18</v>
          </cell>
          <cell r="K12">
            <v>0</v>
          </cell>
        </row>
        <row r="13">
          <cell r="B13">
            <v>24.17916666666666</v>
          </cell>
          <cell r="C13">
            <v>30.3</v>
          </cell>
          <cell r="D13">
            <v>20.9</v>
          </cell>
          <cell r="E13">
            <v>87.708333333333329</v>
          </cell>
          <cell r="F13">
            <v>96</v>
          </cell>
          <cell r="G13">
            <v>62</v>
          </cell>
          <cell r="H13">
            <v>9</v>
          </cell>
          <cell r="I13" t="str">
            <v>L</v>
          </cell>
          <cell r="J13">
            <v>24.840000000000003</v>
          </cell>
          <cell r="K13">
            <v>9.6</v>
          </cell>
        </row>
        <row r="14">
          <cell r="B14">
            <v>25.625</v>
          </cell>
          <cell r="C14">
            <v>31.5</v>
          </cell>
          <cell r="D14">
            <v>20.8</v>
          </cell>
          <cell r="E14">
            <v>80.833333333333329</v>
          </cell>
          <cell r="F14">
            <v>96</v>
          </cell>
          <cell r="G14">
            <v>55</v>
          </cell>
          <cell r="H14">
            <v>12.24</v>
          </cell>
          <cell r="I14" t="str">
            <v>N</v>
          </cell>
          <cell r="J14">
            <v>21.6</v>
          </cell>
          <cell r="K14">
            <v>0.4</v>
          </cell>
        </row>
        <row r="15">
          <cell r="B15">
            <v>26.712500000000002</v>
          </cell>
          <cell r="C15">
            <v>31.6</v>
          </cell>
          <cell r="D15">
            <v>22.8</v>
          </cell>
          <cell r="E15">
            <v>77</v>
          </cell>
          <cell r="F15">
            <v>90</v>
          </cell>
          <cell r="G15">
            <v>57</v>
          </cell>
          <cell r="H15">
            <v>16.920000000000002</v>
          </cell>
          <cell r="I15" t="str">
            <v>SE</v>
          </cell>
          <cell r="J15">
            <v>30.6</v>
          </cell>
          <cell r="K15">
            <v>0</v>
          </cell>
        </row>
        <row r="16">
          <cell r="B16">
            <v>26.191666666666663</v>
          </cell>
          <cell r="C16">
            <v>30.7</v>
          </cell>
          <cell r="D16">
            <v>24.3</v>
          </cell>
          <cell r="E16">
            <v>84.125</v>
          </cell>
          <cell r="F16">
            <v>94</v>
          </cell>
          <cell r="G16">
            <v>66</v>
          </cell>
          <cell r="H16">
            <v>16.559999999999999</v>
          </cell>
          <cell r="I16" t="str">
            <v>N</v>
          </cell>
          <cell r="J16">
            <v>32.4</v>
          </cell>
          <cell r="K16">
            <v>10</v>
          </cell>
        </row>
        <row r="17">
          <cell r="B17">
            <v>22.308333333333326</v>
          </cell>
          <cell r="C17">
            <v>27</v>
          </cell>
          <cell r="D17">
            <v>20.100000000000001</v>
          </cell>
          <cell r="E17">
            <v>82.666666666666671</v>
          </cell>
          <cell r="F17">
            <v>96</v>
          </cell>
          <cell r="G17">
            <v>59</v>
          </cell>
          <cell r="H17">
            <v>12.6</v>
          </cell>
          <cell r="I17" t="str">
            <v>S</v>
          </cell>
          <cell r="J17">
            <v>42.480000000000004</v>
          </cell>
          <cell r="K17">
            <v>40.400000000000006</v>
          </cell>
        </row>
        <row r="18">
          <cell r="B18">
            <v>20.6</v>
          </cell>
          <cell r="C18">
            <v>28.6</v>
          </cell>
          <cell r="D18">
            <v>14.5</v>
          </cell>
          <cell r="E18">
            <v>71.166666666666671</v>
          </cell>
          <cell r="F18">
            <v>95</v>
          </cell>
          <cell r="G18">
            <v>30</v>
          </cell>
          <cell r="H18">
            <v>7.5600000000000005</v>
          </cell>
          <cell r="I18" t="str">
            <v>S</v>
          </cell>
          <cell r="J18">
            <v>19.440000000000001</v>
          </cell>
          <cell r="K18">
            <v>0</v>
          </cell>
        </row>
        <row r="19">
          <cell r="B19">
            <v>20.341666666666661</v>
          </cell>
          <cell r="C19">
            <v>28.6</v>
          </cell>
          <cell r="D19">
            <v>13.4</v>
          </cell>
          <cell r="E19">
            <v>67.291666666666671</v>
          </cell>
          <cell r="F19">
            <v>95</v>
          </cell>
          <cell r="G19">
            <v>31</v>
          </cell>
          <cell r="H19">
            <v>7.2</v>
          </cell>
          <cell r="I19" t="str">
            <v>S</v>
          </cell>
          <cell r="J19">
            <v>15.120000000000001</v>
          </cell>
          <cell r="K19">
            <v>0</v>
          </cell>
        </row>
        <row r="20">
          <cell r="B20">
            <v>20.224999999999998</v>
          </cell>
          <cell r="C20">
            <v>29.1</v>
          </cell>
          <cell r="D20">
            <v>11.8</v>
          </cell>
          <cell r="E20">
            <v>65.791666666666671</v>
          </cell>
          <cell r="F20">
            <v>94</v>
          </cell>
          <cell r="G20">
            <v>28</v>
          </cell>
          <cell r="H20">
            <v>7.2</v>
          </cell>
          <cell r="I20" t="str">
            <v>S</v>
          </cell>
          <cell r="J20">
            <v>20.16</v>
          </cell>
          <cell r="K20">
            <v>0</v>
          </cell>
        </row>
        <row r="21">
          <cell r="B21">
            <v>20.6</v>
          </cell>
          <cell r="C21">
            <v>29.1</v>
          </cell>
          <cell r="D21">
            <v>13.3</v>
          </cell>
          <cell r="E21">
            <v>67.458333333333329</v>
          </cell>
          <cell r="F21">
            <v>94</v>
          </cell>
          <cell r="G21">
            <v>33</v>
          </cell>
          <cell r="H21">
            <v>7.5600000000000005</v>
          </cell>
          <cell r="I21" t="str">
            <v>S</v>
          </cell>
          <cell r="J21">
            <v>26.64</v>
          </cell>
          <cell r="K21">
            <v>0</v>
          </cell>
        </row>
        <row r="22">
          <cell r="B22">
            <v>20.241666666666664</v>
          </cell>
          <cell r="C22">
            <v>28.5</v>
          </cell>
          <cell r="D22">
            <v>12</v>
          </cell>
          <cell r="E22">
            <v>70.458333333333329</v>
          </cell>
          <cell r="F22">
            <v>95</v>
          </cell>
          <cell r="G22">
            <v>35</v>
          </cell>
          <cell r="H22">
            <v>6.48</v>
          </cell>
          <cell r="I22" t="str">
            <v>SE</v>
          </cell>
          <cell r="J22">
            <v>16.2</v>
          </cell>
          <cell r="K22">
            <v>0.2</v>
          </cell>
        </row>
        <row r="23">
          <cell r="B23">
            <v>21.395833333333332</v>
          </cell>
          <cell r="C23">
            <v>29.7</v>
          </cell>
          <cell r="D23">
            <v>14.1</v>
          </cell>
          <cell r="E23">
            <v>69</v>
          </cell>
          <cell r="F23">
            <v>96</v>
          </cell>
          <cell r="G23">
            <v>31</v>
          </cell>
          <cell r="H23">
            <v>6.48</v>
          </cell>
          <cell r="I23" t="str">
            <v>S</v>
          </cell>
          <cell r="J23">
            <v>16.920000000000002</v>
          </cell>
          <cell r="K23">
            <v>0</v>
          </cell>
        </row>
        <row r="24">
          <cell r="B24">
            <v>20.891666666666662</v>
          </cell>
          <cell r="C24">
            <v>29.3</v>
          </cell>
          <cell r="D24">
            <v>13.1</v>
          </cell>
          <cell r="E24">
            <v>69.208333333333329</v>
          </cell>
          <cell r="F24">
            <v>95</v>
          </cell>
          <cell r="G24">
            <v>33</v>
          </cell>
          <cell r="H24">
            <v>7.2</v>
          </cell>
          <cell r="I24" t="str">
            <v>S</v>
          </cell>
          <cell r="J24">
            <v>20.88</v>
          </cell>
          <cell r="K24">
            <v>0</v>
          </cell>
        </row>
        <row r="25">
          <cell r="B25">
            <v>22.258333333333336</v>
          </cell>
          <cell r="C25">
            <v>30.8</v>
          </cell>
          <cell r="D25">
            <v>15.5</v>
          </cell>
          <cell r="E25">
            <v>67.958333333333329</v>
          </cell>
          <cell r="F25">
            <v>92</v>
          </cell>
          <cell r="G25">
            <v>37</v>
          </cell>
          <cell r="H25">
            <v>7.5600000000000005</v>
          </cell>
          <cell r="I25" t="str">
            <v>S</v>
          </cell>
          <cell r="J25">
            <v>17.64</v>
          </cell>
          <cell r="K25">
            <v>0</v>
          </cell>
        </row>
        <row r="26">
          <cell r="B26">
            <v>22.870833333333334</v>
          </cell>
          <cell r="C26">
            <v>30</v>
          </cell>
          <cell r="D26">
            <v>15.5</v>
          </cell>
          <cell r="E26">
            <v>67.916666666666671</v>
          </cell>
          <cell r="F26">
            <v>95</v>
          </cell>
          <cell r="G26">
            <v>38</v>
          </cell>
          <cell r="H26">
            <v>8.64</v>
          </cell>
          <cell r="I26" t="str">
            <v>SE</v>
          </cell>
          <cell r="J26">
            <v>27</v>
          </cell>
          <cell r="K26">
            <v>0</v>
          </cell>
        </row>
        <row r="27">
          <cell r="B27">
            <v>22.604166666666668</v>
          </cell>
          <cell r="C27">
            <v>29.7</v>
          </cell>
          <cell r="D27">
            <v>17</v>
          </cell>
          <cell r="E27">
            <v>68.625</v>
          </cell>
          <cell r="F27">
            <v>92</v>
          </cell>
          <cell r="G27">
            <v>34</v>
          </cell>
          <cell r="H27">
            <v>11.16</v>
          </cell>
          <cell r="I27" t="str">
            <v>L</v>
          </cell>
          <cell r="J27">
            <v>27.720000000000002</v>
          </cell>
          <cell r="K27">
            <v>0</v>
          </cell>
        </row>
        <row r="28">
          <cell r="B28">
            <v>21.679166666666671</v>
          </cell>
          <cell r="C28">
            <v>29.7</v>
          </cell>
          <cell r="D28">
            <v>13.7</v>
          </cell>
          <cell r="E28">
            <v>67.708333333333329</v>
          </cell>
          <cell r="F28">
            <v>95</v>
          </cell>
          <cell r="G28">
            <v>35</v>
          </cell>
          <cell r="H28">
            <v>10.8</v>
          </cell>
          <cell r="I28" t="str">
            <v>SE</v>
          </cell>
          <cell r="J28">
            <v>23.400000000000002</v>
          </cell>
          <cell r="K28">
            <v>0</v>
          </cell>
        </row>
        <row r="29">
          <cell r="B29">
            <v>22.770833333333332</v>
          </cell>
          <cell r="C29">
            <v>30.5</v>
          </cell>
          <cell r="D29">
            <v>16</v>
          </cell>
          <cell r="E29">
            <v>67.958333333333329</v>
          </cell>
          <cell r="F29">
            <v>94</v>
          </cell>
          <cell r="G29">
            <v>39</v>
          </cell>
          <cell r="H29">
            <v>12.24</v>
          </cell>
          <cell r="I29" t="str">
            <v>SE</v>
          </cell>
          <cell r="J29">
            <v>22.68</v>
          </cell>
          <cell r="K29">
            <v>0</v>
          </cell>
        </row>
        <row r="30">
          <cell r="B30">
            <v>23.454166666666666</v>
          </cell>
          <cell r="C30">
            <v>30.3</v>
          </cell>
          <cell r="D30">
            <v>17.2</v>
          </cell>
          <cell r="E30">
            <v>74.875</v>
          </cell>
          <cell r="F30">
            <v>93</v>
          </cell>
          <cell r="G30">
            <v>48</v>
          </cell>
          <cell r="H30">
            <v>10.8</v>
          </cell>
          <cell r="I30" t="str">
            <v>SE</v>
          </cell>
          <cell r="J30">
            <v>24.12</v>
          </cell>
          <cell r="K30">
            <v>0</v>
          </cell>
        </row>
        <row r="31">
          <cell r="B31">
            <v>25.5</v>
          </cell>
          <cell r="C31">
            <v>32.5</v>
          </cell>
          <cell r="D31">
            <v>20.100000000000001</v>
          </cell>
          <cell r="E31">
            <v>71.208333333333329</v>
          </cell>
          <cell r="F31">
            <v>90</v>
          </cell>
          <cell r="G31">
            <v>40</v>
          </cell>
          <cell r="H31">
            <v>12.6</v>
          </cell>
          <cell r="I31" t="str">
            <v>SE</v>
          </cell>
          <cell r="J31">
            <v>25.2</v>
          </cell>
          <cell r="K31">
            <v>0</v>
          </cell>
        </row>
        <row r="32">
          <cell r="B32">
            <v>25.787500000000005</v>
          </cell>
          <cell r="C32">
            <v>32.5</v>
          </cell>
          <cell r="D32">
            <v>20</v>
          </cell>
          <cell r="E32">
            <v>70.833333333333329</v>
          </cell>
          <cell r="F32">
            <v>93</v>
          </cell>
          <cell r="G32">
            <v>42</v>
          </cell>
          <cell r="H32">
            <v>11.520000000000001</v>
          </cell>
          <cell r="I32" t="str">
            <v>SE</v>
          </cell>
          <cell r="J32">
            <v>23.400000000000002</v>
          </cell>
          <cell r="K32">
            <v>0</v>
          </cell>
        </row>
        <row r="33">
          <cell r="B33">
            <v>25.487500000000001</v>
          </cell>
          <cell r="C33">
            <v>32.4</v>
          </cell>
          <cell r="D33">
            <v>18.600000000000001</v>
          </cell>
          <cell r="E33">
            <v>69.5</v>
          </cell>
          <cell r="F33">
            <v>94</v>
          </cell>
          <cell r="G33">
            <v>42</v>
          </cell>
          <cell r="H33">
            <v>10.8</v>
          </cell>
          <cell r="I33" t="str">
            <v>NE</v>
          </cell>
          <cell r="J33">
            <v>21.96</v>
          </cell>
          <cell r="K33">
            <v>0</v>
          </cell>
        </row>
        <row r="34">
          <cell r="B34">
            <v>25.320833333333329</v>
          </cell>
          <cell r="C34">
            <v>32.5</v>
          </cell>
          <cell r="D34">
            <v>18.8</v>
          </cell>
          <cell r="E34">
            <v>70.75</v>
          </cell>
          <cell r="F34">
            <v>94</v>
          </cell>
          <cell r="G34">
            <v>39</v>
          </cell>
          <cell r="H34">
            <v>13.32</v>
          </cell>
          <cell r="I34" t="str">
            <v>N</v>
          </cell>
          <cell r="J34">
            <v>23.400000000000002</v>
          </cell>
          <cell r="K34">
            <v>0</v>
          </cell>
        </row>
      </sheetData>
      <sheetData sheetId="4" refreshError="1"/>
      <sheetData sheetId="5">
        <row r="5">
          <cell r="B5">
            <v>24.391666666666666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>
        <row r="5">
          <cell r="B5">
            <v>27.195833333333336</v>
          </cell>
          <cell r="C5">
            <v>33.299999999999997</v>
          </cell>
          <cell r="D5">
            <v>21.7</v>
          </cell>
          <cell r="E5">
            <v>69.625</v>
          </cell>
          <cell r="F5">
            <v>92</v>
          </cell>
          <cell r="G5">
            <v>45</v>
          </cell>
          <cell r="H5">
            <v>12.96</v>
          </cell>
          <cell r="I5" t="str">
            <v>NE</v>
          </cell>
          <cell r="J5">
            <v>32.04</v>
          </cell>
          <cell r="K5">
            <v>0</v>
          </cell>
        </row>
        <row r="6">
          <cell r="B6">
            <v>22.187499999999989</v>
          </cell>
          <cell r="C6">
            <v>28.9</v>
          </cell>
          <cell r="D6">
            <v>19.2</v>
          </cell>
          <cell r="E6">
            <v>88.041666666666671</v>
          </cell>
          <cell r="F6">
            <v>96</v>
          </cell>
          <cell r="G6">
            <v>64</v>
          </cell>
          <cell r="H6">
            <v>11.16</v>
          </cell>
          <cell r="I6" t="str">
            <v>L</v>
          </cell>
          <cell r="J6">
            <v>37.800000000000004</v>
          </cell>
          <cell r="K6">
            <v>64.2</v>
          </cell>
        </row>
        <row r="7">
          <cell r="B7">
            <v>21.870833333333334</v>
          </cell>
          <cell r="C7">
            <v>25</v>
          </cell>
          <cell r="D7">
            <v>19.899999999999999</v>
          </cell>
          <cell r="E7">
            <v>88.041666666666671</v>
          </cell>
          <cell r="F7">
            <v>95</v>
          </cell>
          <cell r="G7">
            <v>76</v>
          </cell>
          <cell r="H7">
            <v>12.24</v>
          </cell>
          <cell r="I7" t="str">
            <v>NE</v>
          </cell>
          <cell r="J7">
            <v>30.6</v>
          </cell>
          <cell r="K7">
            <v>1.2</v>
          </cell>
        </row>
        <row r="8">
          <cell r="B8">
            <v>23.179166666666664</v>
          </cell>
          <cell r="C8">
            <v>28.7</v>
          </cell>
          <cell r="D8">
            <v>19.899999999999999</v>
          </cell>
          <cell r="E8">
            <v>86.041666666666671</v>
          </cell>
          <cell r="F8">
            <v>95</v>
          </cell>
          <cell r="G8">
            <v>69</v>
          </cell>
          <cell r="H8">
            <v>15.840000000000002</v>
          </cell>
          <cell r="I8" t="str">
            <v>N</v>
          </cell>
          <cell r="J8">
            <v>32.76</v>
          </cell>
          <cell r="K8">
            <v>10.799999999999999</v>
          </cell>
        </row>
        <row r="9">
          <cell r="B9">
            <v>21.995833333333337</v>
          </cell>
          <cell r="C9">
            <v>25</v>
          </cell>
          <cell r="D9">
            <v>19.2</v>
          </cell>
          <cell r="E9">
            <v>86.625</v>
          </cell>
          <cell r="F9">
            <v>95</v>
          </cell>
          <cell r="G9">
            <v>68</v>
          </cell>
          <cell r="H9">
            <v>10.8</v>
          </cell>
          <cell r="I9" t="str">
            <v>O</v>
          </cell>
          <cell r="J9">
            <v>22.32</v>
          </cell>
          <cell r="K9">
            <v>0.60000000000000009</v>
          </cell>
        </row>
        <row r="10">
          <cell r="B10">
            <v>22.099999999999998</v>
          </cell>
          <cell r="C10">
            <v>26</v>
          </cell>
          <cell r="D10">
            <v>20.100000000000001</v>
          </cell>
          <cell r="E10">
            <v>89.291666666666671</v>
          </cell>
          <cell r="F10">
            <v>95</v>
          </cell>
          <cell r="G10">
            <v>76</v>
          </cell>
          <cell r="H10">
            <v>11.879999999999999</v>
          </cell>
          <cell r="I10" t="str">
            <v>SE</v>
          </cell>
          <cell r="J10">
            <v>28.8</v>
          </cell>
          <cell r="K10">
            <v>13.400000000000002</v>
          </cell>
        </row>
        <row r="11">
          <cell r="B11">
            <v>21.924999999999997</v>
          </cell>
          <cell r="C11">
            <v>24</v>
          </cell>
          <cell r="D11">
            <v>20.399999999999999</v>
          </cell>
          <cell r="E11">
            <v>85.5</v>
          </cell>
          <cell r="F11">
            <v>95</v>
          </cell>
          <cell r="G11">
            <v>68</v>
          </cell>
          <cell r="H11">
            <v>27.36</v>
          </cell>
          <cell r="I11" t="str">
            <v>N</v>
          </cell>
          <cell r="J11">
            <v>52.56</v>
          </cell>
          <cell r="K11">
            <v>10.799999999999999</v>
          </cell>
        </row>
        <row r="12">
          <cell r="B12">
            <v>22.45</v>
          </cell>
          <cell r="C12">
            <v>26.8</v>
          </cell>
          <cell r="D12">
            <v>19.3</v>
          </cell>
          <cell r="E12">
            <v>85.208333333333329</v>
          </cell>
          <cell r="F12">
            <v>96</v>
          </cell>
          <cell r="G12">
            <v>63</v>
          </cell>
          <cell r="H12">
            <v>6.84</v>
          </cell>
          <cell r="I12" t="str">
            <v>L</v>
          </cell>
          <cell r="J12">
            <v>13.32</v>
          </cell>
          <cell r="K12">
            <v>0</v>
          </cell>
        </row>
        <row r="13">
          <cell r="B13">
            <v>22.595833333333331</v>
          </cell>
          <cell r="C13">
            <v>29.3</v>
          </cell>
          <cell r="D13">
            <v>19.5</v>
          </cell>
          <cell r="E13">
            <v>86.75</v>
          </cell>
          <cell r="F13">
            <v>95</v>
          </cell>
          <cell r="G13">
            <v>62</v>
          </cell>
          <cell r="H13">
            <v>10.8</v>
          </cell>
          <cell r="I13" t="str">
            <v>L</v>
          </cell>
          <cell r="J13">
            <v>29.16</v>
          </cell>
          <cell r="K13">
            <v>1.5999999999999999</v>
          </cell>
        </row>
        <row r="14">
          <cell r="B14">
            <v>22.766666666666666</v>
          </cell>
          <cell r="C14">
            <v>28.3</v>
          </cell>
          <cell r="D14">
            <v>19.3</v>
          </cell>
          <cell r="E14">
            <v>85.416666666666671</v>
          </cell>
          <cell r="F14">
            <v>96</v>
          </cell>
          <cell r="G14">
            <v>65</v>
          </cell>
          <cell r="H14">
            <v>11.16</v>
          </cell>
          <cell r="I14" t="str">
            <v>L</v>
          </cell>
          <cell r="J14">
            <v>23.759999999999998</v>
          </cell>
          <cell r="K14">
            <v>0</v>
          </cell>
        </row>
        <row r="15">
          <cell r="B15">
            <v>24.833333333333332</v>
          </cell>
          <cell r="C15">
            <v>30.1</v>
          </cell>
          <cell r="D15">
            <v>20.7</v>
          </cell>
          <cell r="E15">
            <v>74.875</v>
          </cell>
          <cell r="F15">
            <v>91</v>
          </cell>
          <cell r="G15">
            <v>54</v>
          </cell>
          <cell r="H15">
            <v>18.720000000000002</v>
          </cell>
          <cell r="I15" t="str">
            <v>NE</v>
          </cell>
          <cell r="J15">
            <v>36.36</v>
          </cell>
          <cell r="K15">
            <v>0</v>
          </cell>
        </row>
        <row r="16">
          <cell r="B16">
            <v>25.000000000000004</v>
          </cell>
          <cell r="C16">
            <v>31</v>
          </cell>
          <cell r="D16">
            <v>18.7</v>
          </cell>
          <cell r="E16">
            <v>81.458333333333329</v>
          </cell>
          <cell r="F16">
            <v>96</v>
          </cell>
          <cell r="G16">
            <v>59</v>
          </cell>
          <cell r="H16">
            <v>19.079999999999998</v>
          </cell>
          <cell r="I16" t="str">
            <v>NE</v>
          </cell>
          <cell r="J16">
            <v>46.440000000000005</v>
          </cell>
          <cell r="K16">
            <v>25.8</v>
          </cell>
        </row>
        <row r="17">
          <cell r="B17">
            <v>20.137499999999999</v>
          </cell>
          <cell r="C17">
            <v>24.3</v>
          </cell>
          <cell r="D17">
            <v>18.399999999999999</v>
          </cell>
          <cell r="E17">
            <v>85</v>
          </cell>
          <cell r="F17">
            <v>96</v>
          </cell>
          <cell r="G17">
            <v>62</v>
          </cell>
          <cell r="H17">
            <v>16.559999999999999</v>
          </cell>
          <cell r="I17" t="str">
            <v>S</v>
          </cell>
          <cell r="J17">
            <v>46.440000000000005</v>
          </cell>
          <cell r="K17">
            <v>27.200000000000003</v>
          </cell>
        </row>
        <row r="18">
          <cell r="B18">
            <v>18.383333333333333</v>
          </cell>
          <cell r="C18">
            <v>25.5</v>
          </cell>
          <cell r="D18">
            <v>12.9</v>
          </cell>
          <cell r="E18">
            <v>75.541666666666671</v>
          </cell>
          <cell r="F18">
            <v>96</v>
          </cell>
          <cell r="G18">
            <v>38</v>
          </cell>
          <cell r="H18">
            <v>7.5600000000000005</v>
          </cell>
          <cell r="I18" t="str">
            <v>S</v>
          </cell>
          <cell r="J18">
            <v>21.96</v>
          </cell>
          <cell r="K18">
            <v>0.2</v>
          </cell>
        </row>
        <row r="19">
          <cell r="B19">
            <v>18.183333333333334</v>
          </cell>
          <cell r="C19">
            <v>26.9</v>
          </cell>
          <cell r="D19">
            <v>11.1</v>
          </cell>
          <cell r="E19">
            <v>64.416666666666671</v>
          </cell>
          <cell r="F19">
            <v>95</v>
          </cell>
          <cell r="G19">
            <v>25</v>
          </cell>
          <cell r="H19">
            <v>5.04</v>
          </cell>
          <cell r="I19" t="str">
            <v>S</v>
          </cell>
          <cell r="J19">
            <v>17.64</v>
          </cell>
          <cell r="K19">
            <v>0</v>
          </cell>
        </row>
        <row r="20">
          <cell r="B20">
            <v>18.216666666666669</v>
          </cell>
          <cell r="C20">
            <v>26.8</v>
          </cell>
          <cell r="D20">
            <v>11.1</v>
          </cell>
          <cell r="E20">
            <v>66.458333333333329</v>
          </cell>
          <cell r="F20">
            <v>94</v>
          </cell>
          <cell r="G20">
            <v>32</v>
          </cell>
          <cell r="H20">
            <v>10.08</v>
          </cell>
          <cell r="I20" t="str">
            <v>S</v>
          </cell>
          <cell r="J20">
            <v>25.2</v>
          </cell>
          <cell r="K20">
            <v>0</v>
          </cell>
        </row>
        <row r="21">
          <cell r="B21">
            <v>19.258333333333333</v>
          </cell>
          <cell r="C21">
            <v>26.5</v>
          </cell>
          <cell r="D21">
            <v>12.7</v>
          </cell>
          <cell r="E21">
            <v>68.166666666666671</v>
          </cell>
          <cell r="F21">
            <v>95</v>
          </cell>
          <cell r="G21">
            <v>31</v>
          </cell>
          <cell r="H21">
            <v>5.04</v>
          </cell>
          <cell r="I21" t="str">
            <v>SO</v>
          </cell>
          <cell r="J21">
            <v>16.559999999999999</v>
          </cell>
          <cell r="K21">
            <v>0.2</v>
          </cell>
        </row>
        <row r="22">
          <cell r="B22">
            <v>19.3125</v>
          </cell>
          <cell r="C22">
            <v>27.8</v>
          </cell>
          <cell r="D22">
            <v>11.6</v>
          </cell>
          <cell r="E22">
            <v>68.166666666666671</v>
          </cell>
          <cell r="F22">
            <v>94</v>
          </cell>
          <cell r="G22">
            <v>37</v>
          </cell>
          <cell r="H22">
            <v>6.84</v>
          </cell>
          <cell r="I22" t="str">
            <v>SE</v>
          </cell>
          <cell r="J22">
            <v>21.6</v>
          </cell>
          <cell r="K22">
            <v>0</v>
          </cell>
        </row>
        <row r="23">
          <cell r="B23">
            <v>20.416666666666671</v>
          </cell>
          <cell r="C23">
            <v>27.8</v>
          </cell>
          <cell r="D23">
            <v>13.3</v>
          </cell>
          <cell r="E23">
            <v>65.791666666666671</v>
          </cell>
          <cell r="F23">
            <v>94</v>
          </cell>
          <cell r="G23">
            <v>36</v>
          </cell>
          <cell r="H23">
            <v>6.84</v>
          </cell>
          <cell r="I23" t="str">
            <v>L</v>
          </cell>
          <cell r="J23">
            <v>20.88</v>
          </cell>
          <cell r="K23">
            <v>0</v>
          </cell>
        </row>
        <row r="24">
          <cell r="B24">
            <v>20.362500000000001</v>
          </cell>
          <cell r="C24">
            <v>28.5</v>
          </cell>
          <cell r="D24">
            <v>13.1</v>
          </cell>
          <cell r="E24">
            <v>67.791666666666671</v>
          </cell>
          <cell r="F24">
            <v>93</v>
          </cell>
          <cell r="G24">
            <v>36</v>
          </cell>
          <cell r="H24">
            <v>8.64</v>
          </cell>
          <cell r="I24" t="str">
            <v>L</v>
          </cell>
          <cell r="J24">
            <v>20.52</v>
          </cell>
          <cell r="K24">
            <v>0</v>
          </cell>
        </row>
        <row r="25">
          <cell r="B25">
            <v>20.850000000000005</v>
          </cell>
          <cell r="C25">
            <v>28.3</v>
          </cell>
          <cell r="D25">
            <v>14</v>
          </cell>
          <cell r="E25">
            <v>70.083333333333329</v>
          </cell>
          <cell r="F25">
            <v>93</v>
          </cell>
          <cell r="G25">
            <v>38</v>
          </cell>
          <cell r="H25">
            <v>10.08</v>
          </cell>
          <cell r="I25" t="str">
            <v>SE</v>
          </cell>
          <cell r="J25">
            <v>23.400000000000002</v>
          </cell>
          <cell r="K25">
            <v>0</v>
          </cell>
        </row>
        <row r="26">
          <cell r="B26">
            <v>20.900000000000002</v>
          </cell>
          <cell r="C26">
            <v>27.8</v>
          </cell>
          <cell r="D26">
            <v>15.4</v>
          </cell>
          <cell r="E26">
            <v>68.916666666666671</v>
          </cell>
          <cell r="F26">
            <v>91</v>
          </cell>
          <cell r="G26">
            <v>43</v>
          </cell>
          <cell r="H26">
            <v>13.32</v>
          </cell>
          <cell r="I26" t="str">
            <v>L</v>
          </cell>
          <cell r="J26">
            <v>30.96</v>
          </cell>
          <cell r="K26">
            <v>0</v>
          </cell>
        </row>
        <row r="27">
          <cell r="B27">
            <v>21.566666666666663</v>
          </cell>
          <cell r="C27">
            <v>28.2</v>
          </cell>
          <cell r="D27">
            <v>16.2</v>
          </cell>
          <cell r="E27">
            <v>63.625</v>
          </cell>
          <cell r="F27">
            <v>88</v>
          </cell>
          <cell r="G27">
            <v>32</v>
          </cell>
          <cell r="H27">
            <v>14.04</v>
          </cell>
          <cell r="I27" t="str">
            <v>L</v>
          </cell>
          <cell r="J27">
            <v>32.04</v>
          </cell>
          <cell r="K27">
            <v>0</v>
          </cell>
        </row>
        <row r="28">
          <cell r="B28">
            <v>20.904166666666665</v>
          </cell>
          <cell r="C28">
            <v>28.3</v>
          </cell>
          <cell r="D28">
            <v>13.8</v>
          </cell>
          <cell r="E28">
            <v>63.291666666666664</v>
          </cell>
          <cell r="F28">
            <v>93</v>
          </cell>
          <cell r="G28">
            <v>33</v>
          </cell>
          <cell r="H28">
            <v>9</v>
          </cell>
          <cell r="I28" t="str">
            <v>L</v>
          </cell>
          <cell r="J28">
            <v>27.720000000000002</v>
          </cell>
          <cell r="K28">
            <v>0</v>
          </cell>
        </row>
        <row r="29">
          <cell r="B29">
            <v>21.233333333333338</v>
          </cell>
          <cell r="C29">
            <v>27.9</v>
          </cell>
          <cell r="D29">
            <v>15</v>
          </cell>
          <cell r="E29">
            <v>68</v>
          </cell>
          <cell r="F29">
            <v>92</v>
          </cell>
          <cell r="G29">
            <v>38</v>
          </cell>
          <cell r="H29">
            <v>9.3600000000000012</v>
          </cell>
          <cell r="I29" t="str">
            <v>L</v>
          </cell>
          <cell r="J29">
            <v>24.48</v>
          </cell>
          <cell r="K29">
            <v>0</v>
          </cell>
        </row>
        <row r="30">
          <cell r="B30">
            <v>22.766666666666666</v>
          </cell>
          <cell r="C30">
            <v>30.4</v>
          </cell>
          <cell r="D30">
            <v>16.3</v>
          </cell>
          <cell r="E30">
            <v>67.5</v>
          </cell>
          <cell r="F30">
            <v>91</v>
          </cell>
          <cell r="G30">
            <v>40</v>
          </cell>
          <cell r="H30">
            <v>13.32</v>
          </cell>
          <cell r="I30" t="str">
            <v>N</v>
          </cell>
          <cell r="J30">
            <v>25.2</v>
          </cell>
          <cell r="K30">
            <v>0</v>
          </cell>
        </row>
        <row r="31">
          <cell r="B31">
            <v>23.983333333333334</v>
          </cell>
          <cell r="C31">
            <v>30.4</v>
          </cell>
          <cell r="D31">
            <v>19</v>
          </cell>
          <cell r="E31">
            <v>68.708333333333329</v>
          </cell>
          <cell r="F31">
            <v>87</v>
          </cell>
          <cell r="G31">
            <v>43</v>
          </cell>
          <cell r="H31">
            <v>10.08</v>
          </cell>
          <cell r="I31" t="str">
            <v>NE</v>
          </cell>
          <cell r="J31">
            <v>23.759999999999998</v>
          </cell>
          <cell r="K31">
            <v>0</v>
          </cell>
        </row>
        <row r="32">
          <cell r="B32">
            <v>23.299999999999997</v>
          </cell>
          <cell r="C32">
            <v>28.5</v>
          </cell>
          <cell r="D32">
            <v>18.5</v>
          </cell>
          <cell r="E32">
            <v>70.833333333333329</v>
          </cell>
          <cell r="F32">
            <v>90</v>
          </cell>
          <cell r="G32">
            <v>50</v>
          </cell>
          <cell r="H32">
            <v>12.6</v>
          </cell>
          <cell r="I32" t="str">
            <v>NE</v>
          </cell>
          <cell r="J32">
            <v>24.840000000000003</v>
          </cell>
          <cell r="K32">
            <v>0</v>
          </cell>
        </row>
        <row r="33">
          <cell r="B33">
            <v>23.733333333333331</v>
          </cell>
          <cell r="C33">
            <v>31.5</v>
          </cell>
          <cell r="D33">
            <v>17.7</v>
          </cell>
          <cell r="E33">
            <v>69.333333333333329</v>
          </cell>
          <cell r="F33">
            <v>92</v>
          </cell>
          <cell r="G33">
            <v>39</v>
          </cell>
          <cell r="H33">
            <v>11.16</v>
          </cell>
          <cell r="I33" t="str">
            <v>N</v>
          </cell>
          <cell r="J33">
            <v>24.48</v>
          </cell>
          <cell r="K33">
            <v>0</v>
          </cell>
        </row>
        <row r="34">
          <cell r="B34">
            <v>24.504166666666674</v>
          </cell>
          <cell r="C34">
            <v>31.3</v>
          </cell>
          <cell r="D34">
            <v>18</v>
          </cell>
          <cell r="E34">
            <v>66.333333333333329</v>
          </cell>
          <cell r="F34">
            <v>93</v>
          </cell>
          <cell r="G34">
            <v>39</v>
          </cell>
          <cell r="H34">
            <v>11.520000000000001</v>
          </cell>
          <cell r="I34" t="str">
            <v>NE</v>
          </cell>
          <cell r="J34">
            <v>24.840000000000003</v>
          </cell>
          <cell r="K34">
            <v>0</v>
          </cell>
        </row>
      </sheetData>
      <sheetData sheetId="4" refreshError="1"/>
      <sheetData sheetId="5">
        <row r="5">
          <cell r="B5">
            <v>22.508333333333329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>
        <row r="5">
          <cell r="B5">
            <v>25.704166666666676</v>
          </cell>
          <cell r="C5">
            <v>33.799999999999997</v>
          </cell>
          <cell r="D5">
            <v>18.899999999999999</v>
          </cell>
          <cell r="E5">
            <v>70.208333333333329</v>
          </cell>
          <cell r="F5">
            <v>100</v>
          </cell>
          <cell r="G5">
            <v>22</v>
          </cell>
          <cell r="H5">
            <v>7.2</v>
          </cell>
          <cell r="I5" t="str">
            <v>NO</v>
          </cell>
          <cell r="J5">
            <v>22.32</v>
          </cell>
          <cell r="K5">
            <v>0</v>
          </cell>
        </row>
        <row r="6">
          <cell r="B6">
            <v>21.870833333333334</v>
          </cell>
          <cell r="C6">
            <v>26.1</v>
          </cell>
          <cell r="D6">
            <v>19.600000000000001</v>
          </cell>
          <cell r="E6">
            <v>97.315789473684205</v>
          </cell>
          <cell r="F6">
            <v>100</v>
          </cell>
          <cell r="G6">
            <v>78</v>
          </cell>
          <cell r="H6">
            <v>7.9200000000000008</v>
          </cell>
          <cell r="I6" t="str">
            <v>NO</v>
          </cell>
          <cell r="J6">
            <v>33.119999999999997</v>
          </cell>
          <cell r="K6">
            <v>2</v>
          </cell>
        </row>
        <row r="7">
          <cell r="B7">
            <v>20.883333333333329</v>
          </cell>
          <cell r="C7">
            <v>23.9</v>
          </cell>
          <cell r="D7">
            <v>19.600000000000001</v>
          </cell>
          <cell r="E7">
            <v>98.25</v>
          </cell>
          <cell r="F7">
            <v>100</v>
          </cell>
          <cell r="G7">
            <v>92</v>
          </cell>
          <cell r="H7">
            <v>9.7200000000000006</v>
          </cell>
          <cell r="I7" t="str">
            <v>NO</v>
          </cell>
          <cell r="J7">
            <v>33.119999999999997</v>
          </cell>
          <cell r="K7">
            <v>32.800000000000004</v>
          </cell>
        </row>
        <row r="8">
          <cell r="B8">
            <v>22.570833333333336</v>
          </cell>
          <cell r="C8">
            <v>29.8</v>
          </cell>
          <cell r="D8">
            <v>18.899999999999999</v>
          </cell>
          <cell r="E8">
            <v>89.769230769230774</v>
          </cell>
          <cell r="F8">
            <v>100</v>
          </cell>
          <cell r="G8">
            <v>65</v>
          </cell>
          <cell r="H8">
            <v>9</v>
          </cell>
          <cell r="I8" t="str">
            <v>L</v>
          </cell>
          <cell r="J8">
            <v>29.880000000000003</v>
          </cell>
          <cell r="K8">
            <v>19.999999999999986</v>
          </cell>
        </row>
        <row r="9">
          <cell r="B9">
            <v>23.816666666666663</v>
          </cell>
          <cell r="C9">
            <v>28.6</v>
          </cell>
          <cell r="D9">
            <v>21.1</v>
          </cell>
          <cell r="E9">
            <v>91.625</v>
          </cell>
          <cell r="F9">
            <v>100</v>
          </cell>
          <cell r="G9">
            <v>64</v>
          </cell>
          <cell r="H9">
            <v>9.3600000000000012</v>
          </cell>
          <cell r="I9" t="str">
            <v>NO</v>
          </cell>
          <cell r="J9">
            <v>21.240000000000002</v>
          </cell>
          <cell r="K9">
            <v>5.6000000000000014</v>
          </cell>
        </row>
        <row r="10">
          <cell r="B10">
            <v>23.316666666666663</v>
          </cell>
          <cell r="C10">
            <v>28.1</v>
          </cell>
          <cell r="D10">
            <v>20.100000000000001</v>
          </cell>
          <cell r="E10">
            <v>89.666666666666671</v>
          </cell>
          <cell r="F10">
            <v>100</v>
          </cell>
          <cell r="G10">
            <v>71</v>
          </cell>
          <cell r="H10">
            <v>9.3600000000000012</v>
          </cell>
          <cell r="I10" t="str">
            <v>NO</v>
          </cell>
          <cell r="J10">
            <v>28.08</v>
          </cell>
          <cell r="K10">
            <v>19.799999999999997</v>
          </cell>
        </row>
        <row r="11">
          <cell r="B11">
            <v>20.829166666666666</v>
          </cell>
          <cell r="C11">
            <v>24.5</v>
          </cell>
          <cell r="D11">
            <v>18.8</v>
          </cell>
          <cell r="E11">
            <v>98.875</v>
          </cell>
          <cell r="F11">
            <v>100</v>
          </cell>
          <cell r="G11">
            <v>87</v>
          </cell>
          <cell r="H11">
            <v>23.040000000000003</v>
          </cell>
          <cell r="I11" t="str">
            <v>NO</v>
          </cell>
          <cell r="J11">
            <v>49.32</v>
          </cell>
          <cell r="K11">
            <v>63.799999999999983</v>
          </cell>
        </row>
        <row r="12">
          <cell r="B12">
            <v>22.025000000000006</v>
          </cell>
          <cell r="C12">
            <v>28.6</v>
          </cell>
          <cell r="D12">
            <v>18.3</v>
          </cell>
          <cell r="E12">
            <v>88.785714285714292</v>
          </cell>
          <cell r="F12">
            <v>100</v>
          </cell>
          <cell r="G12">
            <v>68</v>
          </cell>
          <cell r="H12">
            <v>6.48</v>
          </cell>
          <cell r="I12" t="str">
            <v>L</v>
          </cell>
          <cell r="J12">
            <v>22.68</v>
          </cell>
          <cell r="K12">
            <v>2.8000000000000003</v>
          </cell>
        </row>
        <row r="13">
          <cell r="B13">
            <v>23.016666666666662</v>
          </cell>
          <cell r="C13">
            <v>27.3</v>
          </cell>
          <cell r="D13">
            <v>20.399999999999999</v>
          </cell>
          <cell r="E13">
            <v>91.4375</v>
          </cell>
          <cell r="F13">
            <v>100</v>
          </cell>
          <cell r="G13">
            <v>74</v>
          </cell>
          <cell r="H13">
            <v>5.04</v>
          </cell>
          <cell r="I13" t="str">
            <v>O</v>
          </cell>
          <cell r="J13">
            <v>27.720000000000002</v>
          </cell>
          <cell r="K13">
            <v>11.200000000000001</v>
          </cell>
        </row>
        <row r="14">
          <cell r="B14">
            <v>23.683333333333334</v>
          </cell>
          <cell r="C14">
            <v>30.7</v>
          </cell>
          <cell r="D14">
            <v>19.7</v>
          </cell>
          <cell r="E14">
            <v>84.3125</v>
          </cell>
          <cell r="F14">
            <v>100</v>
          </cell>
          <cell r="G14">
            <v>57</v>
          </cell>
          <cell r="H14">
            <v>7.9200000000000008</v>
          </cell>
          <cell r="I14" t="str">
            <v>NE</v>
          </cell>
          <cell r="J14">
            <v>22.32</v>
          </cell>
          <cell r="K14">
            <v>11.400000000000002</v>
          </cell>
        </row>
        <row r="15">
          <cell r="B15">
            <v>24.895833333333332</v>
          </cell>
          <cell r="C15">
            <v>31.4</v>
          </cell>
          <cell r="D15">
            <v>20.6</v>
          </cell>
          <cell r="E15">
            <v>78.470588235294116</v>
          </cell>
          <cell r="F15">
            <v>100</v>
          </cell>
          <cell r="G15">
            <v>55</v>
          </cell>
          <cell r="H15">
            <v>6.84</v>
          </cell>
          <cell r="I15" t="str">
            <v>N</v>
          </cell>
          <cell r="J15">
            <v>23.400000000000002</v>
          </cell>
          <cell r="K15">
            <v>1.9999999999999998</v>
          </cell>
        </row>
        <row r="16">
          <cell r="B16">
            <v>24.549999999999997</v>
          </cell>
          <cell r="C16">
            <v>29.4</v>
          </cell>
          <cell r="D16">
            <v>21.2</v>
          </cell>
          <cell r="E16">
            <v>86.333333333333329</v>
          </cell>
          <cell r="F16">
            <v>100</v>
          </cell>
          <cell r="G16">
            <v>68</v>
          </cell>
          <cell r="H16">
            <v>11.879999999999999</v>
          </cell>
          <cell r="I16" t="str">
            <v>N</v>
          </cell>
          <cell r="J16">
            <v>48.96</v>
          </cell>
          <cell r="K16">
            <v>0.2</v>
          </cell>
        </row>
        <row r="17">
          <cell r="B17">
            <v>21.25416666666667</v>
          </cell>
          <cell r="C17">
            <v>25.1</v>
          </cell>
          <cell r="D17">
            <v>19</v>
          </cell>
          <cell r="E17">
            <v>77.75</v>
          </cell>
          <cell r="F17">
            <v>100</v>
          </cell>
          <cell r="G17">
            <v>64</v>
          </cell>
          <cell r="H17">
            <v>12.24</v>
          </cell>
          <cell r="I17" t="str">
            <v>N</v>
          </cell>
          <cell r="J17">
            <v>33.480000000000004</v>
          </cell>
          <cell r="K17">
            <v>3.4000000000000008</v>
          </cell>
        </row>
        <row r="18">
          <cell r="B18">
            <v>19.491666666666667</v>
          </cell>
          <cell r="C18">
            <v>26.3</v>
          </cell>
          <cell r="D18">
            <v>14.1</v>
          </cell>
          <cell r="E18">
            <v>76.25</v>
          </cell>
          <cell r="F18">
            <v>100</v>
          </cell>
          <cell r="G18">
            <v>34</v>
          </cell>
          <cell r="H18">
            <v>8.2799999999999994</v>
          </cell>
          <cell r="I18" t="str">
            <v>N</v>
          </cell>
          <cell r="J18">
            <v>28.8</v>
          </cell>
          <cell r="K18">
            <v>1.2</v>
          </cell>
        </row>
        <row r="19">
          <cell r="B19">
            <v>18.804166666666671</v>
          </cell>
          <cell r="C19">
            <v>26.7</v>
          </cell>
          <cell r="D19">
            <v>11.8</v>
          </cell>
          <cell r="E19">
            <v>69.041666666666671</v>
          </cell>
          <cell r="F19">
            <v>99</v>
          </cell>
          <cell r="G19">
            <v>36</v>
          </cell>
          <cell r="H19">
            <v>7.9200000000000008</v>
          </cell>
          <cell r="I19" t="str">
            <v>N</v>
          </cell>
          <cell r="J19">
            <v>21.6</v>
          </cell>
          <cell r="K19">
            <v>0.60000000000000009</v>
          </cell>
        </row>
        <row r="20">
          <cell r="B20">
            <v>17.937500000000004</v>
          </cell>
          <cell r="C20">
            <v>26.9</v>
          </cell>
          <cell r="D20">
            <v>9.9</v>
          </cell>
          <cell r="E20">
            <v>70.458333333333329</v>
          </cell>
          <cell r="F20">
            <v>100</v>
          </cell>
          <cell r="G20">
            <v>32</v>
          </cell>
          <cell r="H20">
            <v>10.08</v>
          </cell>
          <cell r="I20" t="str">
            <v>N</v>
          </cell>
          <cell r="J20">
            <v>24.840000000000003</v>
          </cell>
          <cell r="K20">
            <v>0.60000000000000009</v>
          </cell>
        </row>
        <row r="21">
          <cell r="B21">
            <v>18.625</v>
          </cell>
          <cell r="C21">
            <v>26.8</v>
          </cell>
          <cell r="D21">
            <v>11.6</v>
          </cell>
          <cell r="E21">
            <v>74.5</v>
          </cell>
          <cell r="F21">
            <v>100</v>
          </cell>
          <cell r="G21">
            <v>39</v>
          </cell>
          <cell r="H21">
            <v>10.8</v>
          </cell>
          <cell r="I21" t="str">
            <v>N</v>
          </cell>
          <cell r="J21">
            <v>22.32</v>
          </cell>
          <cell r="K21">
            <v>0.4</v>
          </cell>
        </row>
        <row r="22">
          <cell r="B22">
            <v>18.291666666666661</v>
          </cell>
          <cell r="C22">
            <v>27.4</v>
          </cell>
          <cell r="D22">
            <v>10.3</v>
          </cell>
          <cell r="E22">
            <v>75.916666666666671</v>
          </cell>
          <cell r="F22">
            <v>100</v>
          </cell>
          <cell r="G22">
            <v>34</v>
          </cell>
          <cell r="H22">
            <v>7.9200000000000008</v>
          </cell>
          <cell r="I22" t="str">
            <v>N</v>
          </cell>
          <cell r="J22">
            <v>19.079999999999998</v>
          </cell>
          <cell r="K22">
            <v>0.4</v>
          </cell>
        </row>
        <row r="23">
          <cell r="B23">
            <v>18.887499999999999</v>
          </cell>
          <cell r="C23">
            <v>27</v>
          </cell>
          <cell r="D23">
            <v>11.6</v>
          </cell>
          <cell r="E23">
            <v>75.583333333333329</v>
          </cell>
          <cell r="F23">
            <v>100</v>
          </cell>
          <cell r="G23">
            <v>37</v>
          </cell>
          <cell r="H23">
            <v>7.5600000000000005</v>
          </cell>
          <cell r="I23" t="str">
            <v>N</v>
          </cell>
          <cell r="J23">
            <v>18.720000000000002</v>
          </cell>
          <cell r="K23">
            <v>0.2</v>
          </cell>
        </row>
        <row r="24">
          <cell r="B24">
            <v>18.491666666666664</v>
          </cell>
          <cell r="C24">
            <v>27.6</v>
          </cell>
          <cell r="D24">
            <v>10.4</v>
          </cell>
          <cell r="E24">
            <v>76.666666666666671</v>
          </cell>
          <cell r="F24">
            <v>100</v>
          </cell>
          <cell r="G24">
            <v>38</v>
          </cell>
          <cell r="H24">
            <v>9.7200000000000006</v>
          </cell>
          <cell r="I24" t="str">
            <v>N</v>
          </cell>
          <cell r="J24">
            <v>23.400000000000002</v>
          </cell>
          <cell r="K24">
            <v>0.4</v>
          </cell>
        </row>
        <row r="25">
          <cell r="B25">
            <v>19.716666666666665</v>
          </cell>
          <cell r="C25">
            <v>28.5</v>
          </cell>
          <cell r="D25">
            <v>12.1</v>
          </cell>
          <cell r="E25">
            <v>77.458333333333329</v>
          </cell>
          <cell r="F25">
            <v>100</v>
          </cell>
          <cell r="G25">
            <v>43</v>
          </cell>
          <cell r="H25">
            <v>10.08</v>
          </cell>
          <cell r="I25" t="str">
            <v>N</v>
          </cell>
          <cell r="J25">
            <v>22.32</v>
          </cell>
          <cell r="K25">
            <v>0.2</v>
          </cell>
        </row>
        <row r="26">
          <cell r="B26">
            <v>20.212500000000002</v>
          </cell>
          <cell r="C26">
            <v>27.3</v>
          </cell>
          <cell r="D26">
            <v>12.5</v>
          </cell>
          <cell r="E26">
            <v>76.956521739130437</v>
          </cell>
          <cell r="F26">
            <v>100</v>
          </cell>
          <cell r="G26">
            <v>50</v>
          </cell>
          <cell r="H26">
            <v>10.44</v>
          </cell>
          <cell r="I26" t="str">
            <v>N</v>
          </cell>
          <cell r="J26">
            <v>26.28</v>
          </cell>
          <cell r="K26">
            <v>0.2</v>
          </cell>
        </row>
        <row r="27">
          <cell r="B27">
            <v>20.95</v>
          </cell>
          <cell r="C27">
            <v>27.5</v>
          </cell>
          <cell r="D27">
            <v>14.2</v>
          </cell>
          <cell r="E27">
            <v>74.208333333333329</v>
          </cell>
          <cell r="F27">
            <v>100</v>
          </cell>
          <cell r="G27">
            <v>40</v>
          </cell>
          <cell r="H27">
            <v>12.96</v>
          </cell>
          <cell r="I27" t="str">
            <v>N</v>
          </cell>
          <cell r="J27">
            <v>27</v>
          </cell>
          <cell r="K27">
            <v>0.2</v>
          </cell>
        </row>
        <row r="28">
          <cell r="B28">
            <v>19.866666666666667</v>
          </cell>
          <cell r="C28">
            <v>27.7</v>
          </cell>
          <cell r="D28">
            <v>12.8</v>
          </cell>
          <cell r="E28">
            <v>74.791666666666671</v>
          </cell>
          <cell r="F28">
            <v>100</v>
          </cell>
          <cell r="G28">
            <v>40</v>
          </cell>
          <cell r="H28">
            <v>10.08</v>
          </cell>
          <cell r="I28" t="str">
            <v>N</v>
          </cell>
          <cell r="J28">
            <v>23.400000000000002</v>
          </cell>
          <cell r="K28">
            <v>0.2</v>
          </cell>
        </row>
        <row r="29">
          <cell r="B29">
            <v>20.845833333333331</v>
          </cell>
          <cell r="C29">
            <v>28.8</v>
          </cell>
          <cell r="D29">
            <v>14.4</v>
          </cell>
          <cell r="E29">
            <v>75.75</v>
          </cell>
          <cell r="F29">
            <v>100</v>
          </cell>
          <cell r="G29">
            <v>44</v>
          </cell>
          <cell r="H29">
            <v>9.7200000000000006</v>
          </cell>
          <cell r="I29" t="str">
            <v>N</v>
          </cell>
          <cell r="J29">
            <v>19.8</v>
          </cell>
          <cell r="K29">
            <v>0</v>
          </cell>
        </row>
        <row r="30">
          <cell r="B30">
            <v>21.816666666666666</v>
          </cell>
          <cell r="C30">
            <v>30.3</v>
          </cell>
          <cell r="D30">
            <v>15.3</v>
          </cell>
          <cell r="E30">
            <v>80.833333333333329</v>
          </cell>
          <cell r="F30">
            <v>100</v>
          </cell>
          <cell r="G30">
            <v>45</v>
          </cell>
          <cell r="H30">
            <v>5.7600000000000007</v>
          </cell>
          <cell r="I30" t="str">
            <v>N</v>
          </cell>
          <cell r="J30">
            <v>20.52</v>
          </cell>
          <cell r="K30">
            <v>0.2</v>
          </cell>
        </row>
        <row r="31">
          <cell r="B31">
            <v>23.645833333333332</v>
          </cell>
          <cell r="C31">
            <v>31.5</v>
          </cell>
          <cell r="D31">
            <v>17.8</v>
          </cell>
          <cell r="E31">
            <v>79.583333333333329</v>
          </cell>
          <cell r="F31">
            <v>100</v>
          </cell>
          <cell r="G31">
            <v>42</v>
          </cell>
          <cell r="H31">
            <v>7.5600000000000005</v>
          </cell>
          <cell r="I31" t="str">
            <v>N</v>
          </cell>
          <cell r="J31">
            <v>19.440000000000001</v>
          </cell>
          <cell r="K31">
            <v>0</v>
          </cell>
        </row>
        <row r="32">
          <cell r="B32">
            <v>23.8</v>
          </cell>
          <cell r="C32">
            <v>30.1</v>
          </cell>
          <cell r="D32">
            <v>18.8</v>
          </cell>
          <cell r="E32">
            <v>77.958333333333329</v>
          </cell>
          <cell r="F32">
            <v>100</v>
          </cell>
          <cell r="G32">
            <v>47</v>
          </cell>
          <cell r="H32">
            <v>11.16</v>
          </cell>
          <cell r="I32" t="str">
            <v>N</v>
          </cell>
          <cell r="J32">
            <v>23.040000000000003</v>
          </cell>
          <cell r="K32">
            <v>0</v>
          </cell>
        </row>
        <row r="33">
          <cell r="B33">
            <v>22.595833333333331</v>
          </cell>
          <cell r="C33">
            <v>31.6</v>
          </cell>
          <cell r="D33">
            <v>15.1</v>
          </cell>
          <cell r="E33">
            <v>78.416666666666671</v>
          </cell>
          <cell r="F33">
            <v>100</v>
          </cell>
          <cell r="G33">
            <v>42</v>
          </cell>
          <cell r="H33">
            <v>7.2</v>
          </cell>
          <cell r="I33" t="str">
            <v>N</v>
          </cell>
          <cell r="J33">
            <v>18.720000000000002</v>
          </cell>
          <cell r="K33">
            <v>0</v>
          </cell>
        </row>
        <row r="34">
          <cell r="B34">
            <v>23.116666666666664</v>
          </cell>
          <cell r="C34">
            <v>32</v>
          </cell>
          <cell r="D34">
            <v>16.2</v>
          </cell>
          <cell r="E34">
            <v>76.833333333333329</v>
          </cell>
          <cell r="F34">
            <v>100</v>
          </cell>
          <cell r="G34">
            <v>35</v>
          </cell>
          <cell r="H34">
            <v>6.12</v>
          </cell>
          <cell r="I34" t="str">
            <v>N</v>
          </cell>
          <cell r="J34">
            <v>16.559999999999999</v>
          </cell>
          <cell r="K34">
            <v>0</v>
          </cell>
        </row>
      </sheetData>
      <sheetData sheetId="4" refreshError="1"/>
      <sheetData sheetId="5">
        <row r="5">
          <cell r="B5">
            <v>21.920833333333334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>
        <row r="5">
          <cell r="B5">
            <v>27.895833333333332</v>
          </cell>
          <cell r="C5">
            <v>34.200000000000003</v>
          </cell>
          <cell r="D5">
            <v>22.9</v>
          </cell>
          <cell r="E5">
            <v>70.958333333333329</v>
          </cell>
          <cell r="F5">
            <v>90</v>
          </cell>
          <cell r="G5">
            <v>46</v>
          </cell>
          <cell r="H5">
            <v>15.48</v>
          </cell>
          <cell r="I5" t="str">
            <v>SE</v>
          </cell>
          <cell r="J5">
            <v>27.720000000000002</v>
          </cell>
          <cell r="K5">
            <v>0</v>
          </cell>
        </row>
        <row r="6">
          <cell r="B6">
            <v>26.670833333333334</v>
          </cell>
          <cell r="C6">
            <v>32.799999999999997</v>
          </cell>
          <cell r="D6">
            <v>23.5</v>
          </cell>
          <cell r="E6">
            <v>80.458333333333329</v>
          </cell>
          <cell r="F6">
            <v>95</v>
          </cell>
          <cell r="G6">
            <v>54</v>
          </cell>
          <cell r="H6">
            <v>13.68</v>
          </cell>
          <cell r="I6" t="str">
            <v>N</v>
          </cell>
          <cell r="J6">
            <v>34.56</v>
          </cell>
          <cell r="K6">
            <v>4.5999999999999996</v>
          </cell>
        </row>
        <row r="7">
          <cell r="B7">
            <v>23.229166666666661</v>
          </cell>
          <cell r="C7">
            <v>24.5</v>
          </cell>
          <cell r="D7">
            <v>22.2</v>
          </cell>
          <cell r="E7">
            <v>93.791666666666671</v>
          </cell>
          <cell r="F7">
            <v>96</v>
          </cell>
          <cell r="G7">
            <v>90</v>
          </cell>
          <cell r="H7">
            <v>13.32</v>
          </cell>
          <cell r="I7" t="str">
            <v>SE</v>
          </cell>
          <cell r="J7">
            <v>37.800000000000004</v>
          </cell>
          <cell r="K7">
            <v>53.600000000000016</v>
          </cell>
        </row>
        <row r="8">
          <cell r="B8">
            <v>24.637500000000003</v>
          </cell>
          <cell r="C8">
            <v>29.4</v>
          </cell>
          <cell r="D8">
            <v>22.2</v>
          </cell>
          <cell r="E8">
            <v>89.833333333333329</v>
          </cell>
          <cell r="F8">
            <v>96</v>
          </cell>
          <cell r="G8">
            <v>71</v>
          </cell>
          <cell r="H8">
            <v>11.879999999999999</v>
          </cell>
          <cell r="I8" t="str">
            <v>N</v>
          </cell>
          <cell r="J8">
            <v>32.76</v>
          </cell>
          <cell r="K8">
            <v>11.2</v>
          </cell>
        </row>
        <row r="9">
          <cell r="B9">
            <v>24.63333333333334</v>
          </cell>
          <cell r="C9">
            <v>28.5</v>
          </cell>
          <cell r="D9">
            <v>22.4</v>
          </cell>
          <cell r="E9">
            <v>89.125</v>
          </cell>
          <cell r="F9">
            <v>96</v>
          </cell>
          <cell r="G9">
            <v>65</v>
          </cell>
          <cell r="H9">
            <v>11.520000000000001</v>
          </cell>
          <cell r="I9" t="str">
            <v>S</v>
          </cell>
          <cell r="J9">
            <v>27.36</v>
          </cell>
          <cell r="K9">
            <v>204.6</v>
          </cell>
        </row>
        <row r="10">
          <cell r="B10">
            <v>26.383333333333336</v>
          </cell>
          <cell r="C10">
            <v>32.299999999999997</v>
          </cell>
          <cell r="D10">
            <v>22.3</v>
          </cell>
          <cell r="E10">
            <v>86.166666666666671</v>
          </cell>
          <cell r="F10">
            <v>96</v>
          </cell>
          <cell r="G10">
            <v>60</v>
          </cell>
          <cell r="H10">
            <v>7.9200000000000008</v>
          </cell>
          <cell r="I10" t="str">
            <v>SE</v>
          </cell>
          <cell r="J10">
            <v>27.720000000000002</v>
          </cell>
          <cell r="K10">
            <v>72.8</v>
          </cell>
        </row>
        <row r="11">
          <cell r="B11">
            <v>24.458333333333332</v>
          </cell>
          <cell r="C11">
            <v>28.4</v>
          </cell>
          <cell r="D11">
            <v>20.8</v>
          </cell>
          <cell r="E11">
            <v>87.125</v>
          </cell>
          <cell r="F11">
            <v>96</v>
          </cell>
          <cell r="G11">
            <v>74</v>
          </cell>
          <cell r="H11">
            <v>18.720000000000002</v>
          </cell>
          <cell r="I11" t="str">
            <v>SE</v>
          </cell>
          <cell r="J11">
            <v>38.880000000000003</v>
          </cell>
          <cell r="K11">
            <v>20</v>
          </cell>
        </row>
        <row r="12">
          <cell r="B12">
            <v>24.208333333333332</v>
          </cell>
          <cell r="C12">
            <v>30</v>
          </cell>
          <cell r="D12">
            <v>21.8</v>
          </cell>
          <cell r="E12">
            <v>86.125</v>
          </cell>
          <cell r="F12">
            <v>95</v>
          </cell>
          <cell r="G12">
            <v>63</v>
          </cell>
          <cell r="H12">
            <v>9.3600000000000012</v>
          </cell>
          <cell r="I12" t="str">
            <v>S</v>
          </cell>
          <cell r="J12">
            <v>33.480000000000004</v>
          </cell>
          <cell r="K12">
            <v>1.2000000000000002</v>
          </cell>
        </row>
        <row r="13">
          <cell r="B13">
            <v>25.070833333333336</v>
          </cell>
          <cell r="C13">
            <v>31.2</v>
          </cell>
          <cell r="D13">
            <v>21.9</v>
          </cell>
          <cell r="E13">
            <v>83.416666666666671</v>
          </cell>
          <cell r="F13">
            <v>96</v>
          </cell>
          <cell r="G13">
            <v>56</v>
          </cell>
          <cell r="H13">
            <v>7.5600000000000005</v>
          </cell>
          <cell r="I13" t="str">
            <v>SE</v>
          </cell>
          <cell r="J13">
            <v>19.079999999999998</v>
          </cell>
          <cell r="K13">
            <v>0.4</v>
          </cell>
        </row>
        <row r="14">
          <cell r="B14">
            <v>26.408333333333331</v>
          </cell>
          <cell r="C14">
            <v>31.8</v>
          </cell>
          <cell r="D14">
            <v>22.6</v>
          </cell>
          <cell r="E14">
            <v>80.708333333333329</v>
          </cell>
          <cell r="F14">
            <v>96</v>
          </cell>
          <cell r="G14">
            <v>55</v>
          </cell>
          <cell r="H14">
            <v>6.84</v>
          </cell>
          <cell r="I14" t="str">
            <v>SE</v>
          </cell>
          <cell r="J14">
            <v>21.6</v>
          </cell>
          <cell r="K14">
            <v>0.2</v>
          </cell>
        </row>
        <row r="15">
          <cell r="B15">
            <v>26.88333333333334</v>
          </cell>
          <cell r="C15">
            <v>31.7</v>
          </cell>
          <cell r="D15">
            <v>23.5</v>
          </cell>
          <cell r="E15">
            <v>81.458333333333329</v>
          </cell>
          <cell r="F15">
            <v>95</v>
          </cell>
          <cell r="G15">
            <v>60</v>
          </cell>
          <cell r="H15">
            <v>14.04</v>
          </cell>
          <cell r="I15" t="str">
            <v>S</v>
          </cell>
          <cell r="J15">
            <v>27.36</v>
          </cell>
          <cell r="K15">
            <v>0</v>
          </cell>
        </row>
        <row r="16">
          <cell r="B16">
            <v>26.816666666666663</v>
          </cell>
          <cell r="C16">
            <v>31</v>
          </cell>
          <cell r="D16">
            <v>24</v>
          </cell>
          <cell r="E16">
            <v>82.916666666666671</v>
          </cell>
          <cell r="F16">
            <v>95</v>
          </cell>
          <cell r="G16">
            <v>66</v>
          </cell>
          <cell r="H16">
            <v>13.32</v>
          </cell>
          <cell r="I16" t="str">
            <v>N</v>
          </cell>
          <cell r="J16">
            <v>28.08</v>
          </cell>
          <cell r="K16">
            <v>7</v>
          </cell>
        </row>
        <row r="17">
          <cell r="B17">
            <v>23.150000000000006</v>
          </cell>
          <cell r="C17">
            <v>26</v>
          </cell>
          <cell r="D17">
            <v>21</v>
          </cell>
          <cell r="E17">
            <v>82.791666666666671</v>
          </cell>
          <cell r="F17">
            <v>96</v>
          </cell>
          <cell r="G17">
            <v>64</v>
          </cell>
          <cell r="H17">
            <v>12.96</v>
          </cell>
          <cell r="I17" t="str">
            <v>S</v>
          </cell>
          <cell r="J17">
            <v>35.64</v>
          </cell>
          <cell r="K17">
            <v>46.6</v>
          </cell>
        </row>
        <row r="18">
          <cell r="B18">
            <v>21.537499999999994</v>
          </cell>
          <cell r="C18">
            <v>27.4</v>
          </cell>
          <cell r="D18">
            <v>16.8</v>
          </cell>
          <cell r="E18">
            <v>75.541666666666671</v>
          </cell>
          <cell r="F18">
            <v>91</v>
          </cell>
          <cell r="G18">
            <v>52</v>
          </cell>
          <cell r="H18">
            <v>9</v>
          </cell>
          <cell r="I18" t="str">
            <v>S</v>
          </cell>
          <cell r="J18">
            <v>23.400000000000002</v>
          </cell>
          <cell r="K18">
            <v>0</v>
          </cell>
        </row>
        <row r="19">
          <cell r="B19">
            <v>21.179166666666667</v>
          </cell>
          <cell r="C19">
            <v>27.4</v>
          </cell>
          <cell r="D19">
            <v>16.8</v>
          </cell>
          <cell r="E19">
            <v>68.5</v>
          </cell>
          <cell r="F19">
            <v>84</v>
          </cell>
          <cell r="G19">
            <v>45</v>
          </cell>
          <cell r="H19">
            <v>7.9200000000000008</v>
          </cell>
          <cell r="I19" t="str">
            <v>S</v>
          </cell>
          <cell r="J19">
            <v>18.36</v>
          </cell>
          <cell r="K19">
            <v>0</v>
          </cell>
        </row>
        <row r="20">
          <cell r="B20">
            <v>20.695833333333336</v>
          </cell>
          <cell r="C20">
            <v>28.6</v>
          </cell>
          <cell r="D20">
            <v>14.1</v>
          </cell>
          <cell r="E20">
            <v>67.583333333333329</v>
          </cell>
          <cell r="F20">
            <v>92</v>
          </cell>
          <cell r="G20">
            <v>29</v>
          </cell>
          <cell r="H20">
            <v>6.84</v>
          </cell>
          <cell r="I20" t="str">
            <v>SO</v>
          </cell>
          <cell r="J20">
            <v>19.079999999999998</v>
          </cell>
          <cell r="K20">
            <v>0.2</v>
          </cell>
        </row>
        <row r="21">
          <cell r="B21">
            <v>21.116666666666664</v>
          </cell>
          <cell r="C21">
            <v>28.6</v>
          </cell>
          <cell r="D21">
            <v>15.2</v>
          </cell>
          <cell r="E21">
            <v>69.583333333333329</v>
          </cell>
          <cell r="F21">
            <v>90</v>
          </cell>
          <cell r="G21">
            <v>41</v>
          </cell>
          <cell r="H21">
            <v>7.9200000000000008</v>
          </cell>
          <cell r="I21" t="str">
            <v>SO</v>
          </cell>
          <cell r="J21">
            <v>21.6</v>
          </cell>
          <cell r="K21">
            <v>0</v>
          </cell>
        </row>
        <row r="22">
          <cell r="B22">
            <v>21.275000000000002</v>
          </cell>
          <cell r="C22">
            <v>29.7</v>
          </cell>
          <cell r="D22">
            <v>15.3</v>
          </cell>
          <cell r="E22">
            <v>71.125</v>
          </cell>
          <cell r="F22">
            <v>92</v>
          </cell>
          <cell r="G22">
            <v>34</v>
          </cell>
          <cell r="H22">
            <v>6.12</v>
          </cell>
          <cell r="I22" t="str">
            <v>S</v>
          </cell>
          <cell r="J22">
            <v>14.76</v>
          </cell>
          <cell r="K22">
            <v>0</v>
          </cell>
        </row>
        <row r="23">
          <cell r="B23">
            <v>21.908333333333331</v>
          </cell>
          <cell r="C23">
            <v>29.1</v>
          </cell>
          <cell r="D23">
            <v>16.5</v>
          </cell>
          <cell r="E23">
            <v>72.5</v>
          </cell>
          <cell r="F23">
            <v>93</v>
          </cell>
          <cell r="G23">
            <v>36</v>
          </cell>
          <cell r="H23">
            <v>5.7600000000000007</v>
          </cell>
          <cell r="I23" t="str">
            <v>S</v>
          </cell>
          <cell r="J23">
            <v>14.76</v>
          </cell>
          <cell r="K23">
            <v>0</v>
          </cell>
        </row>
        <row r="24">
          <cell r="B24">
            <v>21.583333333333339</v>
          </cell>
          <cell r="C24">
            <v>28.9</v>
          </cell>
          <cell r="D24">
            <v>15.7</v>
          </cell>
          <cell r="E24">
            <v>69.958333333333329</v>
          </cell>
          <cell r="F24">
            <v>91</v>
          </cell>
          <cell r="G24">
            <v>34</v>
          </cell>
          <cell r="H24">
            <v>5.7600000000000007</v>
          </cell>
          <cell r="I24" t="str">
            <v>S</v>
          </cell>
          <cell r="J24">
            <v>15.120000000000001</v>
          </cell>
          <cell r="K24">
            <v>0.2</v>
          </cell>
        </row>
        <row r="25">
          <cell r="B25">
            <v>22.408333333333342</v>
          </cell>
          <cell r="C25">
            <v>30.9</v>
          </cell>
          <cell r="D25">
            <v>16.600000000000001</v>
          </cell>
          <cell r="E25">
            <v>71.791666666666671</v>
          </cell>
          <cell r="F25">
            <v>91</v>
          </cell>
          <cell r="G25">
            <v>43</v>
          </cell>
          <cell r="H25">
            <v>7.2</v>
          </cell>
          <cell r="I25" t="str">
            <v>S</v>
          </cell>
          <cell r="J25">
            <v>15.48</v>
          </cell>
          <cell r="K25">
            <v>0</v>
          </cell>
        </row>
        <row r="26">
          <cell r="B26">
            <v>23.612500000000001</v>
          </cell>
          <cell r="C26">
            <v>30.5</v>
          </cell>
          <cell r="D26">
            <v>18.2</v>
          </cell>
          <cell r="E26">
            <v>70.5</v>
          </cell>
          <cell r="F26">
            <v>89</v>
          </cell>
          <cell r="G26">
            <v>40</v>
          </cell>
          <cell r="H26">
            <v>7.5600000000000005</v>
          </cell>
          <cell r="I26" t="str">
            <v>S</v>
          </cell>
          <cell r="J26">
            <v>20.52</v>
          </cell>
          <cell r="K26">
            <v>0</v>
          </cell>
        </row>
        <row r="27">
          <cell r="B27">
            <v>23.399999999999995</v>
          </cell>
          <cell r="C27">
            <v>30.4</v>
          </cell>
          <cell r="D27">
            <v>19</v>
          </cell>
          <cell r="E27">
            <v>69.25</v>
          </cell>
          <cell r="F27">
            <v>89</v>
          </cell>
          <cell r="G27">
            <v>36</v>
          </cell>
          <cell r="H27">
            <v>7.2</v>
          </cell>
          <cell r="I27" t="str">
            <v>S</v>
          </cell>
          <cell r="J27">
            <v>19.440000000000001</v>
          </cell>
          <cell r="K27">
            <v>0</v>
          </cell>
        </row>
        <row r="28">
          <cell r="B28">
            <v>22.375</v>
          </cell>
          <cell r="C28">
            <v>29.5</v>
          </cell>
          <cell r="D28">
            <v>16.8</v>
          </cell>
          <cell r="E28">
            <v>70.083333333333329</v>
          </cell>
          <cell r="F28">
            <v>88</v>
          </cell>
          <cell r="G28">
            <v>38</v>
          </cell>
          <cell r="H28">
            <v>9.7200000000000006</v>
          </cell>
          <cell r="I28" t="str">
            <v>S</v>
          </cell>
          <cell r="J28">
            <v>20.16</v>
          </cell>
          <cell r="K28">
            <v>0</v>
          </cell>
        </row>
        <row r="29">
          <cell r="B29">
            <v>22.504166666666674</v>
          </cell>
          <cell r="C29">
            <v>29.1</v>
          </cell>
          <cell r="D29">
            <v>18.100000000000001</v>
          </cell>
          <cell r="E29">
            <v>76.125</v>
          </cell>
          <cell r="F29">
            <v>93</v>
          </cell>
          <cell r="G29">
            <v>49</v>
          </cell>
          <cell r="H29">
            <v>6.12</v>
          </cell>
          <cell r="I29" t="str">
            <v>SO</v>
          </cell>
          <cell r="J29">
            <v>14.04</v>
          </cell>
          <cell r="K29">
            <v>0</v>
          </cell>
        </row>
        <row r="30">
          <cell r="B30">
            <v>24.287500000000005</v>
          </cell>
          <cell r="C30">
            <v>30.8</v>
          </cell>
          <cell r="D30">
            <v>19</v>
          </cell>
          <cell r="E30">
            <v>77.208333333333329</v>
          </cell>
          <cell r="F30">
            <v>96</v>
          </cell>
          <cell r="G30">
            <v>44</v>
          </cell>
          <cell r="H30">
            <v>9</v>
          </cell>
          <cell r="I30" t="str">
            <v>SO</v>
          </cell>
          <cell r="J30">
            <v>23.040000000000003</v>
          </cell>
          <cell r="K30">
            <v>0</v>
          </cell>
        </row>
        <row r="31">
          <cell r="B31">
            <v>24.929166666666674</v>
          </cell>
          <cell r="C31">
            <v>32.5</v>
          </cell>
          <cell r="D31">
            <v>19.600000000000001</v>
          </cell>
          <cell r="E31">
            <v>78.375</v>
          </cell>
          <cell r="F31">
            <v>95</v>
          </cell>
          <cell r="G31">
            <v>43</v>
          </cell>
          <cell r="H31">
            <v>7.2</v>
          </cell>
          <cell r="I31" t="str">
            <v>O</v>
          </cell>
          <cell r="J31">
            <v>20.16</v>
          </cell>
          <cell r="K31">
            <v>0.2</v>
          </cell>
        </row>
        <row r="32">
          <cell r="B32">
            <v>26.008333333333336</v>
          </cell>
          <cell r="C32">
            <v>32.4</v>
          </cell>
          <cell r="D32">
            <v>21.6</v>
          </cell>
          <cell r="E32">
            <v>74</v>
          </cell>
          <cell r="F32">
            <v>91</v>
          </cell>
          <cell r="G32">
            <v>46</v>
          </cell>
          <cell r="H32">
            <v>6.12</v>
          </cell>
          <cell r="I32" t="str">
            <v>SE</v>
          </cell>
          <cell r="J32">
            <v>15.840000000000002</v>
          </cell>
          <cell r="K32">
            <v>0</v>
          </cell>
        </row>
        <row r="33">
          <cell r="B33">
            <v>25.545833333333338</v>
          </cell>
          <cell r="C33">
            <v>33.200000000000003</v>
          </cell>
          <cell r="D33">
            <v>20.3</v>
          </cell>
          <cell r="E33">
            <v>75.125</v>
          </cell>
          <cell r="F33">
            <v>95</v>
          </cell>
          <cell r="G33">
            <v>40</v>
          </cell>
          <cell r="H33">
            <v>8.2799999999999994</v>
          </cell>
          <cell r="I33" t="str">
            <v>SO</v>
          </cell>
          <cell r="J33">
            <v>18.720000000000002</v>
          </cell>
          <cell r="K33">
            <v>0</v>
          </cell>
        </row>
        <row r="34">
          <cell r="B34">
            <v>25.608333333333334</v>
          </cell>
          <cell r="C34">
            <v>33</v>
          </cell>
          <cell r="D34">
            <v>19.8</v>
          </cell>
          <cell r="E34">
            <v>74.625</v>
          </cell>
          <cell r="F34">
            <v>95</v>
          </cell>
          <cell r="G34">
            <v>37</v>
          </cell>
          <cell r="H34">
            <v>7.9200000000000008</v>
          </cell>
          <cell r="I34" t="str">
            <v>O</v>
          </cell>
          <cell r="J34">
            <v>20.52</v>
          </cell>
          <cell r="K34">
            <v>0</v>
          </cell>
        </row>
      </sheetData>
      <sheetData sheetId="4" refreshError="1"/>
      <sheetData sheetId="5">
        <row r="5">
          <cell r="B5">
            <v>24.400000000000006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>
        <row r="5">
          <cell r="B5">
            <v>27.691666666666674</v>
          </cell>
          <cell r="C5">
            <v>35.1</v>
          </cell>
          <cell r="D5">
            <v>22</v>
          </cell>
          <cell r="E5">
            <v>78.166666666666671</v>
          </cell>
          <cell r="F5">
            <v>97</v>
          </cell>
          <cell r="G5">
            <v>47</v>
          </cell>
          <cell r="H5">
            <v>19.8</v>
          </cell>
          <cell r="I5" t="str">
            <v>N</v>
          </cell>
          <cell r="J5">
            <v>38.880000000000003</v>
          </cell>
          <cell r="K5">
            <v>0</v>
          </cell>
        </row>
        <row r="6">
          <cell r="B6">
            <v>28.17916666666666</v>
          </cell>
          <cell r="C6">
            <v>34.200000000000003</v>
          </cell>
          <cell r="D6">
            <v>23.7</v>
          </cell>
          <cell r="E6">
            <v>78.291666666666671</v>
          </cell>
          <cell r="F6">
            <v>97</v>
          </cell>
          <cell r="G6">
            <v>48</v>
          </cell>
          <cell r="H6">
            <v>22.32</v>
          </cell>
          <cell r="I6" t="str">
            <v>NE</v>
          </cell>
          <cell r="J6">
            <v>44.64</v>
          </cell>
          <cell r="K6">
            <v>0.2</v>
          </cell>
        </row>
        <row r="7">
          <cell r="B7">
            <v>25.183333333333326</v>
          </cell>
          <cell r="C7">
            <v>28.1</v>
          </cell>
          <cell r="D7">
            <v>21.8</v>
          </cell>
          <cell r="E7">
            <v>90.583333333333329</v>
          </cell>
          <cell r="F7">
            <v>96</v>
          </cell>
          <cell r="G7">
            <v>79</v>
          </cell>
          <cell r="H7">
            <v>0</v>
          </cell>
          <cell r="I7" t="str">
            <v>NE</v>
          </cell>
          <cell r="J7">
            <v>41.76</v>
          </cell>
          <cell r="K7">
            <v>22.2</v>
          </cell>
        </row>
        <row r="8">
          <cell r="B8">
            <v>25.154166666666669</v>
          </cell>
          <cell r="C8">
            <v>29.9</v>
          </cell>
          <cell r="D8">
            <v>22.4</v>
          </cell>
          <cell r="E8">
            <v>89.416666666666671</v>
          </cell>
          <cell r="F8">
            <v>97</v>
          </cell>
          <cell r="G8">
            <v>68</v>
          </cell>
          <cell r="H8">
            <v>12.96</v>
          </cell>
          <cell r="I8" t="str">
            <v>NE</v>
          </cell>
          <cell r="J8">
            <v>43.56</v>
          </cell>
          <cell r="K8">
            <v>13.4</v>
          </cell>
        </row>
        <row r="9">
          <cell r="B9">
            <v>26.758333333333336</v>
          </cell>
          <cell r="C9">
            <v>32.700000000000003</v>
          </cell>
          <cell r="D9">
            <v>22.5</v>
          </cell>
          <cell r="E9">
            <v>84</v>
          </cell>
          <cell r="F9">
            <v>97</v>
          </cell>
          <cell r="G9">
            <v>56</v>
          </cell>
          <cell r="H9">
            <v>9.7200000000000006</v>
          </cell>
          <cell r="I9" t="str">
            <v>O</v>
          </cell>
          <cell r="J9">
            <v>20.52</v>
          </cell>
          <cell r="K9">
            <v>0</v>
          </cell>
        </row>
        <row r="10">
          <cell r="B10">
            <v>27.791666666666671</v>
          </cell>
          <cell r="C10">
            <v>33.700000000000003</v>
          </cell>
          <cell r="D10">
            <v>23.2</v>
          </cell>
          <cell r="E10">
            <v>80.166666666666671</v>
          </cell>
          <cell r="F10">
            <v>97</v>
          </cell>
          <cell r="G10">
            <v>52</v>
          </cell>
          <cell r="H10">
            <v>20.52</v>
          </cell>
          <cell r="I10" t="str">
            <v>NE</v>
          </cell>
          <cell r="J10">
            <v>41.04</v>
          </cell>
          <cell r="K10">
            <v>2.2000000000000002</v>
          </cell>
        </row>
        <row r="11">
          <cell r="B11">
            <v>27.070833333333336</v>
          </cell>
          <cell r="C11">
            <v>33.200000000000003</v>
          </cell>
          <cell r="D11">
            <v>23.4</v>
          </cell>
          <cell r="E11">
            <v>83.791666666666671</v>
          </cell>
          <cell r="F11">
            <v>95</v>
          </cell>
          <cell r="G11">
            <v>56</v>
          </cell>
          <cell r="H11">
            <v>12.96</v>
          </cell>
          <cell r="I11" t="str">
            <v>N</v>
          </cell>
          <cell r="J11">
            <v>33.840000000000003</v>
          </cell>
          <cell r="K11">
            <v>7.8</v>
          </cell>
        </row>
        <row r="12">
          <cell r="B12">
            <v>25.2</v>
          </cell>
          <cell r="C12">
            <v>31.2</v>
          </cell>
          <cell r="D12">
            <v>23.2</v>
          </cell>
          <cell r="E12">
            <v>89.25</v>
          </cell>
          <cell r="F12">
            <v>97</v>
          </cell>
          <cell r="G12">
            <v>63</v>
          </cell>
          <cell r="H12">
            <v>9.3600000000000012</v>
          </cell>
          <cell r="I12" t="str">
            <v>NE</v>
          </cell>
          <cell r="J12">
            <v>28.8</v>
          </cell>
          <cell r="K12">
            <v>3.4000000000000004</v>
          </cell>
        </row>
        <row r="13">
          <cell r="B13">
            <v>25.541666666666671</v>
          </cell>
          <cell r="C13">
            <v>31.7</v>
          </cell>
          <cell r="D13">
            <v>22.2</v>
          </cell>
          <cell r="E13">
            <v>86.75</v>
          </cell>
          <cell r="F13">
            <v>97</v>
          </cell>
          <cell r="G13">
            <v>58</v>
          </cell>
          <cell r="H13">
            <v>0.36000000000000004</v>
          </cell>
          <cell r="I13" t="str">
            <v>O</v>
          </cell>
          <cell r="J13">
            <v>15.48</v>
          </cell>
          <cell r="K13">
            <v>0.2</v>
          </cell>
        </row>
        <row r="14">
          <cell r="B14">
            <v>26.433333333333334</v>
          </cell>
          <cell r="C14">
            <v>32.799999999999997</v>
          </cell>
          <cell r="D14">
            <v>22</v>
          </cell>
          <cell r="E14">
            <v>82.125</v>
          </cell>
          <cell r="F14">
            <v>97</v>
          </cell>
          <cell r="G14">
            <v>53</v>
          </cell>
          <cell r="H14">
            <v>0</v>
          </cell>
          <cell r="I14" t="str">
            <v>NE</v>
          </cell>
          <cell r="J14">
            <v>29.880000000000003</v>
          </cell>
          <cell r="K14">
            <v>0</v>
          </cell>
        </row>
        <row r="15">
          <cell r="B15">
            <v>26.995833333333326</v>
          </cell>
          <cell r="C15">
            <v>33.4</v>
          </cell>
          <cell r="D15">
            <v>22.9</v>
          </cell>
          <cell r="E15">
            <v>83</v>
          </cell>
          <cell r="F15">
            <v>97</v>
          </cell>
          <cell r="G15">
            <v>54</v>
          </cell>
          <cell r="H15">
            <v>17.28</v>
          </cell>
          <cell r="I15" t="str">
            <v>NE</v>
          </cell>
          <cell r="J15">
            <v>37.440000000000005</v>
          </cell>
          <cell r="K15">
            <v>0</v>
          </cell>
        </row>
        <row r="16">
          <cell r="B16">
            <v>27.083333333333332</v>
          </cell>
          <cell r="C16">
            <v>32</v>
          </cell>
          <cell r="D16">
            <v>24.8</v>
          </cell>
          <cell r="E16">
            <v>83.25</v>
          </cell>
          <cell r="F16">
            <v>95</v>
          </cell>
          <cell r="G16">
            <v>63</v>
          </cell>
          <cell r="H16">
            <v>21.240000000000002</v>
          </cell>
          <cell r="I16" t="str">
            <v>N</v>
          </cell>
          <cell r="J16">
            <v>44.64</v>
          </cell>
          <cell r="K16">
            <v>0</v>
          </cell>
        </row>
        <row r="17">
          <cell r="B17">
            <v>22.45</v>
          </cell>
          <cell r="C17">
            <v>26.8</v>
          </cell>
          <cell r="D17">
            <v>20.8</v>
          </cell>
          <cell r="E17">
            <v>93.375</v>
          </cell>
          <cell r="F17">
            <v>96</v>
          </cell>
          <cell r="G17">
            <v>81</v>
          </cell>
          <cell r="H17">
            <v>10.8</v>
          </cell>
          <cell r="I17" t="str">
            <v>SO</v>
          </cell>
          <cell r="J17">
            <v>46.800000000000004</v>
          </cell>
          <cell r="K17">
            <v>23.4</v>
          </cell>
        </row>
        <row r="18">
          <cell r="B18">
            <v>23</v>
          </cell>
          <cell r="C18">
            <v>28.6</v>
          </cell>
          <cell r="D18">
            <v>19.8</v>
          </cell>
          <cell r="E18">
            <v>80.625</v>
          </cell>
          <cell r="F18">
            <v>95</v>
          </cell>
          <cell r="G18">
            <v>58</v>
          </cell>
          <cell r="H18">
            <v>1.08</v>
          </cell>
          <cell r="I18" t="str">
            <v>S</v>
          </cell>
          <cell r="J18">
            <v>23.759999999999998</v>
          </cell>
          <cell r="K18">
            <v>0</v>
          </cell>
        </row>
        <row r="19">
          <cell r="B19">
            <v>22.320833333333329</v>
          </cell>
          <cell r="C19">
            <v>29.2</v>
          </cell>
          <cell r="D19">
            <v>18.100000000000001</v>
          </cell>
          <cell r="E19">
            <v>78.666666666666671</v>
          </cell>
          <cell r="F19">
            <v>97</v>
          </cell>
          <cell r="G19">
            <v>48</v>
          </cell>
          <cell r="H19">
            <v>11.520000000000001</v>
          </cell>
          <cell r="I19" t="str">
            <v>S</v>
          </cell>
          <cell r="J19">
            <v>26.64</v>
          </cell>
          <cell r="K19">
            <v>0</v>
          </cell>
        </row>
        <row r="20">
          <cell r="B20">
            <v>21.345833333333331</v>
          </cell>
          <cell r="C20">
            <v>29.2</v>
          </cell>
          <cell r="D20">
            <v>15.6</v>
          </cell>
          <cell r="E20">
            <v>74.541666666666671</v>
          </cell>
          <cell r="F20">
            <v>97</v>
          </cell>
          <cell r="G20">
            <v>32</v>
          </cell>
          <cell r="H20">
            <v>12.24</v>
          </cell>
          <cell r="I20" t="str">
            <v>S</v>
          </cell>
          <cell r="J20">
            <v>30.96</v>
          </cell>
          <cell r="K20">
            <v>0</v>
          </cell>
        </row>
        <row r="21">
          <cell r="B21">
            <v>20.020833333333332</v>
          </cell>
          <cell r="C21">
            <v>29.3</v>
          </cell>
          <cell r="D21">
            <v>12.5</v>
          </cell>
          <cell r="E21">
            <v>75.25</v>
          </cell>
          <cell r="F21">
            <v>98</v>
          </cell>
          <cell r="G21">
            <v>35</v>
          </cell>
          <cell r="H21">
            <v>3.9600000000000004</v>
          </cell>
          <cell r="I21" t="str">
            <v>S</v>
          </cell>
          <cell r="J21">
            <v>27.36</v>
          </cell>
          <cell r="K21">
            <v>0.2</v>
          </cell>
        </row>
        <row r="22">
          <cell r="B22">
            <v>20.995833333333334</v>
          </cell>
          <cell r="C22">
            <v>30.7</v>
          </cell>
          <cell r="D22">
            <v>13.5</v>
          </cell>
          <cell r="E22">
            <v>75.125</v>
          </cell>
          <cell r="F22">
            <v>98</v>
          </cell>
          <cell r="G22">
            <v>37</v>
          </cell>
          <cell r="H22">
            <v>0.36000000000000004</v>
          </cell>
          <cell r="I22" t="str">
            <v>S</v>
          </cell>
          <cell r="J22">
            <v>15.120000000000001</v>
          </cell>
          <cell r="K22">
            <v>0</v>
          </cell>
        </row>
        <row r="23">
          <cell r="B23">
            <v>21.375</v>
          </cell>
          <cell r="C23">
            <v>31.4</v>
          </cell>
          <cell r="D23">
            <v>13</v>
          </cell>
          <cell r="E23">
            <v>74.041666666666671</v>
          </cell>
          <cell r="F23">
            <v>98</v>
          </cell>
          <cell r="G23">
            <v>37</v>
          </cell>
          <cell r="H23">
            <v>0</v>
          </cell>
          <cell r="I23" t="str">
            <v>SE</v>
          </cell>
          <cell r="J23">
            <v>18.720000000000002</v>
          </cell>
          <cell r="K23">
            <v>0</v>
          </cell>
        </row>
        <row r="24">
          <cell r="B24">
            <v>21.429166666666664</v>
          </cell>
          <cell r="C24">
            <v>30.8</v>
          </cell>
          <cell r="D24">
            <v>13.4</v>
          </cell>
          <cell r="E24">
            <v>72.583333333333329</v>
          </cell>
          <cell r="F24">
            <v>98</v>
          </cell>
          <cell r="G24">
            <v>32</v>
          </cell>
          <cell r="H24">
            <v>0</v>
          </cell>
          <cell r="I24" t="str">
            <v>S</v>
          </cell>
          <cell r="J24">
            <v>12.6</v>
          </cell>
          <cell r="K24">
            <v>0.2</v>
          </cell>
        </row>
        <row r="25">
          <cell r="B25">
            <v>22.191666666666666</v>
          </cell>
          <cell r="C25">
            <v>32.5</v>
          </cell>
          <cell r="D25">
            <v>13.9</v>
          </cell>
          <cell r="E25">
            <v>75.791666666666671</v>
          </cell>
          <cell r="F25">
            <v>97</v>
          </cell>
          <cell r="G25">
            <v>43</v>
          </cell>
          <cell r="H25">
            <v>0.72000000000000008</v>
          </cell>
          <cell r="I25" t="str">
            <v>S</v>
          </cell>
          <cell r="J25">
            <v>21.240000000000002</v>
          </cell>
          <cell r="K25">
            <v>0</v>
          </cell>
        </row>
        <row r="26">
          <cell r="B26">
            <v>25.041666666666668</v>
          </cell>
          <cell r="C26">
            <v>33</v>
          </cell>
          <cell r="D26">
            <v>19.899999999999999</v>
          </cell>
          <cell r="E26">
            <v>70.666666666666671</v>
          </cell>
          <cell r="F26">
            <v>95</v>
          </cell>
          <cell r="G26">
            <v>37</v>
          </cell>
          <cell r="H26">
            <v>0</v>
          </cell>
          <cell r="I26" t="str">
            <v>SE</v>
          </cell>
          <cell r="J26">
            <v>20.16</v>
          </cell>
          <cell r="K26">
            <v>0</v>
          </cell>
        </row>
        <row r="27">
          <cell r="B27">
            <v>23.887500000000003</v>
          </cell>
          <cell r="C27">
            <v>31.6</v>
          </cell>
          <cell r="D27">
            <v>17.5</v>
          </cell>
          <cell r="E27">
            <v>72.875</v>
          </cell>
          <cell r="F27">
            <v>97</v>
          </cell>
          <cell r="G27">
            <v>37</v>
          </cell>
          <cell r="H27">
            <v>19.440000000000001</v>
          </cell>
          <cell r="I27" t="str">
            <v>L</v>
          </cell>
          <cell r="J27">
            <v>32.76</v>
          </cell>
          <cell r="K27">
            <v>0</v>
          </cell>
        </row>
        <row r="28">
          <cell r="B28">
            <v>22.462500000000002</v>
          </cell>
          <cell r="C28">
            <v>31.7</v>
          </cell>
          <cell r="D28">
            <v>15</v>
          </cell>
          <cell r="E28">
            <v>75.291666666666671</v>
          </cell>
          <cell r="F28">
            <v>98</v>
          </cell>
          <cell r="G28">
            <v>36</v>
          </cell>
          <cell r="H28">
            <v>1.08</v>
          </cell>
          <cell r="I28" t="str">
            <v>SE</v>
          </cell>
          <cell r="J28">
            <v>23.400000000000002</v>
          </cell>
          <cell r="K28">
            <v>0</v>
          </cell>
        </row>
        <row r="29">
          <cell r="B29">
            <v>22.795833333333331</v>
          </cell>
          <cell r="C29">
            <v>32.1</v>
          </cell>
          <cell r="D29">
            <v>16.399999999999999</v>
          </cell>
          <cell r="E29">
            <v>78.166666666666671</v>
          </cell>
          <cell r="F29">
            <v>97</v>
          </cell>
          <cell r="G29">
            <v>41</v>
          </cell>
          <cell r="H29">
            <v>2.52</v>
          </cell>
          <cell r="I29" t="str">
            <v>NE</v>
          </cell>
          <cell r="J29">
            <v>26.64</v>
          </cell>
          <cell r="K29">
            <v>0</v>
          </cell>
        </row>
        <row r="30">
          <cell r="B30">
            <v>24.466666666666665</v>
          </cell>
          <cell r="C30">
            <v>32.700000000000003</v>
          </cell>
          <cell r="D30">
            <v>18.3</v>
          </cell>
          <cell r="E30">
            <v>76.708333333333329</v>
          </cell>
          <cell r="F30">
            <v>97</v>
          </cell>
          <cell r="G30">
            <v>43</v>
          </cell>
          <cell r="H30">
            <v>0</v>
          </cell>
          <cell r="I30" t="str">
            <v>NE</v>
          </cell>
          <cell r="J30">
            <v>22.32</v>
          </cell>
          <cell r="K30">
            <v>0</v>
          </cell>
        </row>
        <row r="31">
          <cell r="B31">
            <v>25.087500000000006</v>
          </cell>
          <cell r="C31">
            <v>33.6</v>
          </cell>
          <cell r="D31">
            <v>18.5</v>
          </cell>
          <cell r="E31">
            <v>76.333333333333329</v>
          </cell>
          <cell r="F31">
            <v>97</v>
          </cell>
          <cell r="G31">
            <v>43</v>
          </cell>
          <cell r="H31">
            <v>20.88</v>
          </cell>
          <cell r="I31" t="str">
            <v>NE</v>
          </cell>
          <cell r="J31">
            <v>33.840000000000003</v>
          </cell>
          <cell r="K31">
            <v>0</v>
          </cell>
        </row>
        <row r="32">
          <cell r="B32">
            <v>26.441666666666674</v>
          </cell>
          <cell r="C32">
            <v>35</v>
          </cell>
          <cell r="D32">
            <v>20</v>
          </cell>
          <cell r="E32">
            <v>73.333333333333329</v>
          </cell>
          <cell r="F32">
            <v>97</v>
          </cell>
          <cell r="G32">
            <v>34</v>
          </cell>
          <cell r="H32">
            <v>1.4400000000000002</v>
          </cell>
          <cell r="I32" t="str">
            <v>N</v>
          </cell>
          <cell r="J32">
            <v>22.32</v>
          </cell>
          <cell r="K32">
            <v>0</v>
          </cell>
        </row>
        <row r="33">
          <cell r="B33">
            <v>25.595833333333331</v>
          </cell>
          <cell r="C33">
            <v>34.9</v>
          </cell>
          <cell r="D33">
            <v>18</v>
          </cell>
          <cell r="E33">
            <v>74.208333333333329</v>
          </cell>
          <cell r="F33">
            <v>97</v>
          </cell>
          <cell r="G33">
            <v>32</v>
          </cell>
          <cell r="H33">
            <v>1.8</v>
          </cell>
          <cell r="I33" t="str">
            <v>NE</v>
          </cell>
          <cell r="J33">
            <v>16.559999999999999</v>
          </cell>
          <cell r="K33">
            <v>0</v>
          </cell>
        </row>
        <row r="34">
          <cell r="B34">
            <v>25.537499999999998</v>
          </cell>
          <cell r="C34">
            <v>35</v>
          </cell>
          <cell r="D34">
            <v>18.100000000000001</v>
          </cell>
          <cell r="E34">
            <v>72.916666666666671</v>
          </cell>
          <cell r="F34">
            <v>97</v>
          </cell>
          <cell r="G34">
            <v>32</v>
          </cell>
          <cell r="H34">
            <v>8.64</v>
          </cell>
          <cell r="I34" t="str">
            <v>NE</v>
          </cell>
          <cell r="J34">
            <v>25.2</v>
          </cell>
          <cell r="K34">
            <v>0</v>
          </cell>
        </row>
      </sheetData>
      <sheetData sheetId="4" refreshError="1"/>
      <sheetData sheetId="5">
        <row r="5">
          <cell r="B5">
            <v>25.174999999999997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25.637499999999999</v>
          </cell>
          <cell r="C5">
            <v>33.200000000000003</v>
          </cell>
          <cell r="D5">
            <v>19.8</v>
          </cell>
          <cell r="E5">
            <v>75.875</v>
          </cell>
          <cell r="F5">
            <v>95</v>
          </cell>
          <cell r="G5">
            <v>47</v>
          </cell>
          <cell r="H5">
            <v>15.120000000000001</v>
          </cell>
          <cell r="I5" t="str">
            <v>L</v>
          </cell>
          <cell r="J5">
            <v>34.200000000000003</v>
          </cell>
          <cell r="K5">
            <v>0</v>
          </cell>
        </row>
        <row r="6">
          <cell r="B6">
            <v>21.783333333333331</v>
          </cell>
          <cell r="C6">
            <v>26.5</v>
          </cell>
          <cell r="D6">
            <v>18.899999999999999</v>
          </cell>
          <cell r="E6">
            <v>89.833333333333329</v>
          </cell>
          <cell r="F6">
            <v>96</v>
          </cell>
          <cell r="G6">
            <v>70</v>
          </cell>
          <cell r="H6">
            <v>20.88</v>
          </cell>
          <cell r="I6" t="str">
            <v>L</v>
          </cell>
          <cell r="J6">
            <v>46.080000000000005</v>
          </cell>
          <cell r="K6">
            <v>81.800000000000011</v>
          </cell>
        </row>
        <row r="7">
          <cell r="B7">
            <v>21.279166666666669</v>
          </cell>
          <cell r="C7">
            <v>23.9</v>
          </cell>
          <cell r="D7">
            <v>19.8</v>
          </cell>
          <cell r="E7">
            <v>92.25</v>
          </cell>
          <cell r="F7">
            <v>96</v>
          </cell>
          <cell r="G7">
            <v>82</v>
          </cell>
          <cell r="H7">
            <v>14.4</v>
          </cell>
          <cell r="I7" t="str">
            <v>L</v>
          </cell>
          <cell r="J7">
            <v>23.400000000000002</v>
          </cell>
          <cell r="K7">
            <v>1.2</v>
          </cell>
        </row>
        <row r="8">
          <cell r="B8">
            <v>22.083333333333332</v>
          </cell>
          <cell r="C8">
            <v>29</v>
          </cell>
          <cell r="D8">
            <v>19.100000000000001</v>
          </cell>
          <cell r="E8">
            <v>91.75</v>
          </cell>
          <cell r="F8">
            <v>97</v>
          </cell>
          <cell r="G8">
            <v>66</v>
          </cell>
          <cell r="H8">
            <v>20.16</v>
          </cell>
          <cell r="I8" t="str">
            <v>NE</v>
          </cell>
          <cell r="J8">
            <v>42.480000000000004</v>
          </cell>
          <cell r="K8">
            <v>18</v>
          </cell>
        </row>
        <row r="9">
          <cell r="B9">
            <v>21.383333333333336</v>
          </cell>
          <cell r="C9">
            <v>24.2</v>
          </cell>
          <cell r="D9">
            <v>18.600000000000001</v>
          </cell>
          <cell r="E9">
            <v>88</v>
          </cell>
          <cell r="F9">
            <v>96</v>
          </cell>
          <cell r="G9">
            <v>72</v>
          </cell>
          <cell r="H9">
            <v>14.76</v>
          </cell>
          <cell r="I9" t="str">
            <v>O</v>
          </cell>
          <cell r="J9">
            <v>29.16</v>
          </cell>
          <cell r="K9">
            <v>1</v>
          </cell>
        </row>
        <row r="10">
          <cell r="B10">
            <v>21.416666666666668</v>
          </cell>
          <cell r="C10">
            <v>25</v>
          </cell>
          <cell r="D10">
            <v>19.5</v>
          </cell>
          <cell r="E10">
            <v>93.5</v>
          </cell>
          <cell r="F10">
            <v>96</v>
          </cell>
          <cell r="G10">
            <v>83</v>
          </cell>
          <cell r="H10">
            <v>13.68</v>
          </cell>
          <cell r="I10" t="str">
            <v>L</v>
          </cell>
          <cell r="J10">
            <v>37.440000000000005</v>
          </cell>
          <cell r="K10">
            <v>11.799999999999999</v>
          </cell>
        </row>
        <row r="11">
          <cell r="B11">
            <v>21.574999999999999</v>
          </cell>
          <cell r="C11">
            <v>24.7</v>
          </cell>
          <cell r="D11">
            <v>19.899999999999999</v>
          </cell>
          <cell r="E11">
            <v>86.041666666666671</v>
          </cell>
          <cell r="F11">
            <v>96</v>
          </cell>
          <cell r="G11">
            <v>65</v>
          </cell>
          <cell r="H11">
            <v>17.28</v>
          </cell>
          <cell r="I11" t="str">
            <v>NE</v>
          </cell>
          <cell r="J11">
            <v>60.12</v>
          </cell>
          <cell r="K11">
            <v>13.799999999999999</v>
          </cell>
        </row>
        <row r="12">
          <cell r="B12">
            <v>21.645833333333332</v>
          </cell>
          <cell r="C12">
            <v>26.3</v>
          </cell>
          <cell r="D12">
            <v>18.8</v>
          </cell>
          <cell r="E12">
            <v>87.333333333333329</v>
          </cell>
          <cell r="F12">
            <v>96</v>
          </cell>
          <cell r="G12">
            <v>70</v>
          </cell>
          <cell r="H12">
            <v>6.48</v>
          </cell>
          <cell r="I12" t="str">
            <v>L</v>
          </cell>
          <cell r="J12">
            <v>15.120000000000001</v>
          </cell>
          <cell r="K12">
            <v>0</v>
          </cell>
        </row>
        <row r="13">
          <cell r="B13">
            <v>22.308333333333334</v>
          </cell>
          <cell r="C13">
            <v>28.4</v>
          </cell>
          <cell r="D13">
            <v>18.7</v>
          </cell>
          <cell r="E13">
            <v>87.208333333333329</v>
          </cell>
          <cell r="F13">
            <v>96</v>
          </cell>
          <cell r="G13">
            <v>63</v>
          </cell>
          <cell r="H13">
            <v>17.28</v>
          </cell>
          <cell r="I13" t="str">
            <v>L</v>
          </cell>
          <cell r="J13">
            <v>29.16</v>
          </cell>
          <cell r="K13">
            <v>0</v>
          </cell>
        </row>
        <row r="14">
          <cell r="B14">
            <v>21.774999999999995</v>
          </cell>
          <cell r="C14">
            <v>27.5</v>
          </cell>
          <cell r="D14">
            <v>18.5</v>
          </cell>
          <cell r="E14">
            <v>89</v>
          </cell>
          <cell r="F14">
            <v>97</v>
          </cell>
          <cell r="G14">
            <v>67</v>
          </cell>
          <cell r="H14">
            <v>14.4</v>
          </cell>
          <cell r="I14" t="str">
            <v>L</v>
          </cell>
          <cell r="J14">
            <v>24.840000000000003</v>
          </cell>
          <cell r="K14">
            <v>0.2</v>
          </cell>
        </row>
        <row r="15">
          <cell r="B15">
            <v>23.479166666666668</v>
          </cell>
          <cell r="C15">
            <v>29.6</v>
          </cell>
          <cell r="D15">
            <v>19.3</v>
          </cell>
          <cell r="E15">
            <v>83.291666666666671</v>
          </cell>
          <cell r="F15">
            <v>96</v>
          </cell>
          <cell r="G15">
            <v>60</v>
          </cell>
          <cell r="H15">
            <v>18.36</v>
          </cell>
          <cell r="I15" t="str">
            <v>NE</v>
          </cell>
          <cell r="J15">
            <v>42.12</v>
          </cell>
          <cell r="K15">
            <v>0</v>
          </cell>
        </row>
        <row r="16">
          <cell r="B16">
            <v>23.804166666666664</v>
          </cell>
          <cell r="C16">
            <v>30.1</v>
          </cell>
          <cell r="D16">
            <v>18.3</v>
          </cell>
          <cell r="E16">
            <v>86.75</v>
          </cell>
          <cell r="F16">
            <v>95</v>
          </cell>
          <cell r="G16">
            <v>63</v>
          </cell>
          <cell r="H16">
            <v>40.680000000000007</v>
          </cell>
          <cell r="I16" t="str">
            <v>NE</v>
          </cell>
          <cell r="J16">
            <v>73.8</v>
          </cell>
          <cell r="K16">
            <v>22.4</v>
          </cell>
        </row>
        <row r="17">
          <cell r="B17">
            <v>19.12916666666667</v>
          </cell>
          <cell r="C17">
            <v>23.3</v>
          </cell>
          <cell r="D17">
            <v>16.8</v>
          </cell>
          <cell r="E17">
            <v>87.083333333333329</v>
          </cell>
          <cell r="F17">
            <v>96</v>
          </cell>
          <cell r="G17">
            <v>67</v>
          </cell>
          <cell r="H17">
            <v>18.720000000000002</v>
          </cell>
          <cell r="I17" t="str">
            <v>S</v>
          </cell>
          <cell r="J17">
            <v>37.800000000000004</v>
          </cell>
          <cell r="K17">
            <v>21.799999999999997</v>
          </cell>
        </row>
        <row r="18">
          <cell r="B18">
            <v>17.504166666666666</v>
          </cell>
          <cell r="C18">
            <v>24.7</v>
          </cell>
          <cell r="D18">
            <v>11.4</v>
          </cell>
          <cell r="E18">
            <v>73.166666666666671</v>
          </cell>
          <cell r="F18">
            <v>97</v>
          </cell>
          <cell r="G18">
            <v>30</v>
          </cell>
          <cell r="H18">
            <v>16.2</v>
          </cell>
          <cell r="I18" t="str">
            <v>S</v>
          </cell>
          <cell r="J18">
            <v>29.16</v>
          </cell>
          <cell r="K18">
            <v>0</v>
          </cell>
        </row>
        <row r="19">
          <cell r="B19">
            <v>17.070833333333333</v>
          </cell>
          <cell r="C19">
            <v>26.8</v>
          </cell>
          <cell r="D19">
            <v>9.6</v>
          </cell>
          <cell r="E19">
            <v>69.125</v>
          </cell>
          <cell r="F19">
            <v>96</v>
          </cell>
          <cell r="G19">
            <v>26</v>
          </cell>
          <cell r="H19">
            <v>8.2799999999999994</v>
          </cell>
          <cell r="I19" t="str">
            <v>S</v>
          </cell>
          <cell r="J19">
            <v>18.720000000000002</v>
          </cell>
          <cell r="K19">
            <v>0.2</v>
          </cell>
        </row>
        <row r="20">
          <cell r="B20">
            <v>17.129166666666666</v>
          </cell>
          <cell r="C20">
            <v>26.4</v>
          </cell>
          <cell r="D20">
            <v>9.5</v>
          </cell>
          <cell r="E20">
            <v>70.541666666666671</v>
          </cell>
          <cell r="F20">
            <v>93</v>
          </cell>
          <cell r="G20">
            <v>35</v>
          </cell>
          <cell r="H20">
            <v>12.24</v>
          </cell>
          <cell r="I20" t="str">
            <v>SO</v>
          </cell>
          <cell r="J20">
            <v>26.28</v>
          </cell>
          <cell r="K20">
            <v>0</v>
          </cell>
        </row>
        <row r="21">
          <cell r="B21">
            <v>18.008333333333333</v>
          </cell>
          <cell r="C21">
            <v>26.4</v>
          </cell>
          <cell r="D21">
            <v>10.6</v>
          </cell>
          <cell r="E21">
            <v>71.583333333333329</v>
          </cell>
          <cell r="F21">
            <v>96</v>
          </cell>
          <cell r="G21">
            <v>32</v>
          </cell>
          <cell r="H21">
            <v>9.3600000000000012</v>
          </cell>
          <cell r="I21" t="str">
            <v>S</v>
          </cell>
          <cell r="J21">
            <v>18.36</v>
          </cell>
          <cell r="K21">
            <v>0</v>
          </cell>
        </row>
        <row r="22">
          <cell r="B22">
            <v>18.058333333333334</v>
          </cell>
          <cell r="C22">
            <v>27.6</v>
          </cell>
          <cell r="D22">
            <v>9.3000000000000007</v>
          </cell>
          <cell r="E22">
            <v>72.333333333333329</v>
          </cell>
          <cell r="F22">
            <v>94</v>
          </cell>
          <cell r="G22">
            <v>39</v>
          </cell>
          <cell r="H22">
            <v>10.08</v>
          </cell>
          <cell r="I22" t="str">
            <v>SO</v>
          </cell>
          <cell r="J22">
            <v>21.240000000000002</v>
          </cell>
          <cell r="K22">
            <v>0</v>
          </cell>
        </row>
        <row r="23">
          <cell r="B23">
            <v>18.883333333333336</v>
          </cell>
          <cell r="C23">
            <v>27</v>
          </cell>
          <cell r="D23">
            <v>11.1</v>
          </cell>
          <cell r="E23">
            <v>73.416666666666671</v>
          </cell>
          <cell r="F23">
            <v>96</v>
          </cell>
          <cell r="G23">
            <v>36</v>
          </cell>
          <cell r="H23">
            <v>8.64</v>
          </cell>
          <cell r="I23" t="str">
            <v>NE</v>
          </cell>
          <cell r="J23">
            <v>22.32</v>
          </cell>
          <cell r="K23">
            <v>0</v>
          </cell>
        </row>
        <row r="24">
          <cell r="B24">
            <v>18.670833333333334</v>
          </cell>
          <cell r="C24">
            <v>27.6</v>
          </cell>
          <cell r="D24">
            <v>10.1</v>
          </cell>
          <cell r="E24">
            <v>74.791666666666671</v>
          </cell>
          <cell r="F24">
            <v>96</v>
          </cell>
          <cell r="G24">
            <v>44</v>
          </cell>
          <cell r="H24">
            <v>9.3600000000000012</v>
          </cell>
          <cell r="I24" t="str">
            <v>L</v>
          </cell>
          <cell r="J24">
            <v>18.720000000000002</v>
          </cell>
          <cell r="K24">
            <v>0</v>
          </cell>
        </row>
        <row r="25">
          <cell r="B25">
            <v>19.229166666666664</v>
          </cell>
          <cell r="C25">
            <v>27.6</v>
          </cell>
          <cell r="D25">
            <v>12.2</v>
          </cell>
          <cell r="E25">
            <v>75.375</v>
          </cell>
          <cell r="F25">
            <v>96</v>
          </cell>
          <cell r="G25">
            <v>40</v>
          </cell>
          <cell r="H25">
            <v>11.879999999999999</v>
          </cell>
          <cell r="I25" t="str">
            <v>NE</v>
          </cell>
          <cell r="J25">
            <v>20.88</v>
          </cell>
          <cell r="K25">
            <v>0.2</v>
          </cell>
        </row>
        <row r="26">
          <cell r="B26">
            <v>18.895833333333332</v>
          </cell>
          <cell r="C26">
            <v>26.6</v>
          </cell>
          <cell r="D26">
            <v>11.9</v>
          </cell>
          <cell r="E26">
            <v>78.125</v>
          </cell>
          <cell r="F26">
            <v>97</v>
          </cell>
          <cell r="G26">
            <v>50</v>
          </cell>
          <cell r="H26">
            <v>21.96</v>
          </cell>
          <cell r="I26" t="str">
            <v>NE</v>
          </cell>
          <cell r="J26">
            <v>36.72</v>
          </cell>
          <cell r="K26">
            <v>0</v>
          </cell>
        </row>
        <row r="27">
          <cell r="B27">
            <v>19.341666666666665</v>
          </cell>
          <cell r="C27">
            <v>27.4</v>
          </cell>
          <cell r="D27">
            <v>12.7</v>
          </cell>
          <cell r="E27">
            <v>74.708333333333329</v>
          </cell>
          <cell r="F27">
            <v>96</v>
          </cell>
          <cell r="G27">
            <v>39</v>
          </cell>
          <cell r="H27">
            <v>15.840000000000002</v>
          </cell>
          <cell r="I27" t="str">
            <v>NE</v>
          </cell>
          <cell r="J27">
            <v>30.240000000000002</v>
          </cell>
          <cell r="K27">
            <v>0</v>
          </cell>
        </row>
        <row r="28">
          <cell r="B28">
            <v>18.654166666666665</v>
          </cell>
          <cell r="C28">
            <v>27.4</v>
          </cell>
          <cell r="D28">
            <v>11.1</v>
          </cell>
          <cell r="E28">
            <v>70.916666666666671</v>
          </cell>
          <cell r="F28">
            <v>93</v>
          </cell>
          <cell r="G28">
            <v>38</v>
          </cell>
          <cell r="H28">
            <v>15.840000000000002</v>
          </cell>
          <cell r="I28" t="str">
            <v>L</v>
          </cell>
          <cell r="J28">
            <v>29.880000000000003</v>
          </cell>
          <cell r="K28">
            <v>0</v>
          </cell>
        </row>
        <row r="29">
          <cell r="B29">
            <v>18.987500000000004</v>
          </cell>
          <cell r="C29">
            <v>27.7</v>
          </cell>
          <cell r="D29">
            <v>11.3</v>
          </cell>
          <cell r="E29">
            <v>75.458333333333329</v>
          </cell>
          <cell r="F29">
            <v>94</v>
          </cell>
          <cell r="G29">
            <v>44</v>
          </cell>
          <cell r="H29">
            <v>12.96</v>
          </cell>
          <cell r="I29" t="str">
            <v>L</v>
          </cell>
          <cell r="J29">
            <v>23.400000000000002</v>
          </cell>
          <cell r="K29">
            <v>0</v>
          </cell>
        </row>
        <row r="30">
          <cell r="B30">
            <v>21.162500000000001</v>
          </cell>
          <cell r="C30">
            <v>30</v>
          </cell>
          <cell r="D30">
            <v>14.1</v>
          </cell>
          <cell r="E30">
            <v>75.958333333333329</v>
          </cell>
          <cell r="F30">
            <v>95</v>
          </cell>
          <cell r="G30">
            <v>45</v>
          </cell>
          <cell r="H30">
            <v>11.879999999999999</v>
          </cell>
          <cell r="I30" t="str">
            <v>NE</v>
          </cell>
          <cell r="J30">
            <v>24.12</v>
          </cell>
          <cell r="K30">
            <v>0</v>
          </cell>
        </row>
        <row r="31">
          <cell r="B31">
            <v>22.408333333333335</v>
          </cell>
          <cell r="C31">
            <v>30.5</v>
          </cell>
          <cell r="D31">
            <v>17</v>
          </cell>
          <cell r="E31">
            <v>79.041666666666671</v>
          </cell>
          <cell r="F31">
            <v>95</v>
          </cell>
          <cell r="G31">
            <v>47</v>
          </cell>
          <cell r="H31">
            <v>11.16</v>
          </cell>
          <cell r="I31" t="str">
            <v>L</v>
          </cell>
          <cell r="J31">
            <v>28.44</v>
          </cell>
          <cell r="K31">
            <v>0</v>
          </cell>
        </row>
        <row r="32">
          <cell r="B32">
            <v>22.279166666666665</v>
          </cell>
          <cell r="C32">
            <v>28.9</v>
          </cell>
          <cell r="D32">
            <v>17.3</v>
          </cell>
          <cell r="E32">
            <v>79.166666666666671</v>
          </cell>
          <cell r="F32">
            <v>95</v>
          </cell>
          <cell r="G32">
            <v>53</v>
          </cell>
          <cell r="H32">
            <v>16.920000000000002</v>
          </cell>
          <cell r="I32" t="str">
            <v>NE</v>
          </cell>
          <cell r="J32">
            <v>29.16</v>
          </cell>
          <cell r="K32">
            <v>0</v>
          </cell>
        </row>
        <row r="33">
          <cell r="B33">
            <v>22.620833333333341</v>
          </cell>
          <cell r="C33">
            <v>31.1</v>
          </cell>
          <cell r="D33">
            <v>16.100000000000001</v>
          </cell>
          <cell r="E33">
            <v>75</v>
          </cell>
          <cell r="F33">
            <v>97</v>
          </cell>
          <cell r="G33">
            <v>39</v>
          </cell>
          <cell r="H33">
            <v>10.8</v>
          </cell>
          <cell r="I33" t="str">
            <v>L</v>
          </cell>
          <cell r="J33">
            <v>26.28</v>
          </cell>
          <cell r="K33">
            <v>0.2</v>
          </cell>
        </row>
        <row r="34">
          <cell r="B34">
            <v>23.224999999999998</v>
          </cell>
          <cell r="C34">
            <v>31.2</v>
          </cell>
          <cell r="D34">
            <v>16.399999999999999</v>
          </cell>
          <cell r="E34">
            <v>73.583333333333329</v>
          </cell>
          <cell r="F34">
            <v>96</v>
          </cell>
          <cell r="G34">
            <v>41</v>
          </cell>
          <cell r="H34">
            <v>11.520000000000001</v>
          </cell>
          <cell r="I34" t="str">
            <v>L</v>
          </cell>
          <cell r="J34">
            <v>26.28</v>
          </cell>
          <cell r="K34">
            <v>0</v>
          </cell>
        </row>
      </sheetData>
      <sheetData sheetId="4">
        <row r="5">
          <cell r="B5">
            <v>22.695833333333336</v>
          </cell>
        </row>
      </sheetData>
      <sheetData sheetId="5">
        <row r="5">
          <cell r="B5">
            <v>21.237500000000001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>
        <row r="5">
          <cell r="B5">
            <v>27.045833333333331</v>
          </cell>
          <cell r="C5">
            <v>33.4</v>
          </cell>
          <cell r="D5">
            <v>22.6</v>
          </cell>
          <cell r="E5">
            <v>71.625</v>
          </cell>
          <cell r="F5">
            <v>91</v>
          </cell>
          <cell r="G5">
            <v>40</v>
          </cell>
          <cell r="H5">
            <v>14.04</v>
          </cell>
          <cell r="I5" t="str">
            <v>NE</v>
          </cell>
          <cell r="J5">
            <v>27.720000000000002</v>
          </cell>
          <cell r="K5">
            <v>0</v>
          </cell>
        </row>
        <row r="6">
          <cell r="B6">
            <v>25.620833333333334</v>
          </cell>
          <cell r="C6">
            <v>31.6</v>
          </cell>
          <cell r="D6">
            <v>22.2</v>
          </cell>
          <cell r="E6">
            <v>79.125</v>
          </cell>
          <cell r="F6">
            <v>93</v>
          </cell>
          <cell r="G6">
            <v>50</v>
          </cell>
          <cell r="H6">
            <v>15.120000000000001</v>
          </cell>
          <cell r="I6" t="str">
            <v>SE</v>
          </cell>
          <cell r="J6">
            <v>24.48</v>
          </cell>
          <cell r="K6">
            <v>0.2</v>
          </cell>
        </row>
        <row r="7">
          <cell r="B7">
            <v>23.675000000000001</v>
          </cell>
          <cell r="C7">
            <v>27.6</v>
          </cell>
          <cell r="D7">
            <v>20.5</v>
          </cell>
          <cell r="E7">
            <v>86.958333333333329</v>
          </cell>
          <cell r="F7">
            <v>95</v>
          </cell>
          <cell r="G7">
            <v>72</v>
          </cell>
          <cell r="H7">
            <v>14.76</v>
          </cell>
          <cell r="I7" t="str">
            <v>NE</v>
          </cell>
          <cell r="J7">
            <v>34.56</v>
          </cell>
          <cell r="K7">
            <v>43.6</v>
          </cell>
        </row>
        <row r="8">
          <cell r="B8">
            <v>24.258333333333336</v>
          </cell>
          <cell r="C8">
            <v>30.3</v>
          </cell>
          <cell r="D8">
            <v>21.3</v>
          </cell>
          <cell r="E8">
            <v>83.416666666666671</v>
          </cell>
          <cell r="F8">
            <v>94</v>
          </cell>
          <cell r="G8">
            <v>59</v>
          </cell>
          <cell r="H8">
            <v>11.879999999999999</v>
          </cell>
          <cell r="I8" t="str">
            <v>NE</v>
          </cell>
          <cell r="J8">
            <v>21.240000000000002</v>
          </cell>
          <cell r="K8">
            <v>7</v>
          </cell>
        </row>
        <row r="9">
          <cell r="B9">
            <v>25.137499999999999</v>
          </cell>
          <cell r="C9">
            <v>31.1</v>
          </cell>
          <cell r="D9">
            <v>22.2</v>
          </cell>
          <cell r="E9">
            <v>78.208333333333329</v>
          </cell>
          <cell r="F9">
            <v>91</v>
          </cell>
          <cell r="G9">
            <v>52</v>
          </cell>
          <cell r="H9">
            <v>18</v>
          </cell>
          <cell r="I9" t="str">
            <v>N</v>
          </cell>
          <cell r="J9">
            <v>30.96</v>
          </cell>
          <cell r="K9">
            <v>0</v>
          </cell>
        </row>
        <row r="10">
          <cell r="B10">
            <v>24.854166666666668</v>
          </cell>
          <cell r="C10">
            <v>31.8</v>
          </cell>
          <cell r="D10">
            <v>21.9</v>
          </cell>
          <cell r="E10">
            <v>82</v>
          </cell>
          <cell r="F10">
            <v>95</v>
          </cell>
          <cell r="G10">
            <v>52</v>
          </cell>
          <cell r="H10">
            <v>18.720000000000002</v>
          </cell>
          <cell r="I10" t="str">
            <v>NO</v>
          </cell>
          <cell r="J10">
            <v>42.12</v>
          </cell>
          <cell r="K10">
            <v>26</v>
          </cell>
        </row>
        <row r="11">
          <cell r="B11">
            <v>24.279166666666665</v>
          </cell>
          <cell r="C11">
            <v>29.6</v>
          </cell>
          <cell r="D11">
            <v>21.6</v>
          </cell>
          <cell r="E11">
            <v>85.291666666666671</v>
          </cell>
          <cell r="F11">
            <v>95</v>
          </cell>
          <cell r="G11">
            <v>59</v>
          </cell>
          <cell r="H11">
            <v>24.840000000000003</v>
          </cell>
          <cell r="I11" t="str">
            <v>N</v>
          </cell>
          <cell r="J11">
            <v>39.96</v>
          </cell>
          <cell r="K11">
            <v>3.2</v>
          </cell>
        </row>
        <row r="12">
          <cell r="B12">
            <v>25.020833333333329</v>
          </cell>
          <cell r="C12">
            <v>31.9</v>
          </cell>
          <cell r="D12">
            <v>21.4</v>
          </cell>
          <cell r="E12">
            <v>81.083333333333329</v>
          </cell>
          <cell r="F12">
            <v>95</v>
          </cell>
          <cell r="G12">
            <v>49</v>
          </cell>
          <cell r="H12">
            <v>18</v>
          </cell>
          <cell r="I12" t="str">
            <v>SO</v>
          </cell>
          <cell r="J12">
            <v>36</v>
          </cell>
          <cell r="K12">
            <v>0.4</v>
          </cell>
        </row>
        <row r="13">
          <cell r="B13">
            <v>25.045833333333334</v>
          </cell>
          <cell r="C13">
            <v>30.5</v>
          </cell>
          <cell r="D13">
            <v>21.8</v>
          </cell>
          <cell r="E13">
            <v>80.833333333333329</v>
          </cell>
          <cell r="F13">
            <v>94</v>
          </cell>
          <cell r="G13">
            <v>55</v>
          </cell>
          <cell r="H13">
            <v>12.24</v>
          </cell>
          <cell r="I13" t="str">
            <v>SO</v>
          </cell>
          <cell r="J13">
            <v>38.159999999999997</v>
          </cell>
          <cell r="K13">
            <v>0.2</v>
          </cell>
        </row>
        <row r="14">
          <cell r="B14">
            <v>24.091666666666669</v>
          </cell>
          <cell r="C14">
            <v>27.9</v>
          </cell>
          <cell r="D14">
            <v>22</v>
          </cell>
          <cell r="E14">
            <v>82.791666666666671</v>
          </cell>
          <cell r="F14">
            <v>93</v>
          </cell>
          <cell r="G14">
            <v>65</v>
          </cell>
          <cell r="H14">
            <v>15.120000000000001</v>
          </cell>
          <cell r="I14" t="str">
            <v>L</v>
          </cell>
          <cell r="J14">
            <v>25.2</v>
          </cell>
          <cell r="K14">
            <v>0</v>
          </cell>
        </row>
        <row r="15">
          <cell r="B15">
            <v>24.491666666666671</v>
          </cell>
          <cell r="C15">
            <v>29.9</v>
          </cell>
          <cell r="D15">
            <v>20.9</v>
          </cell>
          <cell r="E15">
            <v>80.625</v>
          </cell>
          <cell r="F15">
            <v>93</v>
          </cell>
          <cell r="G15">
            <v>60</v>
          </cell>
          <cell r="H15">
            <v>11.16</v>
          </cell>
          <cell r="I15" t="str">
            <v>L</v>
          </cell>
          <cell r="J15">
            <v>23.040000000000003</v>
          </cell>
          <cell r="K15">
            <v>0</v>
          </cell>
        </row>
        <row r="16">
          <cell r="B16">
            <v>24.516666666666666</v>
          </cell>
          <cell r="C16">
            <v>29.4</v>
          </cell>
          <cell r="D16">
            <v>22.3</v>
          </cell>
          <cell r="E16">
            <v>84.541666666666671</v>
          </cell>
          <cell r="F16">
            <v>93</v>
          </cell>
          <cell r="G16">
            <v>62</v>
          </cell>
          <cell r="H16">
            <v>13.32</v>
          </cell>
          <cell r="I16" t="str">
            <v>NE</v>
          </cell>
          <cell r="J16">
            <v>43.56</v>
          </cell>
          <cell r="K16">
            <v>8.1999999999999993</v>
          </cell>
        </row>
        <row r="17">
          <cell r="B17">
            <v>23.366666666666671</v>
          </cell>
          <cell r="C17">
            <v>27</v>
          </cell>
          <cell r="D17">
            <v>21.7</v>
          </cell>
          <cell r="E17">
            <v>88.125</v>
          </cell>
          <cell r="F17">
            <v>94</v>
          </cell>
          <cell r="G17">
            <v>67</v>
          </cell>
          <cell r="H17">
            <v>12.96</v>
          </cell>
          <cell r="I17" t="str">
            <v>N</v>
          </cell>
          <cell r="J17">
            <v>29.16</v>
          </cell>
          <cell r="K17">
            <v>5.2</v>
          </cell>
        </row>
        <row r="18">
          <cell r="B18">
            <v>23.174999999999994</v>
          </cell>
          <cell r="C18">
            <v>26.4</v>
          </cell>
          <cell r="D18">
            <v>21.3</v>
          </cell>
          <cell r="E18">
            <v>85.541666666666671</v>
          </cell>
          <cell r="F18">
            <v>94</v>
          </cell>
          <cell r="G18">
            <v>67</v>
          </cell>
          <cell r="H18">
            <v>12.96</v>
          </cell>
          <cell r="I18" t="str">
            <v>SO</v>
          </cell>
          <cell r="J18">
            <v>20.52</v>
          </cell>
          <cell r="K18">
            <v>0</v>
          </cell>
        </row>
        <row r="19">
          <cell r="B19">
            <v>23.566666666666666</v>
          </cell>
          <cell r="C19">
            <v>28.9</v>
          </cell>
          <cell r="D19">
            <v>20.6</v>
          </cell>
          <cell r="E19">
            <v>81.333333333333329</v>
          </cell>
          <cell r="F19">
            <v>94</v>
          </cell>
          <cell r="G19">
            <v>52</v>
          </cell>
          <cell r="H19">
            <v>10.8</v>
          </cell>
          <cell r="I19" t="str">
            <v>SO</v>
          </cell>
          <cell r="J19">
            <v>21.6</v>
          </cell>
          <cell r="K19">
            <v>0</v>
          </cell>
        </row>
        <row r="20">
          <cell r="B20">
            <v>22.233333333333334</v>
          </cell>
          <cell r="C20">
            <v>28.3</v>
          </cell>
          <cell r="D20">
            <v>16.600000000000001</v>
          </cell>
          <cell r="E20">
            <v>74.291666666666671</v>
          </cell>
          <cell r="F20">
            <v>95</v>
          </cell>
          <cell r="G20">
            <v>37</v>
          </cell>
          <cell r="H20">
            <v>12.6</v>
          </cell>
          <cell r="I20" t="str">
            <v>SO</v>
          </cell>
          <cell r="J20">
            <v>23.040000000000003</v>
          </cell>
          <cell r="K20">
            <v>0.2</v>
          </cell>
        </row>
        <row r="21">
          <cell r="B21">
            <v>20.225000000000001</v>
          </cell>
          <cell r="C21">
            <v>27.9</v>
          </cell>
          <cell r="D21">
            <v>12.7</v>
          </cell>
          <cell r="E21">
            <v>68.625</v>
          </cell>
          <cell r="F21">
            <v>93</v>
          </cell>
          <cell r="G21">
            <v>37</v>
          </cell>
          <cell r="H21">
            <v>9.3600000000000012</v>
          </cell>
          <cell r="I21" t="str">
            <v>SO</v>
          </cell>
          <cell r="J21">
            <v>21.240000000000002</v>
          </cell>
          <cell r="K21">
            <v>0</v>
          </cell>
        </row>
        <row r="22">
          <cell r="B22">
            <v>20.291666666666668</v>
          </cell>
          <cell r="C22">
            <v>27.9</v>
          </cell>
          <cell r="D22">
            <v>13.7</v>
          </cell>
          <cell r="E22">
            <v>70.666666666666671</v>
          </cell>
          <cell r="F22">
            <v>95</v>
          </cell>
          <cell r="G22">
            <v>36</v>
          </cell>
          <cell r="H22">
            <v>11.16</v>
          </cell>
          <cell r="I22" t="str">
            <v>SE</v>
          </cell>
          <cell r="J22">
            <v>20.16</v>
          </cell>
          <cell r="K22">
            <v>0</v>
          </cell>
        </row>
        <row r="23">
          <cell r="B23">
            <v>21.120833333333334</v>
          </cell>
          <cell r="C23">
            <v>28.5</v>
          </cell>
          <cell r="D23">
            <v>13.6</v>
          </cell>
          <cell r="E23">
            <v>67.916666666666671</v>
          </cell>
          <cell r="F23">
            <v>93</v>
          </cell>
          <cell r="G23">
            <v>33</v>
          </cell>
          <cell r="H23">
            <v>9.7200000000000006</v>
          </cell>
          <cell r="I23" t="str">
            <v>S</v>
          </cell>
          <cell r="J23">
            <v>24.840000000000003</v>
          </cell>
          <cell r="K23">
            <v>0</v>
          </cell>
        </row>
        <row r="24">
          <cell r="B24">
            <v>21.829166666666669</v>
          </cell>
          <cell r="C24">
            <v>30</v>
          </cell>
          <cell r="D24">
            <v>14.7</v>
          </cell>
          <cell r="E24">
            <v>70.583333333333329</v>
          </cell>
          <cell r="F24">
            <v>94</v>
          </cell>
          <cell r="G24">
            <v>35</v>
          </cell>
          <cell r="H24">
            <v>11.879999999999999</v>
          </cell>
          <cell r="I24" t="str">
            <v>SO</v>
          </cell>
          <cell r="J24">
            <v>21.240000000000002</v>
          </cell>
          <cell r="K24">
            <v>0</v>
          </cell>
        </row>
        <row r="25">
          <cell r="B25">
            <v>22.658333333333331</v>
          </cell>
          <cell r="C25">
            <v>29.4</v>
          </cell>
          <cell r="D25">
            <v>16.399999999999999</v>
          </cell>
          <cell r="E25">
            <v>71.083333333333329</v>
          </cell>
          <cell r="F25">
            <v>93</v>
          </cell>
          <cell r="G25">
            <v>43</v>
          </cell>
          <cell r="H25">
            <v>11.879999999999999</v>
          </cell>
          <cell r="I25" t="str">
            <v>S</v>
          </cell>
          <cell r="J25">
            <v>21.240000000000002</v>
          </cell>
          <cell r="K25">
            <v>0</v>
          </cell>
        </row>
        <row r="26">
          <cell r="B26">
            <v>22.483333333333334</v>
          </cell>
          <cell r="C26">
            <v>28.1</v>
          </cell>
          <cell r="D26">
            <v>18</v>
          </cell>
          <cell r="E26">
            <v>67.583333333333329</v>
          </cell>
          <cell r="F26">
            <v>83</v>
          </cell>
          <cell r="G26">
            <v>43</v>
          </cell>
          <cell r="H26">
            <v>15.840000000000002</v>
          </cell>
          <cell r="I26" t="str">
            <v>SE</v>
          </cell>
          <cell r="J26">
            <v>38.880000000000003</v>
          </cell>
          <cell r="K26">
            <v>0</v>
          </cell>
        </row>
        <row r="27">
          <cell r="B27">
            <v>21.191666666666666</v>
          </cell>
          <cell r="C27">
            <v>26.8</v>
          </cell>
          <cell r="D27">
            <v>15.8</v>
          </cell>
          <cell r="E27">
            <v>71.791666666666671</v>
          </cell>
          <cell r="F27">
            <v>93</v>
          </cell>
          <cell r="G27">
            <v>50</v>
          </cell>
          <cell r="H27">
            <v>14.04</v>
          </cell>
          <cell r="I27" t="str">
            <v>SE</v>
          </cell>
          <cell r="J27">
            <v>23.400000000000002</v>
          </cell>
          <cell r="K27">
            <v>0</v>
          </cell>
        </row>
        <row r="28">
          <cell r="B28">
            <v>22.258333333333336</v>
          </cell>
          <cell r="C28">
            <v>29.1</v>
          </cell>
          <cell r="D28">
            <v>15.3</v>
          </cell>
          <cell r="E28">
            <v>67.833333333333329</v>
          </cell>
          <cell r="F28">
            <v>94</v>
          </cell>
          <cell r="G28">
            <v>37</v>
          </cell>
          <cell r="H28">
            <v>13.32</v>
          </cell>
          <cell r="I28" t="str">
            <v>SE</v>
          </cell>
          <cell r="J28">
            <v>27.36</v>
          </cell>
          <cell r="K28">
            <v>0</v>
          </cell>
        </row>
        <row r="29">
          <cell r="B29">
            <v>22.258333333333336</v>
          </cell>
          <cell r="C29">
            <v>29.4</v>
          </cell>
          <cell r="D29">
            <v>15</v>
          </cell>
          <cell r="E29">
            <v>68.708333333333329</v>
          </cell>
          <cell r="F29">
            <v>94</v>
          </cell>
          <cell r="G29">
            <v>41</v>
          </cell>
          <cell r="H29">
            <v>12.96</v>
          </cell>
          <cell r="I29" t="str">
            <v>NE</v>
          </cell>
          <cell r="J29">
            <v>25.92</v>
          </cell>
          <cell r="K29">
            <v>0</v>
          </cell>
        </row>
        <row r="30">
          <cell r="B30">
            <v>22.979166666666668</v>
          </cell>
          <cell r="C30">
            <v>29.8</v>
          </cell>
          <cell r="D30">
            <v>16.399999999999999</v>
          </cell>
          <cell r="E30">
            <v>72.291666666666671</v>
          </cell>
          <cell r="F30">
            <v>95</v>
          </cell>
          <cell r="G30">
            <v>40</v>
          </cell>
          <cell r="H30">
            <v>12.6</v>
          </cell>
          <cell r="I30" t="str">
            <v>NE</v>
          </cell>
          <cell r="J30">
            <v>33.480000000000004</v>
          </cell>
          <cell r="K30">
            <v>0</v>
          </cell>
        </row>
        <row r="31">
          <cell r="B31">
            <v>22.954166666666666</v>
          </cell>
          <cell r="C31">
            <v>30.4</v>
          </cell>
          <cell r="D31">
            <v>17</v>
          </cell>
          <cell r="E31">
            <v>73.375</v>
          </cell>
          <cell r="F31">
            <v>95</v>
          </cell>
          <cell r="G31">
            <v>41</v>
          </cell>
          <cell r="H31">
            <v>13.32</v>
          </cell>
          <cell r="I31" t="str">
            <v>S</v>
          </cell>
          <cell r="J31">
            <v>26.28</v>
          </cell>
          <cell r="K31">
            <v>0</v>
          </cell>
        </row>
        <row r="32">
          <cell r="B32">
            <v>23.774999999999995</v>
          </cell>
          <cell r="C32">
            <v>29.5</v>
          </cell>
          <cell r="D32">
            <v>18.899999999999999</v>
          </cell>
          <cell r="E32">
            <v>68.666666666666671</v>
          </cell>
          <cell r="F32">
            <v>90</v>
          </cell>
          <cell r="G32">
            <v>42</v>
          </cell>
          <cell r="H32">
            <v>10.08</v>
          </cell>
          <cell r="I32" t="str">
            <v>SE</v>
          </cell>
          <cell r="J32">
            <v>18.720000000000002</v>
          </cell>
          <cell r="K32">
            <v>0</v>
          </cell>
        </row>
        <row r="33">
          <cell r="B33">
            <v>23.991666666666664</v>
          </cell>
          <cell r="C33">
            <v>30.3</v>
          </cell>
          <cell r="D33">
            <v>18.5</v>
          </cell>
          <cell r="E33">
            <v>66.5</v>
          </cell>
          <cell r="F33">
            <v>93</v>
          </cell>
          <cell r="G33">
            <v>34</v>
          </cell>
          <cell r="H33">
            <v>14.04</v>
          </cell>
          <cell r="I33" t="str">
            <v>L</v>
          </cell>
          <cell r="J33">
            <v>28.08</v>
          </cell>
          <cell r="K33">
            <v>0</v>
          </cell>
        </row>
        <row r="34">
          <cell r="B34">
            <v>22.441666666666666</v>
          </cell>
          <cell r="C34">
            <v>31.2</v>
          </cell>
          <cell r="D34">
            <v>14.3</v>
          </cell>
          <cell r="E34">
            <v>69.333333333333329</v>
          </cell>
          <cell r="F34">
            <v>95</v>
          </cell>
          <cell r="G34">
            <v>36</v>
          </cell>
          <cell r="H34">
            <v>10.8</v>
          </cell>
          <cell r="I34" t="str">
            <v>NE</v>
          </cell>
          <cell r="J34">
            <v>24.840000000000003</v>
          </cell>
          <cell r="K34">
            <v>0</v>
          </cell>
        </row>
      </sheetData>
      <sheetData sheetId="4" refreshError="1"/>
      <sheetData sheetId="5">
        <row r="5">
          <cell r="B5">
            <v>24.533333333333335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>
        <row r="5">
          <cell r="B5">
            <v>25.204166666666669</v>
          </cell>
          <cell r="C5">
            <v>33</v>
          </cell>
          <cell r="D5">
            <v>19.8</v>
          </cell>
          <cell r="E5">
            <v>71.541666666666671</v>
          </cell>
          <cell r="F5">
            <v>93</v>
          </cell>
          <cell r="G5">
            <v>42</v>
          </cell>
          <cell r="H5">
            <v>15.48</v>
          </cell>
          <cell r="I5" t="str">
            <v>NE</v>
          </cell>
          <cell r="J5">
            <v>34.92</v>
          </cell>
          <cell r="K5">
            <v>0</v>
          </cell>
        </row>
        <row r="6">
          <cell r="B6">
            <v>21.849999999999994</v>
          </cell>
          <cell r="C6">
            <v>26.6</v>
          </cell>
          <cell r="D6">
            <v>18.600000000000001</v>
          </cell>
          <cell r="E6">
            <v>88.875</v>
          </cell>
          <cell r="F6">
            <v>97</v>
          </cell>
          <cell r="G6">
            <v>63</v>
          </cell>
          <cell r="H6">
            <v>15.120000000000001</v>
          </cell>
          <cell r="I6" t="str">
            <v>NE</v>
          </cell>
          <cell r="J6">
            <v>35.64</v>
          </cell>
          <cell r="K6">
            <v>55.4</v>
          </cell>
        </row>
        <row r="7">
          <cell r="B7">
            <v>20.358333333333334</v>
          </cell>
          <cell r="C7">
            <v>22.8</v>
          </cell>
          <cell r="D7">
            <v>18.899999999999999</v>
          </cell>
          <cell r="E7">
            <v>91.875</v>
          </cell>
          <cell r="F7">
            <v>98</v>
          </cell>
          <cell r="G7">
            <v>75</v>
          </cell>
          <cell r="H7">
            <v>15.48</v>
          </cell>
          <cell r="I7" t="str">
            <v>NE</v>
          </cell>
          <cell r="J7">
            <v>35.28</v>
          </cell>
          <cell r="K7">
            <v>24.799999999999997</v>
          </cell>
        </row>
        <row r="8">
          <cell r="B8">
            <v>20.929166666666664</v>
          </cell>
          <cell r="C8">
            <v>25.3</v>
          </cell>
          <cell r="D8">
            <v>18.600000000000001</v>
          </cell>
          <cell r="E8">
            <v>93.25</v>
          </cell>
          <cell r="F8">
            <v>98</v>
          </cell>
          <cell r="G8">
            <v>77</v>
          </cell>
          <cell r="H8">
            <v>17.64</v>
          </cell>
          <cell r="I8" t="str">
            <v>NE</v>
          </cell>
          <cell r="J8">
            <v>38.519999999999996</v>
          </cell>
          <cell r="K8">
            <v>19.2</v>
          </cell>
        </row>
        <row r="9">
          <cell r="B9">
            <v>20.408333333333331</v>
          </cell>
          <cell r="C9">
            <v>23.2</v>
          </cell>
          <cell r="D9">
            <v>18.7</v>
          </cell>
          <cell r="E9">
            <v>92.791666666666671</v>
          </cell>
          <cell r="F9">
            <v>97</v>
          </cell>
          <cell r="G9">
            <v>78</v>
          </cell>
          <cell r="H9">
            <v>15.840000000000002</v>
          </cell>
          <cell r="I9" t="str">
            <v>O</v>
          </cell>
          <cell r="J9">
            <v>37.800000000000004</v>
          </cell>
          <cell r="K9">
            <v>3.2</v>
          </cell>
        </row>
        <row r="10">
          <cell r="B10">
            <v>21.262499999999999</v>
          </cell>
          <cell r="C10">
            <v>25.6</v>
          </cell>
          <cell r="D10">
            <v>19.600000000000001</v>
          </cell>
          <cell r="E10">
            <v>94.083333333333329</v>
          </cell>
          <cell r="F10">
            <v>99</v>
          </cell>
          <cell r="G10">
            <v>75</v>
          </cell>
          <cell r="H10">
            <v>14.04</v>
          </cell>
          <cell r="I10" t="str">
            <v>NE</v>
          </cell>
          <cell r="J10">
            <v>31.319999999999997</v>
          </cell>
          <cell r="K10">
            <v>56.599999999999994</v>
          </cell>
        </row>
        <row r="11">
          <cell r="B11">
            <v>19.137499999999999</v>
          </cell>
          <cell r="C11">
            <v>21.1</v>
          </cell>
          <cell r="D11">
            <v>18.399999999999999</v>
          </cell>
          <cell r="E11">
            <v>90.875</v>
          </cell>
          <cell r="F11">
            <v>97</v>
          </cell>
          <cell r="G11">
            <v>78</v>
          </cell>
          <cell r="H11">
            <v>22.68</v>
          </cell>
          <cell r="I11" t="str">
            <v>NE</v>
          </cell>
          <cell r="J11">
            <v>57.6</v>
          </cell>
          <cell r="K11">
            <v>16.399999999999999</v>
          </cell>
        </row>
        <row r="12">
          <cell r="B12">
            <v>20.258333333333336</v>
          </cell>
          <cell r="C12">
            <v>24.3</v>
          </cell>
          <cell r="D12">
            <v>17.899999999999999</v>
          </cell>
          <cell r="E12">
            <v>87.625</v>
          </cell>
          <cell r="F12">
            <v>96</v>
          </cell>
          <cell r="G12">
            <v>74</v>
          </cell>
          <cell r="H12">
            <v>9.3600000000000012</v>
          </cell>
          <cell r="I12" t="str">
            <v>NE</v>
          </cell>
          <cell r="J12">
            <v>18.36</v>
          </cell>
          <cell r="K12">
            <v>1.5999999999999999</v>
          </cell>
        </row>
        <row r="13">
          <cell r="B13">
            <v>21.641666666666666</v>
          </cell>
          <cell r="C13">
            <v>28.1</v>
          </cell>
          <cell r="D13">
            <v>19</v>
          </cell>
          <cell r="E13">
            <v>87.5</v>
          </cell>
          <cell r="F13">
            <v>95</v>
          </cell>
          <cell r="G13">
            <v>63</v>
          </cell>
          <cell r="H13">
            <v>17.28</v>
          </cell>
          <cell r="I13" t="str">
            <v>NE</v>
          </cell>
          <cell r="J13">
            <v>29.52</v>
          </cell>
          <cell r="K13">
            <v>4.5999999999999996</v>
          </cell>
        </row>
        <row r="14">
          <cell r="B14">
            <v>21.579166666666669</v>
          </cell>
          <cell r="C14">
            <v>28</v>
          </cell>
          <cell r="D14">
            <v>19.2</v>
          </cell>
          <cell r="E14">
            <v>90.458333333333329</v>
          </cell>
          <cell r="F14">
            <v>98</v>
          </cell>
          <cell r="G14">
            <v>64</v>
          </cell>
          <cell r="H14">
            <v>18.36</v>
          </cell>
          <cell r="I14" t="str">
            <v>NE</v>
          </cell>
          <cell r="J14">
            <v>34.92</v>
          </cell>
          <cell r="K14">
            <v>3</v>
          </cell>
        </row>
        <row r="15">
          <cell r="B15">
            <v>23.074999999999999</v>
          </cell>
          <cell r="C15">
            <v>28.8</v>
          </cell>
          <cell r="D15">
            <v>20.100000000000001</v>
          </cell>
          <cell r="E15">
            <v>85.125</v>
          </cell>
          <cell r="F15">
            <v>97</v>
          </cell>
          <cell r="G15">
            <v>64</v>
          </cell>
          <cell r="H15">
            <v>27.720000000000002</v>
          </cell>
          <cell r="I15" t="str">
            <v>NE</v>
          </cell>
          <cell r="J15">
            <v>51.480000000000004</v>
          </cell>
          <cell r="K15">
            <v>0.2</v>
          </cell>
        </row>
        <row r="16">
          <cell r="B16">
            <v>23.549999999999997</v>
          </cell>
          <cell r="C16">
            <v>29.1</v>
          </cell>
          <cell r="D16">
            <v>17.5</v>
          </cell>
          <cell r="E16">
            <v>85.791666666666671</v>
          </cell>
          <cell r="F16">
            <v>97</v>
          </cell>
          <cell r="G16">
            <v>61</v>
          </cell>
          <cell r="H16">
            <v>19.440000000000001</v>
          </cell>
          <cell r="I16" t="str">
            <v>N</v>
          </cell>
          <cell r="J16">
            <v>41.76</v>
          </cell>
          <cell r="K16">
            <v>37.799999999999997</v>
          </cell>
        </row>
        <row r="17">
          <cell r="B17">
            <v>17.845833333333335</v>
          </cell>
          <cell r="C17">
            <v>21.8</v>
          </cell>
          <cell r="D17">
            <v>15.7</v>
          </cell>
          <cell r="E17">
            <v>91.125</v>
          </cell>
          <cell r="F17">
            <v>99</v>
          </cell>
          <cell r="G17">
            <v>68</v>
          </cell>
          <cell r="H17">
            <v>19.440000000000001</v>
          </cell>
          <cell r="I17" t="str">
            <v>S</v>
          </cell>
          <cell r="J17">
            <v>41.04</v>
          </cell>
          <cell r="K17">
            <v>20.799999999999997</v>
          </cell>
        </row>
        <row r="18">
          <cell r="B18">
            <v>17.087499999999999</v>
          </cell>
          <cell r="C18">
            <v>23.8</v>
          </cell>
          <cell r="D18">
            <v>11.9</v>
          </cell>
          <cell r="E18">
            <v>71</v>
          </cell>
          <cell r="F18">
            <v>94</v>
          </cell>
          <cell r="G18">
            <v>29</v>
          </cell>
          <cell r="H18">
            <v>11.16</v>
          </cell>
          <cell r="I18" t="str">
            <v>S</v>
          </cell>
          <cell r="J18">
            <v>26.28</v>
          </cell>
          <cell r="K18">
            <v>0.2</v>
          </cell>
        </row>
        <row r="19">
          <cell r="B19">
            <v>18.112500000000001</v>
          </cell>
          <cell r="C19">
            <v>25.7</v>
          </cell>
          <cell r="D19">
            <v>11.8</v>
          </cell>
          <cell r="E19">
            <v>57.416666666666664</v>
          </cell>
          <cell r="F19">
            <v>82</v>
          </cell>
          <cell r="G19">
            <v>24</v>
          </cell>
          <cell r="H19">
            <v>13.68</v>
          </cell>
          <cell r="I19" t="str">
            <v>SE</v>
          </cell>
          <cell r="J19">
            <v>28.08</v>
          </cell>
          <cell r="K19">
            <v>0</v>
          </cell>
        </row>
        <row r="20">
          <cell r="B20">
            <v>19.083333333333336</v>
          </cell>
          <cell r="C20">
            <v>25.1</v>
          </cell>
          <cell r="D20">
            <v>14</v>
          </cell>
          <cell r="E20">
            <v>54.208333333333336</v>
          </cell>
          <cell r="F20">
            <v>72</v>
          </cell>
          <cell r="G20">
            <v>34</v>
          </cell>
          <cell r="H20">
            <v>10.08</v>
          </cell>
          <cell r="I20" t="str">
            <v>S</v>
          </cell>
          <cell r="J20">
            <v>28.08</v>
          </cell>
          <cell r="K20">
            <v>0</v>
          </cell>
        </row>
        <row r="21">
          <cell r="B21">
            <v>19.250000000000004</v>
          </cell>
          <cell r="C21">
            <v>25.3</v>
          </cell>
          <cell r="D21">
            <v>14.1</v>
          </cell>
          <cell r="E21">
            <v>60.958333333333336</v>
          </cell>
          <cell r="F21">
            <v>86</v>
          </cell>
          <cell r="G21">
            <v>34</v>
          </cell>
          <cell r="H21">
            <v>10.8</v>
          </cell>
          <cell r="I21" t="str">
            <v>S</v>
          </cell>
          <cell r="J21">
            <v>24.12</v>
          </cell>
          <cell r="K21">
            <v>0</v>
          </cell>
        </row>
        <row r="22">
          <cell r="B22">
            <v>19.362500000000001</v>
          </cell>
          <cell r="C22">
            <v>26.8</v>
          </cell>
          <cell r="D22">
            <v>11.2</v>
          </cell>
          <cell r="E22">
            <v>60.041666666666664</v>
          </cell>
          <cell r="F22">
            <v>86</v>
          </cell>
          <cell r="G22">
            <v>35</v>
          </cell>
          <cell r="H22">
            <v>15.120000000000001</v>
          </cell>
          <cell r="I22" t="str">
            <v>NE</v>
          </cell>
          <cell r="J22">
            <v>30.6</v>
          </cell>
          <cell r="K22">
            <v>0</v>
          </cell>
        </row>
        <row r="23">
          <cell r="B23">
            <v>19.666666666666671</v>
          </cell>
          <cell r="C23">
            <v>26.6</v>
          </cell>
          <cell r="D23">
            <v>13.3</v>
          </cell>
          <cell r="E23">
            <v>64.916666666666671</v>
          </cell>
          <cell r="F23">
            <v>90</v>
          </cell>
          <cell r="G23">
            <v>35</v>
          </cell>
          <cell r="H23">
            <v>15.120000000000001</v>
          </cell>
          <cell r="I23" t="str">
            <v>NE</v>
          </cell>
          <cell r="J23">
            <v>27.720000000000002</v>
          </cell>
          <cell r="K23">
            <v>0</v>
          </cell>
        </row>
        <row r="24">
          <cell r="B24">
            <v>19.837500000000002</v>
          </cell>
          <cell r="C24">
            <v>26.2</v>
          </cell>
          <cell r="D24">
            <v>13.5</v>
          </cell>
          <cell r="E24">
            <v>63.625</v>
          </cell>
          <cell r="F24">
            <v>87</v>
          </cell>
          <cell r="G24">
            <v>39</v>
          </cell>
          <cell r="H24">
            <v>13.32</v>
          </cell>
          <cell r="I24" t="str">
            <v>L</v>
          </cell>
          <cell r="J24">
            <v>27.720000000000002</v>
          </cell>
          <cell r="K24">
            <v>0</v>
          </cell>
        </row>
        <row r="25">
          <cell r="B25">
            <v>20.462500000000002</v>
          </cell>
          <cell r="C25">
            <v>27.8</v>
          </cell>
          <cell r="D25">
            <v>14.5</v>
          </cell>
          <cell r="E25">
            <v>67.375</v>
          </cell>
          <cell r="F25">
            <v>91</v>
          </cell>
          <cell r="G25">
            <v>34</v>
          </cell>
          <cell r="H25">
            <v>16.559999999999999</v>
          </cell>
          <cell r="I25" t="str">
            <v>L</v>
          </cell>
          <cell r="J25">
            <v>29.880000000000003</v>
          </cell>
          <cell r="K25">
            <v>0</v>
          </cell>
        </row>
        <row r="26">
          <cell r="B26">
            <v>19.529166666666672</v>
          </cell>
          <cell r="C26">
            <v>25.9</v>
          </cell>
          <cell r="D26">
            <v>14.3</v>
          </cell>
          <cell r="E26">
            <v>72.916666666666671</v>
          </cell>
          <cell r="F26">
            <v>90</v>
          </cell>
          <cell r="G26">
            <v>48</v>
          </cell>
          <cell r="H26">
            <v>26.64</v>
          </cell>
          <cell r="I26" t="str">
            <v>NE</v>
          </cell>
          <cell r="J26">
            <v>46.440000000000005</v>
          </cell>
          <cell r="K26">
            <v>0</v>
          </cell>
        </row>
        <row r="27">
          <cell r="B27">
            <v>19.454166666666662</v>
          </cell>
          <cell r="C27">
            <v>26.4</v>
          </cell>
          <cell r="D27">
            <v>14.3</v>
          </cell>
          <cell r="E27">
            <v>70.458333333333329</v>
          </cell>
          <cell r="F27">
            <v>91</v>
          </cell>
          <cell r="G27">
            <v>39</v>
          </cell>
          <cell r="H27">
            <v>21.6</v>
          </cell>
          <cell r="I27" t="str">
            <v>NE</v>
          </cell>
          <cell r="J27">
            <v>36</v>
          </cell>
          <cell r="K27">
            <v>0</v>
          </cell>
        </row>
        <row r="28">
          <cell r="B28">
            <v>19.716666666666665</v>
          </cell>
          <cell r="C28">
            <v>26.2</v>
          </cell>
          <cell r="D28">
            <v>13.9</v>
          </cell>
          <cell r="E28">
            <v>61.125</v>
          </cell>
          <cell r="F28">
            <v>81</v>
          </cell>
          <cell r="G28">
            <v>37</v>
          </cell>
          <cell r="H28">
            <v>15.120000000000001</v>
          </cell>
          <cell r="I28" t="str">
            <v>NE</v>
          </cell>
          <cell r="J28">
            <v>30.240000000000002</v>
          </cell>
          <cell r="K28">
            <v>0</v>
          </cell>
        </row>
        <row r="29">
          <cell r="B29">
            <v>19.858333333333334</v>
          </cell>
          <cell r="C29">
            <v>26.6</v>
          </cell>
          <cell r="D29">
            <v>15.4</v>
          </cell>
          <cell r="E29">
            <v>65.583333333333329</v>
          </cell>
          <cell r="F29">
            <v>80</v>
          </cell>
          <cell r="G29">
            <v>46</v>
          </cell>
          <cell r="H29">
            <v>19.079999999999998</v>
          </cell>
          <cell r="I29" t="str">
            <v>NE</v>
          </cell>
          <cell r="J29">
            <v>32.76</v>
          </cell>
          <cell r="K29">
            <v>0</v>
          </cell>
        </row>
        <row r="30">
          <cell r="B30">
            <v>21.274999999999999</v>
          </cell>
          <cell r="C30">
            <v>28</v>
          </cell>
          <cell r="D30">
            <v>16.3</v>
          </cell>
          <cell r="E30">
            <v>70.958333333333329</v>
          </cell>
          <cell r="F30">
            <v>84</v>
          </cell>
          <cell r="G30">
            <v>49</v>
          </cell>
          <cell r="H30">
            <v>12.24</v>
          </cell>
          <cell r="I30" t="str">
            <v>NE</v>
          </cell>
          <cell r="J30">
            <v>24.12</v>
          </cell>
          <cell r="K30">
            <v>0</v>
          </cell>
        </row>
        <row r="31">
          <cell r="B31">
            <v>22.075000000000003</v>
          </cell>
          <cell r="C31">
            <v>28.4</v>
          </cell>
          <cell r="D31">
            <v>18</v>
          </cell>
          <cell r="E31">
            <v>77.958333333333329</v>
          </cell>
          <cell r="F31">
            <v>93</v>
          </cell>
          <cell r="G31">
            <v>53</v>
          </cell>
          <cell r="H31">
            <v>14.04</v>
          </cell>
          <cell r="I31" t="str">
            <v>NE</v>
          </cell>
          <cell r="J31">
            <v>34.92</v>
          </cell>
          <cell r="K31">
            <v>0</v>
          </cell>
        </row>
        <row r="32">
          <cell r="B32">
            <v>22.654166666666672</v>
          </cell>
          <cell r="C32">
            <v>28.9</v>
          </cell>
          <cell r="D32">
            <v>18.3</v>
          </cell>
          <cell r="E32">
            <v>75.291666666666671</v>
          </cell>
          <cell r="F32">
            <v>90</v>
          </cell>
          <cell r="G32">
            <v>52</v>
          </cell>
          <cell r="H32">
            <v>16.920000000000002</v>
          </cell>
          <cell r="I32" t="str">
            <v>NE</v>
          </cell>
          <cell r="J32">
            <v>34.200000000000003</v>
          </cell>
          <cell r="K32">
            <v>0</v>
          </cell>
        </row>
        <row r="33">
          <cell r="B33">
            <v>23.099999999999994</v>
          </cell>
          <cell r="C33">
            <v>31.2</v>
          </cell>
          <cell r="D33">
            <v>17.399999999999999</v>
          </cell>
          <cell r="E33">
            <v>68.458333333333329</v>
          </cell>
          <cell r="F33">
            <v>90</v>
          </cell>
          <cell r="G33">
            <v>32</v>
          </cell>
          <cell r="H33">
            <v>15.48</v>
          </cell>
          <cell r="I33" t="str">
            <v>NE</v>
          </cell>
          <cell r="J33">
            <v>28.08</v>
          </cell>
          <cell r="K33">
            <v>0</v>
          </cell>
        </row>
        <row r="34">
          <cell r="B34">
            <v>23.666666666666661</v>
          </cell>
          <cell r="C34">
            <v>30.8</v>
          </cell>
          <cell r="D34">
            <v>18.3</v>
          </cell>
          <cell r="E34">
            <v>66.958333333333329</v>
          </cell>
          <cell r="F34">
            <v>88</v>
          </cell>
          <cell r="G34">
            <v>39</v>
          </cell>
          <cell r="H34">
            <v>16.920000000000002</v>
          </cell>
          <cell r="I34" t="str">
            <v>NE</v>
          </cell>
          <cell r="J34">
            <v>29.16</v>
          </cell>
          <cell r="K34">
            <v>0</v>
          </cell>
        </row>
      </sheetData>
      <sheetData sheetId="4" refreshError="1"/>
      <sheetData sheetId="5">
        <row r="5">
          <cell r="B5">
            <v>21.154166666666669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>
        <row r="5">
          <cell r="B5">
            <v>29.42916666666666</v>
          </cell>
          <cell r="C5">
            <v>36</v>
          </cell>
          <cell r="D5">
            <v>24.1</v>
          </cell>
          <cell r="E5">
            <v>63</v>
          </cell>
          <cell r="F5">
            <v>82</v>
          </cell>
          <cell r="G5">
            <v>40</v>
          </cell>
          <cell r="H5">
            <v>15.48</v>
          </cell>
          <cell r="I5" t="str">
            <v>NO</v>
          </cell>
          <cell r="J5">
            <v>34.92</v>
          </cell>
          <cell r="K5">
            <v>0</v>
          </cell>
        </row>
        <row r="6">
          <cell r="B6">
            <v>28.133333333333329</v>
          </cell>
          <cell r="C6">
            <v>32.5</v>
          </cell>
          <cell r="D6">
            <v>23.3</v>
          </cell>
          <cell r="E6">
            <v>72.166666666666671</v>
          </cell>
          <cell r="F6">
            <v>93</v>
          </cell>
          <cell r="G6">
            <v>47</v>
          </cell>
          <cell r="H6">
            <v>18.720000000000002</v>
          </cell>
          <cell r="I6" t="str">
            <v>O</v>
          </cell>
          <cell r="J6">
            <v>42.12</v>
          </cell>
          <cell r="K6">
            <v>6.4</v>
          </cell>
        </row>
        <row r="7">
          <cell r="B7">
            <v>23.45</v>
          </cell>
          <cell r="C7">
            <v>25.1</v>
          </cell>
          <cell r="D7">
            <v>21.8</v>
          </cell>
          <cell r="E7">
            <v>93.125</v>
          </cell>
          <cell r="F7">
            <v>96</v>
          </cell>
          <cell r="G7">
            <v>88</v>
          </cell>
          <cell r="H7">
            <v>12.6</v>
          </cell>
          <cell r="I7" t="str">
            <v>O</v>
          </cell>
          <cell r="J7">
            <v>32.4</v>
          </cell>
          <cell r="K7">
            <v>98.8</v>
          </cell>
        </row>
        <row r="8">
          <cell r="B8">
            <v>23.825000000000006</v>
          </cell>
          <cell r="C8">
            <v>25.8</v>
          </cell>
          <cell r="D8">
            <v>22.5</v>
          </cell>
          <cell r="E8">
            <v>89.583333333333329</v>
          </cell>
          <cell r="F8">
            <v>95</v>
          </cell>
          <cell r="G8">
            <v>76</v>
          </cell>
          <cell r="H8">
            <v>14.04</v>
          </cell>
          <cell r="I8" t="str">
            <v>SO</v>
          </cell>
          <cell r="J8">
            <v>29.52</v>
          </cell>
          <cell r="K8">
            <v>0.60000000000000009</v>
          </cell>
        </row>
        <row r="9">
          <cell r="B9">
            <v>23.583333333333332</v>
          </cell>
          <cell r="C9">
            <v>27.9</v>
          </cell>
          <cell r="D9">
            <v>21</v>
          </cell>
          <cell r="E9">
            <v>85</v>
          </cell>
          <cell r="F9">
            <v>95</v>
          </cell>
          <cell r="G9">
            <v>62</v>
          </cell>
          <cell r="H9">
            <v>5.4</v>
          </cell>
          <cell r="I9" t="str">
            <v>O</v>
          </cell>
          <cell r="J9">
            <v>19.079999999999998</v>
          </cell>
          <cell r="K9">
            <v>0</v>
          </cell>
        </row>
        <row r="10">
          <cell r="B10">
            <v>27.174999999999997</v>
          </cell>
          <cell r="C10">
            <v>33.299999999999997</v>
          </cell>
          <cell r="D10">
            <v>23.6</v>
          </cell>
          <cell r="E10">
            <v>81.958333333333329</v>
          </cell>
          <cell r="F10">
            <v>95</v>
          </cell>
          <cell r="G10">
            <v>57</v>
          </cell>
          <cell r="H10">
            <v>13.68</v>
          </cell>
          <cell r="I10" t="str">
            <v>O</v>
          </cell>
          <cell r="J10">
            <v>31.319999999999997</v>
          </cell>
          <cell r="K10">
            <v>1.5999999999999999</v>
          </cell>
        </row>
        <row r="11">
          <cell r="B11">
            <v>23.104166666666668</v>
          </cell>
          <cell r="C11">
            <v>29.3</v>
          </cell>
          <cell r="D11">
            <v>21.4</v>
          </cell>
          <cell r="E11">
            <v>91.75</v>
          </cell>
          <cell r="F11">
            <v>96</v>
          </cell>
          <cell r="G11">
            <v>78</v>
          </cell>
          <cell r="H11">
            <v>27.720000000000002</v>
          </cell>
          <cell r="I11" t="str">
            <v>O</v>
          </cell>
          <cell r="J11">
            <v>64.44</v>
          </cell>
          <cell r="K11">
            <v>223.79999999999998</v>
          </cell>
        </row>
        <row r="12">
          <cell r="B12">
            <v>24.200000000000003</v>
          </cell>
          <cell r="C12">
            <v>28.2</v>
          </cell>
          <cell r="D12">
            <v>21.7</v>
          </cell>
          <cell r="E12">
            <v>85.416666666666671</v>
          </cell>
          <cell r="F12">
            <v>95</v>
          </cell>
          <cell r="G12">
            <v>69</v>
          </cell>
          <cell r="H12">
            <v>10.44</v>
          </cell>
          <cell r="I12" t="str">
            <v>O</v>
          </cell>
          <cell r="J12">
            <v>20.52</v>
          </cell>
          <cell r="K12">
            <v>0.2</v>
          </cell>
        </row>
        <row r="13">
          <cell r="B13">
            <v>25.812500000000004</v>
          </cell>
          <cell r="C13">
            <v>31</v>
          </cell>
          <cell r="D13">
            <v>22.1</v>
          </cell>
          <cell r="E13">
            <v>81.083333333333329</v>
          </cell>
          <cell r="F13">
            <v>94</v>
          </cell>
          <cell r="G13">
            <v>56</v>
          </cell>
          <cell r="H13">
            <v>9</v>
          </cell>
          <cell r="I13" t="str">
            <v>NO</v>
          </cell>
          <cell r="J13">
            <v>22.68</v>
          </cell>
          <cell r="K13">
            <v>0</v>
          </cell>
        </row>
        <row r="14">
          <cell r="B14">
            <v>27.037499999999998</v>
          </cell>
          <cell r="C14">
            <v>31.8</v>
          </cell>
          <cell r="D14">
            <v>23.5</v>
          </cell>
          <cell r="E14">
            <v>80.041666666666671</v>
          </cell>
          <cell r="F14">
            <v>94</v>
          </cell>
          <cell r="G14">
            <v>57</v>
          </cell>
          <cell r="H14">
            <v>9.3600000000000012</v>
          </cell>
          <cell r="I14" t="str">
            <v>O</v>
          </cell>
          <cell r="J14">
            <v>23.400000000000002</v>
          </cell>
          <cell r="K14">
            <v>0</v>
          </cell>
        </row>
        <row r="15">
          <cell r="B15">
            <v>28.287500000000009</v>
          </cell>
          <cell r="C15">
            <v>32.799999999999997</v>
          </cell>
          <cell r="D15">
            <v>24.6</v>
          </cell>
          <cell r="E15">
            <v>75.5</v>
          </cell>
          <cell r="F15">
            <v>90</v>
          </cell>
          <cell r="G15">
            <v>56</v>
          </cell>
          <cell r="H15">
            <v>17.28</v>
          </cell>
          <cell r="I15" t="str">
            <v>O</v>
          </cell>
          <cell r="J15">
            <v>35.28</v>
          </cell>
          <cell r="K15">
            <v>0</v>
          </cell>
        </row>
        <row r="16">
          <cell r="B16">
            <v>26.9375</v>
          </cell>
          <cell r="C16">
            <v>32.9</v>
          </cell>
          <cell r="D16">
            <v>20.8</v>
          </cell>
          <cell r="E16">
            <v>81.916666666666671</v>
          </cell>
          <cell r="F16">
            <v>95</v>
          </cell>
          <cell r="G16">
            <v>60</v>
          </cell>
          <cell r="H16">
            <v>24.48</v>
          </cell>
          <cell r="I16" t="str">
            <v>O</v>
          </cell>
          <cell r="J16">
            <v>48.96</v>
          </cell>
          <cell r="K16">
            <v>22.2</v>
          </cell>
        </row>
        <row r="17">
          <cell r="B17">
            <v>21.083333333333339</v>
          </cell>
          <cell r="C17">
            <v>23.4</v>
          </cell>
          <cell r="D17">
            <v>19.5</v>
          </cell>
          <cell r="E17">
            <v>82.916666666666671</v>
          </cell>
          <cell r="F17">
            <v>94</v>
          </cell>
          <cell r="G17">
            <v>65</v>
          </cell>
          <cell r="H17">
            <v>21.240000000000002</v>
          </cell>
          <cell r="I17" t="str">
            <v>O</v>
          </cell>
          <cell r="J17">
            <v>40.32</v>
          </cell>
          <cell r="K17">
            <v>0.8</v>
          </cell>
        </row>
        <row r="18">
          <cell r="B18">
            <v>20.033333333333335</v>
          </cell>
          <cell r="C18">
            <v>25.4</v>
          </cell>
          <cell r="D18">
            <v>15.3</v>
          </cell>
          <cell r="E18">
            <v>76.916666666666671</v>
          </cell>
          <cell r="F18">
            <v>94</v>
          </cell>
          <cell r="G18">
            <v>47</v>
          </cell>
          <cell r="H18">
            <v>14.04</v>
          </cell>
          <cell r="I18" t="str">
            <v>SO</v>
          </cell>
          <cell r="J18">
            <v>25.2</v>
          </cell>
          <cell r="K18">
            <v>0</v>
          </cell>
        </row>
        <row r="19">
          <cell r="B19">
            <v>17.657142857142855</v>
          </cell>
          <cell r="C19">
            <v>19.600000000000001</v>
          </cell>
          <cell r="D19">
            <v>16</v>
          </cell>
          <cell r="E19">
            <v>86.428571428571431</v>
          </cell>
          <cell r="F19">
            <v>91</v>
          </cell>
          <cell r="G19">
            <v>81</v>
          </cell>
          <cell r="H19">
            <v>7.9200000000000008</v>
          </cell>
          <cell r="I19" t="str">
            <v>O</v>
          </cell>
          <cell r="J19">
            <v>13.68</v>
          </cell>
          <cell r="K19">
            <v>0</v>
          </cell>
        </row>
        <row r="20">
          <cell r="B20" t="str">
            <v>**</v>
          </cell>
          <cell r="C20" t="str">
            <v>**</v>
          </cell>
          <cell r="D20" t="str">
            <v>**</v>
          </cell>
          <cell r="E20" t="str">
            <v>**</v>
          </cell>
          <cell r="F20" t="str">
            <v>**</v>
          </cell>
          <cell r="G20" t="str">
            <v>**</v>
          </cell>
          <cell r="H20" t="str">
            <v>**</v>
          </cell>
          <cell r="I20" t="str">
            <v>**</v>
          </cell>
          <cell r="J20" t="str">
            <v>**</v>
          </cell>
          <cell r="K20" t="str">
            <v>**</v>
          </cell>
        </row>
        <row r="21">
          <cell r="B21" t="str">
            <v>**</v>
          </cell>
          <cell r="C21" t="str">
            <v>**</v>
          </cell>
          <cell r="D21" t="str">
            <v>**</v>
          </cell>
          <cell r="E21" t="str">
            <v>**</v>
          </cell>
          <cell r="F21" t="str">
            <v>**</v>
          </cell>
          <cell r="G21" t="str">
            <v>**</v>
          </cell>
          <cell r="H21" t="str">
            <v>**</v>
          </cell>
          <cell r="I21" t="str">
            <v>**</v>
          </cell>
          <cell r="J21" t="str">
            <v>**</v>
          </cell>
          <cell r="K21" t="str">
            <v>**</v>
          </cell>
        </row>
        <row r="22">
          <cell r="B22" t="str">
            <v>**</v>
          </cell>
          <cell r="C22" t="str">
            <v>**</v>
          </cell>
          <cell r="D22" t="str">
            <v>**</v>
          </cell>
          <cell r="E22" t="str">
            <v>**</v>
          </cell>
          <cell r="F22" t="str">
            <v>**</v>
          </cell>
          <cell r="G22" t="str">
            <v>**</v>
          </cell>
          <cell r="H22" t="str">
            <v>**</v>
          </cell>
          <cell r="I22" t="str">
            <v>**</v>
          </cell>
          <cell r="J22" t="str">
            <v>**</v>
          </cell>
          <cell r="K22" t="str">
            <v>**</v>
          </cell>
        </row>
        <row r="23">
          <cell r="B23" t="str">
            <v>**</v>
          </cell>
          <cell r="C23" t="str">
            <v>**</v>
          </cell>
          <cell r="D23" t="str">
            <v>**</v>
          </cell>
          <cell r="E23" t="str">
            <v>**</v>
          </cell>
          <cell r="F23" t="str">
            <v>**</v>
          </cell>
          <cell r="G23" t="str">
            <v>**</v>
          </cell>
          <cell r="H23" t="str">
            <v>**</v>
          </cell>
          <cell r="I23" t="str">
            <v>**</v>
          </cell>
          <cell r="J23" t="str">
            <v>**</v>
          </cell>
          <cell r="K23" t="str">
            <v>**</v>
          </cell>
        </row>
        <row r="24">
          <cell r="B24" t="str">
            <v>**</v>
          </cell>
          <cell r="C24" t="str">
            <v>**</v>
          </cell>
          <cell r="D24" t="str">
            <v>**</v>
          </cell>
          <cell r="E24" t="str">
            <v>**</v>
          </cell>
          <cell r="F24" t="str">
            <v>**</v>
          </cell>
          <cell r="G24" t="str">
            <v>**</v>
          </cell>
          <cell r="H24" t="str">
            <v>**</v>
          </cell>
          <cell r="I24" t="str">
            <v>**</v>
          </cell>
          <cell r="J24" t="str">
            <v>**</v>
          </cell>
          <cell r="K24" t="str">
            <v>**</v>
          </cell>
        </row>
        <row r="25">
          <cell r="B25" t="str">
            <v>**</v>
          </cell>
          <cell r="C25" t="str">
            <v>**</v>
          </cell>
          <cell r="D25" t="str">
            <v>**</v>
          </cell>
          <cell r="E25" t="str">
            <v>**</v>
          </cell>
          <cell r="F25" t="str">
            <v>**</v>
          </cell>
          <cell r="G25" t="str">
            <v>**</v>
          </cell>
          <cell r="H25" t="str">
            <v>**</v>
          </cell>
          <cell r="I25" t="str">
            <v>**</v>
          </cell>
          <cell r="J25" t="str">
            <v>**</v>
          </cell>
          <cell r="K25" t="str">
            <v>**</v>
          </cell>
        </row>
        <row r="26">
          <cell r="B26">
            <v>27.933333333333337</v>
          </cell>
          <cell r="C26">
            <v>30.9</v>
          </cell>
          <cell r="D26">
            <v>23.7</v>
          </cell>
          <cell r="E26">
            <v>52.833333333333336</v>
          </cell>
          <cell r="F26">
            <v>73</v>
          </cell>
          <cell r="G26">
            <v>37</v>
          </cell>
          <cell r="H26">
            <v>7.2</v>
          </cell>
          <cell r="I26" t="str">
            <v>O</v>
          </cell>
          <cell r="J26">
            <v>12.96</v>
          </cell>
          <cell r="K26">
            <v>0</v>
          </cell>
        </row>
        <row r="27">
          <cell r="B27">
            <v>24.190909090909091</v>
          </cell>
          <cell r="C27">
            <v>31.6</v>
          </cell>
          <cell r="D27">
            <v>16.5</v>
          </cell>
          <cell r="E27">
            <v>67.5</v>
          </cell>
          <cell r="F27">
            <v>94</v>
          </cell>
          <cell r="G27">
            <v>36</v>
          </cell>
          <cell r="H27">
            <v>7.2</v>
          </cell>
          <cell r="I27" t="str">
            <v>SO</v>
          </cell>
          <cell r="J27">
            <v>18</v>
          </cell>
          <cell r="K27">
            <v>0</v>
          </cell>
        </row>
        <row r="28">
          <cell r="B28">
            <v>22.95</v>
          </cell>
          <cell r="C28">
            <v>30.8</v>
          </cell>
          <cell r="D28">
            <v>15.8</v>
          </cell>
          <cell r="E28">
            <v>66.666666666666671</v>
          </cell>
          <cell r="F28">
            <v>92</v>
          </cell>
          <cell r="G28">
            <v>28</v>
          </cell>
          <cell r="H28">
            <v>7.9200000000000008</v>
          </cell>
          <cell r="I28" t="str">
            <v>SO</v>
          </cell>
          <cell r="J28">
            <v>18</v>
          </cell>
          <cell r="K28">
            <v>0</v>
          </cell>
        </row>
        <row r="29">
          <cell r="B29">
            <v>22.895833333333332</v>
          </cell>
          <cell r="C29">
            <v>30.9</v>
          </cell>
          <cell r="D29">
            <v>16.100000000000001</v>
          </cell>
          <cell r="E29">
            <v>71.375</v>
          </cell>
          <cell r="F29">
            <v>94</v>
          </cell>
          <cell r="G29">
            <v>39</v>
          </cell>
          <cell r="H29">
            <v>7.5600000000000005</v>
          </cell>
          <cell r="I29" t="str">
            <v>SO</v>
          </cell>
          <cell r="J29">
            <v>18</v>
          </cell>
          <cell r="K29">
            <v>0</v>
          </cell>
        </row>
        <row r="30">
          <cell r="B30">
            <v>24.879166666666666</v>
          </cell>
          <cell r="C30">
            <v>31.8</v>
          </cell>
          <cell r="D30">
            <v>18.8</v>
          </cell>
          <cell r="E30">
            <v>70.125</v>
          </cell>
          <cell r="F30">
            <v>92</v>
          </cell>
          <cell r="G30">
            <v>45</v>
          </cell>
          <cell r="H30">
            <v>11.520000000000001</v>
          </cell>
          <cell r="I30" t="str">
            <v>SO</v>
          </cell>
          <cell r="J30">
            <v>23.400000000000002</v>
          </cell>
          <cell r="K30">
            <v>0</v>
          </cell>
        </row>
        <row r="31">
          <cell r="B31">
            <v>26.5</v>
          </cell>
          <cell r="C31">
            <v>33.1</v>
          </cell>
          <cell r="D31">
            <v>22.1</v>
          </cell>
          <cell r="E31">
            <v>67.833333333333329</v>
          </cell>
          <cell r="F31">
            <v>84</v>
          </cell>
          <cell r="G31">
            <v>42</v>
          </cell>
          <cell r="H31">
            <v>11.520000000000001</v>
          </cell>
          <cell r="I31" t="str">
            <v>SO</v>
          </cell>
          <cell r="J31">
            <v>25.56</v>
          </cell>
          <cell r="K31">
            <v>0</v>
          </cell>
        </row>
        <row r="32">
          <cell r="B32">
            <v>27.733333333333334</v>
          </cell>
          <cell r="C32">
            <v>33.9</v>
          </cell>
          <cell r="D32">
            <v>21.3</v>
          </cell>
          <cell r="E32">
            <v>66.125</v>
          </cell>
          <cell r="F32">
            <v>92</v>
          </cell>
          <cell r="G32">
            <v>39</v>
          </cell>
          <cell r="H32">
            <v>11.520000000000001</v>
          </cell>
          <cell r="I32" t="str">
            <v>SO</v>
          </cell>
          <cell r="J32">
            <v>29.16</v>
          </cell>
          <cell r="K32">
            <v>0</v>
          </cell>
        </row>
        <row r="33">
          <cell r="B33">
            <v>27.583333333333339</v>
          </cell>
          <cell r="C33">
            <v>34</v>
          </cell>
          <cell r="D33">
            <v>22</v>
          </cell>
          <cell r="E33">
            <v>66.333333333333329</v>
          </cell>
          <cell r="F33">
            <v>88</v>
          </cell>
          <cell r="G33">
            <v>43</v>
          </cell>
          <cell r="H33">
            <v>11.16</v>
          </cell>
          <cell r="I33" t="str">
            <v>O</v>
          </cell>
          <cell r="J33">
            <v>25.92</v>
          </cell>
          <cell r="K33">
            <v>0</v>
          </cell>
        </row>
        <row r="34">
          <cell r="B34">
            <v>27.387500000000003</v>
          </cell>
          <cell r="C34">
            <v>34.299999999999997</v>
          </cell>
          <cell r="D34">
            <v>21.7</v>
          </cell>
          <cell r="E34">
            <v>67.333333333333329</v>
          </cell>
          <cell r="F34">
            <v>90</v>
          </cell>
          <cell r="G34">
            <v>37</v>
          </cell>
          <cell r="H34">
            <v>11.879999999999999</v>
          </cell>
          <cell r="I34" t="str">
            <v>O</v>
          </cell>
          <cell r="J34">
            <v>23.400000000000002</v>
          </cell>
          <cell r="K34">
            <v>0</v>
          </cell>
        </row>
      </sheetData>
      <sheetData sheetId="4" refreshError="1"/>
      <sheetData sheetId="5">
        <row r="5">
          <cell r="B5">
            <v>25.150000000000002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**</v>
          </cell>
          <cell r="C5" t="str">
            <v>**</v>
          </cell>
          <cell r="D5" t="str">
            <v>**</v>
          </cell>
          <cell r="E5" t="str">
            <v>**</v>
          </cell>
          <cell r="F5" t="str">
            <v>**</v>
          </cell>
          <cell r="G5" t="str">
            <v>**</v>
          </cell>
          <cell r="H5" t="str">
            <v>**</v>
          </cell>
          <cell r="I5" t="str">
            <v>**</v>
          </cell>
          <cell r="J5" t="str">
            <v>**</v>
          </cell>
          <cell r="K5" t="str">
            <v>**</v>
          </cell>
        </row>
        <row r="6">
          <cell r="B6" t="str">
            <v>**</v>
          </cell>
          <cell r="C6" t="str">
            <v>**</v>
          </cell>
          <cell r="D6" t="str">
            <v>**</v>
          </cell>
          <cell r="E6" t="str">
            <v>**</v>
          </cell>
          <cell r="F6" t="str">
            <v>**</v>
          </cell>
          <cell r="G6" t="str">
            <v>**</v>
          </cell>
          <cell r="H6" t="str">
            <v>**</v>
          </cell>
          <cell r="I6" t="str">
            <v>**</v>
          </cell>
          <cell r="J6" t="str">
            <v>**</v>
          </cell>
          <cell r="K6" t="str">
            <v>**</v>
          </cell>
        </row>
        <row r="7">
          <cell r="B7" t="str">
            <v>**</v>
          </cell>
          <cell r="C7" t="str">
            <v>**</v>
          </cell>
          <cell r="D7" t="str">
            <v>**</v>
          </cell>
          <cell r="E7" t="str">
            <v>**</v>
          </cell>
          <cell r="F7" t="str">
            <v>**</v>
          </cell>
          <cell r="G7" t="str">
            <v>**</v>
          </cell>
          <cell r="H7" t="str">
            <v>**</v>
          </cell>
          <cell r="I7" t="str">
            <v>**</v>
          </cell>
          <cell r="J7" t="str">
            <v>**</v>
          </cell>
          <cell r="K7" t="str">
            <v>**</v>
          </cell>
        </row>
        <row r="8">
          <cell r="B8" t="str">
            <v>**</v>
          </cell>
          <cell r="C8" t="str">
            <v>**</v>
          </cell>
          <cell r="D8" t="str">
            <v>**</v>
          </cell>
          <cell r="E8" t="str">
            <v>**</v>
          </cell>
          <cell r="F8" t="str">
            <v>**</v>
          </cell>
          <cell r="G8" t="str">
            <v>**</v>
          </cell>
          <cell r="H8" t="str">
            <v>**</v>
          </cell>
          <cell r="I8" t="str">
            <v>**</v>
          </cell>
          <cell r="J8" t="str">
            <v>**</v>
          </cell>
          <cell r="K8" t="str">
            <v>**</v>
          </cell>
        </row>
        <row r="9">
          <cell r="B9" t="str">
            <v>**</v>
          </cell>
          <cell r="C9" t="str">
            <v>**</v>
          </cell>
          <cell r="D9" t="str">
            <v>**</v>
          </cell>
          <cell r="E9" t="str">
            <v>**</v>
          </cell>
          <cell r="F9" t="str">
            <v>**</v>
          </cell>
          <cell r="G9" t="str">
            <v>**</v>
          </cell>
          <cell r="H9" t="str">
            <v>**</v>
          </cell>
          <cell r="I9" t="str">
            <v>**</v>
          </cell>
          <cell r="J9" t="str">
            <v>**</v>
          </cell>
          <cell r="K9" t="str">
            <v>**</v>
          </cell>
        </row>
        <row r="10">
          <cell r="B10" t="str">
            <v>**</v>
          </cell>
          <cell r="C10" t="str">
            <v>**</v>
          </cell>
          <cell r="D10" t="str">
            <v>**</v>
          </cell>
          <cell r="E10" t="str">
            <v>**</v>
          </cell>
          <cell r="F10" t="str">
            <v>**</v>
          </cell>
          <cell r="G10" t="str">
            <v>**</v>
          </cell>
          <cell r="H10" t="str">
            <v>**</v>
          </cell>
          <cell r="I10" t="str">
            <v>**</v>
          </cell>
          <cell r="J10" t="str">
            <v>**</v>
          </cell>
          <cell r="K10" t="str">
            <v>**</v>
          </cell>
        </row>
        <row r="11">
          <cell r="B11" t="str">
            <v>**</v>
          </cell>
          <cell r="C11" t="str">
            <v>**</v>
          </cell>
          <cell r="D11" t="str">
            <v>**</v>
          </cell>
          <cell r="E11" t="str">
            <v>**</v>
          </cell>
          <cell r="F11" t="str">
            <v>**</v>
          </cell>
          <cell r="G11" t="str">
            <v>**</v>
          </cell>
          <cell r="H11" t="str">
            <v>**</v>
          </cell>
          <cell r="I11" t="str">
            <v>**</v>
          </cell>
          <cell r="J11" t="str">
            <v>**</v>
          </cell>
          <cell r="K11" t="str">
            <v>**</v>
          </cell>
        </row>
        <row r="12">
          <cell r="B12" t="str">
            <v>**</v>
          </cell>
          <cell r="C12" t="str">
            <v>**</v>
          </cell>
          <cell r="D12" t="str">
            <v>**</v>
          </cell>
          <cell r="E12" t="str">
            <v>**</v>
          </cell>
          <cell r="F12" t="str">
            <v>**</v>
          </cell>
          <cell r="G12" t="str">
            <v>**</v>
          </cell>
          <cell r="H12" t="str">
            <v>**</v>
          </cell>
          <cell r="I12" t="str">
            <v>**</v>
          </cell>
          <cell r="J12" t="str">
            <v>**</v>
          </cell>
          <cell r="K12" t="str">
            <v>**</v>
          </cell>
        </row>
        <row r="13">
          <cell r="B13" t="str">
            <v>**</v>
          </cell>
          <cell r="C13" t="str">
            <v>**</v>
          </cell>
          <cell r="D13" t="str">
            <v>**</v>
          </cell>
          <cell r="E13" t="str">
            <v>**</v>
          </cell>
          <cell r="F13" t="str">
            <v>**</v>
          </cell>
          <cell r="G13" t="str">
            <v>**</v>
          </cell>
          <cell r="H13" t="str">
            <v>**</v>
          </cell>
          <cell r="I13" t="str">
            <v>**</v>
          </cell>
          <cell r="J13" t="str">
            <v>**</v>
          </cell>
          <cell r="K13" t="str">
            <v>**</v>
          </cell>
        </row>
        <row r="14">
          <cell r="B14" t="str">
            <v>**</v>
          </cell>
          <cell r="C14" t="str">
            <v>**</v>
          </cell>
          <cell r="D14" t="str">
            <v>**</v>
          </cell>
          <cell r="E14" t="str">
            <v>**</v>
          </cell>
          <cell r="F14" t="str">
            <v>**</v>
          </cell>
          <cell r="G14" t="str">
            <v>**</v>
          </cell>
          <cell r="H14" t="str">
            <v>**</v>
          </cell>
          <cell r="I14" t="str">
            <v>**</v>
          </cell>
          <cell r="J14" t="str">
            <v>**</v>
          </cell>
          <cell r="K14" t="str">
            <v>**</v>
          </cell>
        </row>
        <row r="15">
          <cell r="B15" t="str">
            <v>**</v>
          </cell>
          <cell r="C15" t="str">
            <v>**</v>
          </cell>
          <cell r="D15" t="str">
            <v>**</v>
          </cell>
          <cell r="E15" t="str">
            <v>**</v>
          </cell>
          <cell r="F15" t="str">
            <v>**</v>
          </cell>
          <cell r="G15" t="str">
            <v>**</v>
          </cell>
          <cell r="H15" t="str">
            <v>**</v>
          </cell>
          <cell r="I15" t="str">
            <v>**</v>
          </cell>
          <cell r="J15" t="str">
            <v>**</v>
          </cell>
          <cell r="K15" t="str">
            <v>**</v>
          </cell>
        </row>
        <row r="16">
          <cell r="B16" t="str">
            <v>**</v>
          </cell>
          <cell r="C16" t="str">
            <v>**</v>
          </cell>
          <cell r="D16" t="str">
            <v>**</v>
          </cell>
          <cell r="E16" t="str">
            <v>**</v>
          </cell>
          <cell r="F16" t="str">
            <v>**</v>
          </cell>
          <cell r="G16" t="str">
            <v>**</v>
          </cell>
          <cell r="H16" t="str">
            <v>**</v>
          </cell>
          <cell r="I16" t="str">
            <v>**</v>
          </cell>
          <cell r="J16" t="str">
            <v>**</v>
          </cell>
          <cell r="K16" t="str">
            <v>**</v>
          </cell>
        </row>
        <row r="17">
          <cell r="B17" t="str">
            <v>**</v>
          </cell>
          <cell r="C17" t="str">
            <v>**</v>
          </cell>
          <cell r="D17" t="str">
            <v>**</v>
          </cell>
          <cell r="E17" t="str">
            <v>**</v>
          </cell>
          <cell r="F17" t="str">
            <v>**</v>
          </cell>
          <cell r="G17" t="str">
            <v>**</v>
          </cell>
          <cell r="H17" t="str">
            <v>**</v>
          </cell>
          <cell r="I17" t="str">
            <v>**</v>
          </cell>
          <cell r="J17" t="str">
            <v>**</v>
          </cell>
          <cell r="K17" t="str">
            <v>**</v>
          </cell>
        </row>
        <row r="18">
          <cell r="B18" t="str">
            <v>**</v>
          </cell>
          <cell r="C18" t="str">
            <v>**</v>
          </cell>
          <cell r="D18" t="str">
            <v>**</v>
          </cell>
          <cell r="E18" t="str">
            <v>**</v>
          </cell>
          <cell r="F18" t="str">
            <v>**</v>
          </cell>
          <cell r="G18" t="str">
            <v>**</v>
          </cell>
          <cell r="H18" t="str">
            <v>**</v>
          </cell>
          <cell r="I18" t="str">
            <v>**</v>
          </cell>
          <cell r="J18" t="str">
            <v>**</v>
          </cell>
          <cell r="K18" t="str">
            <v>**</v>
          </cell>
        </row>
        <row r="19">
          <cell r="B19" t="str">
            <v>**</v>
          </cell>
          <cell r="C19" t="str">
            <v>**</v>
          </cell>
          <cell r="D19" t="str">
            <v>**</v>
          </cell>
          <cell r="E19" t="str">
            <v>**</v>
          </cell>
          <cell r="F19" t="str">
            <v>**</v>
          </cell>
          <cell r="G19" t="str">
            <v>**</v>
          </cell>
          <cell r="H19" t="str">
            <v>**</v>
          </cell>
          <cell r="I19" t="str">
            <v>**</v>
          </cell>
          <cell r="J19" t="str">
            <v>**</v>
          </cell>
          <cell r="K19" t="str">
            <v>**</v>
          </cell>
        </row>
        <row r="20">
          <cell r="B20" t="str">
            <v>**</v>
          </cell>
          <cell r="C20" t="str">
            <v>**</v>
          </cell>
          <cell r="D20" t="str">
            <v>**</v>
          </cell>
          <cell r="E20" t="str">
            <v>**</v>
          </cell>
          <cell r="F20" t="str">
            <v>**</v>
          </cell>
          <cell r="G20" t="str">
            <v>**</v>
          </cell>
          <cell r="H20" t="str">
            <v>**</v>
          </cell>
          <cell r="I20" t="str">
            <v>**</v>
          </cell>
          <cell r="J20" t="str">
            <v>**</v>
          </cell>
          <cell r="K20" t="str">
            <v>**</v>
          </cell>
        </row>
        <row r="21">
          <cell r="B21" t="str">
            <v>**</v>
          </cell>
          <cell r="C21" t="str">
            <v>**</v>
          </cell>
          <cell r="D21" t="str">
            <v>**</v>
          </cell>
          <cell r="E21" t="str">
            <v>**</v>
          </cell>
          <cell r="F21" t="str">
            <v>**</v>
          </cell>
          <cell r="G21" t="str">
            <v>**</v>
          </cell>
          <cell r="H21" t="str">
            <v>**</v>
          </cell>
          <cell r="I21" t="str">
            <v>**</v>
          </cell>
          <cell r="J21" t="str">
            <v>**</v>
          </cell>
          <cell r="K21" t="str">
            <v>**</v>
          </cell>
        </row>
        <row r="22">
          <cell r="B22" t="str">
            <v>**</v>
          </cell>
          <cell r="C22" t="str">
            <v>**</v>
          </cell>
          <cell r="D22" t="str">
            <v>**</v>
          </cell>
          <cell r="E22" t="str">
            <v>**</v>
          </cell>
          <cell r="F22" t="str">
            <v>**</v>
          </cell>
          <cell r="G22" t="str">
            <v>**</v>
          </cell>
          <cell r="H22" t="str">
            <v>**</v>
          </cell>
          <cell r="I22" t="str">
            <v>**</v>
          </cell>
          <cell r="J22" t="str">
            <v>**</v>
          </cell>
          <cell r="K22" t="str">
            <v>**</v>
          </cell>
        </row>
        <row r="23">
          <cell r="B23" t="str">
            <v>**</v>
          </cell>
          <cell r="C23" t="str">
            <v>**</v>
          </cell>
          <cell r="D23" t="str">
            <v>**</v>
          </cell>
          <cell r="E23" t="str">
            <v>**</v>
          </cell>
          <cell r="F23" t="str">
            <v>**</v>
          </cell>
          <cell r="G23" t="str">
            <v>**</v>
          </cell>
          <cell r="H23" t="str">
            <v>**</v>
          </cell>
          <cell r="I23" t="str">
            <v>**</v>
          </cell>
          <cell r="J23" t="str">
            <v>**</v>
          </cell>
          <cell r="K23" t="str">
            <v>**</v>
          </cell>
        </row>
        <row r="24">
          <cell r="B24" t="str">
            <v>**</v>
          </cell>
          <cell r="C24" t="str">
            <v>**</v>
          </cell>
          <cell r="D24" t="str">
            <v>**</v>
          </cell>
          <cell r="E24" t="str">
            <v>**</v>
          </cell>
          <cell r="F24" t="str">
            <v>**</v>
          </cell>
          <cell r="G24" t="str">
            <v>**</v>
          </cell>
          <cell r="H24" t="str">
            <v>**</v>
          </cell>
          <cell r="I24" t="str">
            <v>**</v>
          </cell>
          <cell r="J24" t="str">
            <v>**</v>
          </cell>
          <cell r="K24" t="str">
            <v>**</v>
          </cell>
        </row>
        <row r="25">
          <cell r="B25" t="str">
            <v>**</v>
          </cell>
          <cell r="C25" t="str">
            <v>**</v>
          </cell>
          <cell r="D25" t="str">
            <v>**</v>
          </cell>
          <cell r="E25" t="str">
            <v>**</v>
          </cell>
          <cell r="F25" t="str">
            <v>**</v>
          </cell>
          <cell r="G25" t="str">
            <v>**</v>
          </cell>
          <cell r="H25" t="str">
            <v>**</v>
          </cell>
          <cell r="I25" t="str">
            <v>**</v>
          </cell>
          <cell r="J25" t="str">
            <v>**</v>
          </cell>
          <cell r="K25" t="str">
            <v>**</v>
          </cell>
        </row>
        <row r="26">
          <cell r="B26" t="str">
            <v>**</v>
          </cell>
          <cell r="C26" t="str">
            <v>**</v>
          </cell>
          <cell r="D26" t="str">
            <v>**</v>
          </cell>
          <cell r="E26" t="str">
            <v>**</v>
          </cell>
          <cell r="F26" t="str">
            <v>**</v>
          </cell>
          <cell r="G26" t="str">
            <v>**</v>
          </cell>
          <cell r="H26" t="str">
            <v>**</v>
          </cell>
          <cell r="I26" t="str">
            <v>**</v>
          </cell>
          <cell r="J26" t="str">
            <v>**</v>
          </cell>
          <cell r="K26" t="str">
            <v>**</v>
          </cell>
        </row>
        <row r="27">
          <cell r="B27" t="str">
            <v>**</v>
          </cell>
          <cell r="C27" t="str">
            <v>**</v>
          </cell>
          <cell r="D27" t="str">
            <v>**</v>
          </cell>
          <cell r="E27" t="str">
            <v>**</v>
          </cell>
          <cell r="F27" t="str">
            <v>**</v>
          </cell>
          <cell r="G27" t="str">
            <v>**</v>
          </cell>
          <cell r="H27" t="str">
            <v>**</v>
          </cell>
          <cell r="I27" t="str">
            <v>**</v>
          </cell>
          <cell r="J27" t="str">
            <v>**</v>
          </cell>
          <cell r="K27" t="str">
            <v>**</v>
          </cell>
        </row>
        <row r="28">
          <cell r="B28" t="str">
            <v>**</v>
          </cell>
          <cell r="C28" t="str">
            <v>**</v>
          </cell>
          <cell r="D28" t="str">
            <v>**</v>
          </cell>
          <cell r="E28" t="str">
            <v>**</v>
          </cell>
          <cell r="F28" t="str">
            <v>**</v>
          </cell>
          <cell r="G28" t="str">
            <v>**</v>
          </cell>
          <cell r="H28" t="str">
            <v>**</v>
          </cell>
          <cell r="I28" t="str">
            <v>**</v>
          </cell>
          <cell r="J28" t="str">
            <v>**</v>
          </cell>
          <cell r="K28" t="str">
            <v>**</v>
          </cell>
        </row>
        <row r="29">
          <cell r="B29" t="str">
            <v>**</v>
          </cell>
          <cell r="C29" t="str">
            <v>**</v>
          </cell>
          <cell r="D29" t="str">
            <v>**</v>
          </cell>
          <cell r="E29" t="str">
            <v>**</v>
          </cell>
          <cell r="F29" t="str">
            <v>**</v>
          </cell>
          <cell r="G29" t="str">
            <v>**</v>
          </cell>
          <cell r="H29" t="str">
            <v>**</v>
          </cell>
          <cell r="I29" t="str">
            <v>**</v>
          </cell>
          <cell r="J29" t="str">
            <v>**</v>
          </cell>
          <cell r="K29" t="str">
            <v>**</v>
          </cell>
        </row>
        <row r="30">
          <cell r="B30" t="str">
            <v>**</v>
          </cell>
          <cell r="C30" t="str">
            <v>**</v>
          </cell>
          <cell r="D30" t="str">
            <v>**</v>
          </cell>
          <cell r="E30" t="str">
            <v>**</v>
          </cell>
          <cell r="F30" t="str">
            <v>**</v>
          </cell>
          <cell r="G30" t="str">
            <v>**</v>
          </cell>
          <cell r="H30" t="str">
            <v>**</v>
          </cell>
          <cell r="I30" t="str">
            <v>**</v>
          </cell>
          <cell r="J30" t="str">
            <v>**</v>
          </cell>
          <cell r="K30" t="str">
            <v>**</v>
          </cell>
        </row>
        <row r="31">
          <cell r="B31" t="str">
            <v>**</v>
          </cell>
          <cell r="C31" t="str">
            <v>**</v>
          </cell>
          <cell r="D31" t="str">
            <v>**</v>
          </cell>
          <cell r="E31" t="str">
            <v>**</v>
          </cell>
          <cell r="F31" t="str">
            <v>**</v>
          </cell>
          <cell r="G31" t="str">
            <v>**</v>
          </cell>
          <cell r="H31" t="str">
            <v>**</v>
          </cell>
          <cell r="I31" t="str">
            <v>**</v>
          </cell>
          <cell r="J31" t="str">
            <v>**</v>
          </cell>
          <cell r="K31" t="str">
            <v>**</v>
          </cell>
        </row>
        <row r="32">
          <cell r="B32">
            <v>26.380000000000003</v>
          </cell>
          <cell r="C32">
            <v>28.9</v>
          </cell>
          <cell r="D32">
            <v>22.7</v>
          </cell>
          <cell r="E32">
            <v>63.4</v>
          </cell>
          <cell r="F32">
            <v>78</v>
          </cell>
          <cell r="G32">
            <v>52</v>
          </cell>
          <cell r="H32">
            <v>1.4400000000000002</v>
          </cell>
          <cell r="I32" t="str">
            <v>L</v>
          </cell>
          <cell r="J32">
            <v>9.3600000000000012</v>
          </cell>
          <cell r="K32">
            <v>0.4</v>
          </cell>
        </row>
        <row r="33">
          <cell r="B33">
            <v>23.166666666666661</v>
          </cell>
          <cell r="C33">
            <v>32.5</v>
          </cell>
          <cell r="D33">
            <v>15.2</v>
          </cell>
          <cell r="E33">
            <v>75.583333333333329</v>
          </cell>
          <cell r="F33">
            <v>97</v>
          </cell>
          <cell r="G33">
            <v>37</v>
          </cell>
          <cell r="H33">
            <v>7.9200000000000008</v>
          </cell>
          <cell r="I33" t="str">
            <v>L</v>
          </cell>
          <cell r="J33">
            <v>19.8</v>
          </cell>
          <cell r="K33">
            <v>0</v>
          </cell>
        </row>
        <row r="34">
          <cell r="B34">
            <v>23.491666666666671</v>
          </cell>
          <cell r="C34">
            <v>32.6</v>
          </cell>
          <cell r="D34">
            <v>15.4</v>
          </cell>
          <cell r="E34">
            <v>74.083333333333329</v>
          </cell>
          <cell r="F34">
            <v>97</v>
          </cell>
          <cell r="G34">
            <v>37</v>
          </cell>
          <cell r="H34">
            <v>9.7200000000000006</v>
          </cell>
          <cell r="I34" t="str">
            <v>L</v>
          </cell>
          <cell r="J34">
            <v>25.2</v>
          </cell>
          <cell r="K34">
            <v>0.2</v>
          </cell>
        </row>
      </sheetData>
      <sheetData sheetId="4" refreshError="1"/>
      <sheetData sheetId="5">
        <row r="5">
          <cell r="B5">
            <v>22.833333333333339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>
        <row r="5">
          <cell r="B5">
            <v>24.766666666666666</v>
          </cell>
          <cell r="C5">
            <v>31.8</v>
          </cell>
          <cell r="D5">
            <v>19.5</v>
          </cell>
          <cell r="E5">
            <v>74.458333333333329</v>
          </cell>
          <cell r="F5">
            <v>95</v>
          </cell>
          <cell r="G5">
            <v>43</v>
          </cell>
          <cell r="H5">
            <v>9.3600000000000012</v>
          </cell>
          <cell r="I5" t="str">
            <v>N</v>
          </cell>
          <cell r="J5">
            <v>31.319999999999997</v>
          </cell>
          <cell r="K5">
            <v>0</v>
          </cell>
        </row>
        <row r="6">
          <cell r="B6">
            <v>23.916666666666668</v>
          </cell>
          <cell r="C6">
            <v>29.8</v>
          </cell>
          <cell r="D6">
            <v>20</v>
          </cell>
          <cell r="E6">
            <v>81.25</v>
          </cell>
          <cell r="F6">
            <v>95</v>
          </cell>
          <cell r="G6">
            <v>52</v>
          </cell>
          <cell r="H6">
            <v>17.64</v>
          </cell>
          <cell r="I6" t="str">
            <v>NO</v>
          </cell>
          <cell r="J6">
            <v>38.880000000000003</v>
          </cell>
          <cell r="K6">
            <v>0</v>
          </cell>
        </row>
        <row r="7">
          <cell r="B7">
            <v>21.133333333333333</v>
          </cell>
          <cell r="C7">
            <v>22.8</v>
          </cell>
          <cell r="D7">
            <v>19.5</v>
          </cell>
          <cell r="E7">
            <v>96.916666666666671</v>
          </cell>
          <cell r="F7">
            <v>98</v>
          </cell>
          <cell r="G7">
            <v>91</v>
          </cell>
          <cell r="H7">
            <v>9.7200000000000006</v>
          </cell>
          <cell r="I7" t="str">
            <v>L</v>
          </cell>
          <cell r="J7">
            <v>33.119999999999997</v>
          </cell>
          <cell r="K7">
            <v>30.999999999999996</v>
          </cell>
        </row>
        <row r="8">
          <cell r="B8">
            <v>22.891666666666669</v>
          </cell>
          <cell r="C8">
            <v>28.4</v>
          </cell>
          <cell r="D8">
            <v>19.5</v>
          </cell>
          <cell r="E8">
            <v>88.291666666666671</v>
          </cell>
          <cell r="F8">
            <v>98</v>
          </cell>
          <cell r="G8">
            <v>61</v>
          </cell>
          <cell r="H8">
            <v>11.520000000000001</v>
          </cell>
          <cell r="I8" t="str">
            <v>L</v>
          </cell>
          <cell r="J8">
            <v>28.44</v>
          </cell>
          <cell r="K8">
            <v>5</v>
          </cell>
        </row>
        <row r="9">
          <cell r="B9">
            <v>23.058333333333334</v>
          </cell>
          <cell r="C9">
            <v>28.8</v>
          </cell>
          <cell r="D9">
            <v>20.6</v>
          </cell>
          <cell r="E9">
            <v>90.458333333333329</v>
          </cell>
          <cell r="F9">
            <v>97</v>
          </cell>
          <cell r="G9">
            <v>64</v>
          </cell>
          <cell r="H9">
            <v>28.08</v>
          </cell>
          <cell r="I9" t="str">
            <v>NO</v>
          </cell>
          <cell r="J9">
            <v>45</v>
          </cell>
          <cell r="K9">
            <v>2.2000000000000002</v>
          </cell>
        </row>
        <row r="10">
          <cell r="B10">
            <v>23.708333333333332</v>
          </cell>
          <cell r="C10">
            <v>30.5</v>
          </cell>
          <cell r="D10">
            <v>20.8</v>
          </cell>
          <cell r="E10">
            <v>89.583333333333329</v>
          </cell>
          <cell r="F10">
            <v>98</v>
          </cell>
          <cell r="G10">
            <v>60</v>
          </cell>
          <cell r="H10">
            <v>18</v>
          </cell>
          <cell r="I10" t="str">
            <v>L</v>
          </cell>
          <cell r="J10">
            <v>43.92</v>
          </cell>
          <cell r="K10">
            <v>9.4</v>
          </cell>
        </row>
        <row r="11">
          <cell r="B11">
            <v>21.512500000000003</v>
          </cell>
          <cell r="C11">
            <v>26.7</v>
          </cell>
          <cell r="D11">
            <v>19.8</v>
          </cell>
          <cell r="E11">
            <v>95.291666666666671</v>
          </cell>
          <cell r="F11">
            <v>99</v>
          </cell>
          <cell r="G11">
            <v>77</v>
          </cell>
          <cell r="H11">
            <v>27.36</v>
          </cell>
          <cell r="I11" t="str">
            <v>L</v>
          </cell>
          <cell r="J11">
            <v>47.88</v>
          </cell>
          <cell r="K11">
            <v>19</v>
          </cell>
        </row>
        <row r="12">
          <cell r="B12">
            <v>22.679166666666664</v>
          </cell>
          <cell r="C12">
            <v>29.5</v>
          </cell>
          <cell r="D12">
            <v>19.5</v>
          </cell>
          <cell r="E12">
            <v>87.791666666666671</v>
          </cell>
          <cell r="F12">
            <v>99</v>
          </cell>
          <cell r="G12">
            <v>55</v>
          </cell>
          <cell r="H12">
            <v>8.64</v>
          </cell>
          <cell r="I12" t="str">
            <v>N</v>
          </cell>
          <cell r="J12">
            <v>23.759999999999998</v>
          </cell>
          <cell r="K12">
            <v>0</v>
          </cell>
        </row>
        <row r="13">
          <cell r="B13">
            <v>23.129166666666663</v>
          </cell>
          <cell r="C13">
            <v>27.8</v>
          </cell>
          <cell r="D13">
            <v>20.6</v>
          </cell>
          <cell r="E13">
            <v>88</v>
          </cell>
          <cell r="F13">
            <v>97</v>
          </cell>
          <cell r="G13">
            <v>65</v>
          </cell>
          <cell r="H13">
            <v>14.04</v>
          </cell>
          <cell r="I13" t="str">
            <v>L</v>
          </cell>
          <cell r="J13">
            <v>25.2</v>
          </cell>
          <cell r="K13">
            <v>6.4</v>
          </cell>
        </row>
        <row r="14">
          <cell r="B14">
            <v>23.158333333333331</v>
          </cell>
          <cell r="C14">
            <v>29</v>
          </cell>
          <cell r="D14">
            <v>20</v>
          </cell>
          <cell r="E14">
            <v>85.416666666666671</v>
          </cell>
          <cell r="F14">
            <v>97</v>
          </cell>
          <cell r="G14">
            <v>57</v>
          </cell>
          <cell r="H14">
            <v>21.240000000000002</v>
          </cell>
          <cell r="I14" t="str">
            <v>L</v>
          </cell>
          <cell r="J14">
            <v>33.119999999999997</v>
          </cell>
          <cell r="K14">
            <v>0.4</v>
          </cell>
        </row>
        <row r="15">
          <cell r="B15">
            <v>23.912499999999994</v>
          </cell>
          <cell r="C15">
            <v>29.9</v>
          </cell>
          <cell r="D15">
            <v>20.8</v>
          </cell>
          <cell r="E15">
            <v>84</v>
          </cell>
          <cell r="F15">
            <v>97</v>
          </cell>
          <cell r="G15">
            <v>56</v>
          </cell>
          <cell r="H15">
            <v>13.68</v>
          </cell>
          <cell r="I15" t="str">
            <v>L</v>
          </cell>
          <cell r="J15">
            <v>25.2</v>
          </cell>
          <cell r="K15">
            <v>0</v>
          </cell>
        </row>
        <row r="16">
          <cell r="B16">
            <v>24.312499999999996</v>
          </cell>
          <cell r="C16">
            <v>29.2</v>
          </cell>
          <cell r="D16">
            <v>21.8</v>
          </cell>
          <cell r="E16">
            <v>84.958333333333329</v>
          </cell>
          <cell r="F16">
            <v>95</v>
          </cell>
          <cell r="G16">
            <v>62</v>
          </cell>
          <cell r="H16">
            <v>32.76</v>
          </cell>
          <cell r="I16" t="str">
            <v>N</v>
          </cell>
          <cell r="J16">
            <v>54.72</v>
          </cell>
          <cell r="K16">
            <v>2.6000000000000005</v>
          </cell>
        </row>
        <row r="17">
          <cell r="B17">
            <v>21.120833333333337</v>
          </cell>
          <cell r="C17">
            <v>22.9</v>
          </cell>
          <cell r="D17">
            <v>19.899999999999999</v>
          </cell>
          <cell r="E17">
            <v>95.041666666666671</v>
          </cell>
          <cell r="F17">
            <v>97</v>
          </cell>
          <cell r="G17">
            <v>89</v>
          </cell>
          <cell r="H17">
            <v>29.52</v>
          </cell>
          <cell r="I17" t="str">
            <v>NO</v>
          </cell>
          <cell r="J17">
            <v>60.12</v>
          </cell>
          <cell r="K17">
            <v>17.799999999999997</v>
          </cell>
        </row>
        <row r="18">
          <cell r="B18">
            <v>20.829166666666666</v>
          </cell>
          <cell r="C18">
            <v>25.1</v>
          </cell>
          <cell r="D18">
            <v>17.3</v>
          </cell>
          <cell r="E18">
            <v>85.5</v>
          </cell>
          <cell r="F18">
            <v>97</v>
          </cell>
          <cell r="G18">
            <v>64</v>
          </cell>
          <cell r="H18">
            <v>15.120000000000001</v>
          </cell>
          <cell r="I18" t="str">
            <v>SE</v>
          </cell>
          <cell r="J18">
            <v>28.08</v>
          </cell>
          <cell r="K18">
            <v>0</v>
          </cell>
        </row>
        <row r="19">
          <cell r="B19">
            <v>21.175000000000001</v>
          </cell>
          <cell r="C19">
            <v>28</v>
          </cell>
          <cell r="D19">
            <v>16.600000000000001</v>
          </cell>
          <cell r="E19">
            <v>77.791666666666671</v>
          </cell>
          <cell r="F19">
            <v>96</v>
          </cell>
          <cell r="G19">
            <v>49</v>
          </cell>
          <cell r="H19">
            <v>17.64</v>
          </cell>
          <cell r="I19" t="str">
            <v>SE</v>
          </cell>
          <cell r="J19">
            <v>28.8</v>
          </cell>
          <cell r="K19">
            <v>0</v>
          </cell>
        </row>
        <row r="20">
          <cell r="B20">
            <v>19.712500000000002</v>
          </cell>
          <cell r="C20">
            <v>26.6</v>
          </cell>
          <cell r="D20">
            <v>13.6</v>
          </cell>
          <cell r="E20">
            <v>70.958333333333329</v>
          </cell>
          <cell r="F20">
            <v>95</v>
          </cell>
          <cell r="G20">
            <v>45</v>
          </cell>
          <cell r="H20">
            <v>6.48</v>
          </cell>
          <cell r="I20" t="str">
            <v>SE</v>
          </cell>
          <cell r="J20">
            <v>22.32</v>
          </cell>
          <cell r="K20">
            <v>0</v>
          </cell>
        </row>
        <row r="21">
          <cell r="B21">
            <v>18.683333333333337</v>
          </cell>
          <cell r="C21">
            <v>27.4</v>
          </cell>
          <cell r="D21">
            <v>12.4</v>
          </cell>
          <cell r="E21">
            <v>69.583333333333329</v>
          </cell>
          <cell r="F21">
            <v>91</v>
          </cell>
          <cell r="G21">
            <v>33</v>
          </cell>
          <cell r="H21">
            <v>12.24</v>
          </cell>
          <cell r="I21" t="str">
            <v>SE</v>
          </cell>
          <cell r="J21">
            <v>29.52</v>
          </cell>
          <cell r="K21">
            <v>0</v>
          </cell>
        </row>
        <row r="22">
          <cell r="B22">
            <v>19.341666666666665</v>
          </cell>
          <cell r="C22">
            <v>27.7</v>
          </cell>
          <cell r="D22">
            <v>13.2</v>
          </cell>
          <cell r="E22">
            <v>71.333333333333329</v>
          </cell>
          <cell r="F22">
            <v>91</v>
          </cell>
          <cell r="G22">
            <v>35</v>
          </cell>
          <cell r="H22">
            <v>17.64</v>
          </cell>
          <cell r="I22" t="str">
            <v>S</v>
          </cell>
          <cell r="J22">
            <v>32.04</v>
          </cell>
          <cell r="K22">
            <v>0</v>
          </cell>
        </row>
        <row r="23">
          <cell r="B23">
            <v>19.258333333333329</v>
          </cell>
          <cell r="C23">
            <v>27.3</v>
          </cell>
          <cell r="D23">
            <v>13.2</v>
          </cell>
          <cell r="E23">
            <v>71.041666666666671</v>
          </cell>
          <cell r="F23">
            <v>93</v>
          </cell>
          <cell r="G23">
            <v>35</v>
          </cell>
          <cell r="H23">
            <v>7.9200000000000008</v>
          </cell>
          <cell r="I23" t="str">
            <v>L</v>
          </cell>
          <cell r="J23">
            <v>24.12</v>
          </cell>
          <cell r="K23">
            <v>0</v>
          </cell>
        </row>
        <row r="24">
          <cell r="B24">
            <v>19.524999999999995</v>
          </cell>
          <cell r="C24">
            <v>28.3</v>
          </cell>
          <cell r="D24">
            <v>12.6</v>
          </cell>
          <cell r="E24">
            <v>68.166666666666671</v>
          </cell>
          <cell r="F24">
            <v>92</v>
          </cell>
          <cell r="G24">
            <v>37</v>
          </cell>
          <cell r="H24">
            <v>12.96</v>
          </cell>
          <cell r="I24" t="str">
            <v>SE</v>
          </cell>
          <cell r="J24">
            <v>28.44</v>
          </cell>
          <cell r="K24">
            <v>0</v>
          </cell>
        </row>
        <row r="25">
          <cell r="B25">
            <v>21.333333333333332</v>
          </cell>
          <cell r="C25">
            <v>28.9</v>
          </cell>
          <cell r="D25">
            <v>15.9</v>
          </cell>
          <cell r="E25">
            <v>70.75</v>
          </cell>
          <cell r="F25">
            <v>94</v>
          </cell>
          <cell r="G25">
            <v>40</v>
          </cell>
          <cell r="H25">
            <v>23.040000000000003</v>
          </cell>
          <cell r="I25" t="str">
            <v>L</v>
          </cell>
          <cell r="J25">
            <v>32.76</v>
          </cell>
          <cell r="K25">
            <v>0</v>
          </cell>
        </row>
        <row r="26">
          <cell r="B26">
            <v>21.233333333333334</v>
          </cell>
          <cell r="C26">
            <v>28.6</v>
          </cell>
          <cell r="D26">
            <v>16</v>
          </cell>
          <cell r="E26">
            <v>71.375</v>
          </cell>
          <cell r="F26">
            <v>92</v>
          </cell>
          <cell r="G26">
            <v>41</v>
          </cell>
          <cell r="H26">
            <v>21.240000000000002</v>
          </cell>
          <cell r="I26" t="str">
            <v>L</v>
          </cell>
          <cell r="J26">
            <v>32.04</v>
          </cell>
          <cell r="K26">
            <v>0</v>
          </cell>
        </row>
        <row r="27">
          <cell r="B27">
            <v>20.404166666666665</v>
          </cell>
          <cell r="C27">
            <v>27.9</v>
          </cell>
          <cell r="D27">
            <v>15</v>
          </cell>
          <cell r="E27">
            <v>71.25</v>
          </cell>
          <cell r="F27">
            <v>93</v>
          </cell>
          <cell r="G27">
            <v>35</v>
          </cell>
          <cell r="H27">
            <v>20.52</v>
          </cell>
          <cell r="I27" t="str">
            <v>L</v>
          </cell>
          <cell r="J27">
            <v>34.56</v>
          </cell>
          <cell r="K27">
            <v>0</v>
          </cell>
        </row>
        <row r="28">
          <cell r="B28">
            <v>19.979166666666668</v>
          </cell>
          <cell r="C28">
            <v>27.4</v>
          </cell>
          <cell r="D28">
            <v>14.7</v>
          </cell>
          <cell r="E28">
            <v>73.583333333333329</v>
          </cell>
          <cell r="F28">
            <v>95</v>
          </cell>
          <cell r="G28">
            <v>42</v>
          </cell>
          <cell r="H28">
            <v>15.840000000000002</v>
          </cell>
          <cell r="I28" t="str">
            <v>L</v>
          </cell>
          <cell r="J28">
            <v>27</v>
          </cell>
          <cell r="K28">
            <v>0</v>
          </cell>
        </row>
        <row r="29">
          <cell r="B29">
            <v>21.087500000000002</v>
          </cell>
          <cell r="C29">
            <v>27.9</v>
          </cell>
          <cell r="D29">
            <v>16.7</v>
          </cell>
          <cell r="E29">
            <v>72.291666666666671</v>
          </cell>
          <cell r="F29">
            <v>90</v>
          </cell>
          <cell r="G29">
            <v>49</v>
          </cell>
          <cell r="H29">
            <v>16.2</v>
          </cell>
          <cell r="I29" t="str">
            <v>L</v>
          </cell>
          <cell r="J29">
            <v>34.92</v>
          </cell>
          <cell r="K29">
            <v>0</v>
          </cell>
        </row>
        <row r="30">
          <cell r="B30">
            <v>22.079166666666666</v>
          </cell>
          <cell r="C30">
            <v>29.2</v>
          </cell>
          <cell r="D30">
            <v>17</v>
          </cell>
          <cell r="E30">
            <v>77.166666666666671</v>
          </cell>
          <cell r="F30">
            <v>95</v>
          </cell>
          <cell r="G30">
            <v>46</v>
          </cell>
          <cell r="H30">
            <v>6.12</v>
          </cell>
          <cell r="I30" t="str">
            <v>S</v>
          </cell>
          <cell r="J30">
            <v>30.240000000000002</v>
          </cell>
          <cell r="K30">
            <v>0</v>
          </cell>
        </row>
        <row r="31">
          <cell r="B31">
            <v>22.704166666666662</v>
          </cell>
          <cell r="C31">
            <v>28.6</v>
          </cell>
          <cell r="D31">
            <v>17</v>
          </cell>
          <cell r="E31">
            <v>75.916666666666671</v>
          </cell>
          <cell r="F31">
            <v>96</v>
          </cell>
          <cell r="G31">
            <v>47</v>
          </cell>
          <cell r="H31">
            <v>0.36000000000000004</v>
          </cell>
          <cell r="I31" t="str">
            <v>L</v>
          </cell>
          <cell r="J31">
            <v>27.36</v>
          </cell>
          <cell r="K31">
            <v>0</v>
          </cell>
        </row>
        <row r="32">
          <cell r="B32">
            <v>22.737499999999997</v>
          </cell>
          <cell r="C32">
            <v>29</v>
          </cell>
          <cell r="D32">
            <v>17.2</v>
          </cell>
          <cell r="E32">
            <v>73.041666666666671</v>
          </cell>
          <cell r="F32">
            <v>94</v>
          </cell>
          <cell r="G32">
            <v>43</v>
          </cell>
          <cell r="H32">
            <v>7.2</v>
          </cell>
          <cell r="I32" t="str">
            <v>L</v>
          </cell>
          <cell r="J32">
            <v>33.480000000000004</v>
          </cell>
          <cell r="K32">
            <v>0</v>
          </cell>
        </row>
        <row r="33">
          <cell r="B33">
            <v>22.529166666666669</v>
          </cell>
          <cell r="C33">
            <v>30.1</v>
          </cell>
          <cell r="D33">
            <v>16.600000000000001</v>
          </cell>
          <cell r="E33">
            <v>72.291666666666671</v>
          </cell>
          <cell r="F33">
            <v>95</v>
          </cell>
          <cell r="G33">
            <v>38</v>
          </cell>
          <cell r="H33">
            <v>8.64</v>
          </cell>
          <cell r="I33" t="str">
            <v>SE</v>
          </cell>
          <cell r="J33">
            <v>30.240000000000002</v>
          </cell>
          <cell r="K33">
            <v>0</v>
          </cell>
        </row>
        <row r="34">
          <cell r="B34">
            <v>22.479166666666668</v>
          </cell>
          <cell r="C34">
            <v>30.8</v>
          </cell>
          <cell r="D34">
            <v>15.8</v>
          </cell>
          <cell r="E34">
            <v>64.916666666666671</v>
          </cell>
          <cell r="F34">
            <v>89</v>
          </cell>
          <cell r="G34">
            <v>32</v>
          </cell>
          <cell r="H34">
            <v>0.72000000000000008</v>
          </cell>
          <cell r="I34" t="str">
            <v>SE</v>
          </cell>
          <cell r="J34">
            <v>27.720000000000002</v>
          </cell>
          <cell r="K34">
            <v>0</v>
          </cell>
        </row>
      </sheetData>
      <sheetData sheetId="4" refreshError="1"/>
      <sheetData sheetId="5">
        <row r="5">
          <cell r="B5">
            <v>21.745833333333326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>
        <row r="5">
          <cell r="B5">
            <v>26.729166666666668</v>
          </cell>
          <cell r="C5">
            <v>33.1</v>
          </cell>
          <cell r="D5">
            <v>21.8</v>
          </cell>
          <cell r="E5">
            <v>70.333333333333329</v>
          </cell>
          <cell r="F5">
            <v>89</v>
          </cell>
          <cell r="G5">
            <v>47</v>
          </cell>
          <cell r="H5">
            <v>23.759999999999998</v>
          </cell>
          <cell r="I5" t="str">
            <v>L</v>
          </cell>
          <cell r="J5">
            <v>41.76</v>
          </cell>
          <cell r="K5">
            <v>0</v>
          </cell>
        </row>
        <row r="6">
          <cell r="B6">
            <v>21.108333333333334</v>
          </cell>
          <cell r="C6">
            <v>26.8</v>
          </cell>
          <cell r="D6">
            <v>19.2</v>
          </cell>
          <cell r="E6">
            <v>87.333333333333329</v>
          </cell>
          <cell r="F6">
            <v>94</v>
          </cell>
          <cell r="G6">
            <v>68</v>
          </cell>
          <cell r="H6">
            <v>33.480000000000004</v>
          </cell>
          <cell r="I6" t="str">
            <v>L</v>
          </cell>
          <cell r="J6">
            <v>54.36</v>
          </cell>
          <cell r="K6">
            <v>67.2</v>
          </cell>
        </row>
        <row r="7">
          <cell r="B7">
            <v>22.512500000000003</v>
          </cell>
          <cell r="C7">
            <v>27.2</v>
          </cell>
          <cell r="D7">
            <v>19.7</v>
          </cell>
          <cell r="E7">
            <v>84.5</v>
          </cell>
          <cell r="F7">
            <v>94</v>
          </cell>
          <cell r="G7">
            <v>67</v>
          </cell>
          <cell r="H7">
            <v>17.64</v>
          </cell>
          <cell r="I7" t="str">
            <v>NE</v>
          </cell>
          <cell r="J7">
            <v>31.319999999999997</v>
          </cell>
          <cell r="K7">
            <v>1.2000000000000002</v>
          </cell>
        </row>
        <row r="8">
          <cell r="B8">
            <v>21.958333333333332</v>
          </cell>
          <cell r="C8">
            <v>26.4</v>
          </cell>
          <cell r="D8">
            <v>19.8</v>
          </cell>
          <cell r="E8">
            <v>90.041666666666671</v>
          </cell>
          <cell r="F8">
            <v>94</v>
          </cell>
          <cell r="G8">
            <v>75</v>
          </cell>
          <cell r="H8">
            <v>22.68</v>
          </cell>
          <cell r="I8" t="str">
            <v>N</v>
          </cell>
          <cell r="J8">
            <v>49.32</v>
          </cell>
          <cell r="K8">
            <v>11.600000000000001</v>
          </cell>
        </row>
        <row r="9">
          <cell r="B9">
            <v>20.587500000000002</v>
          </cell>
          <cell r="C9">
            <v>25.1</v>
          </cell>
          <cell r="D9">
            <v>18</v>
          </cell>
          <cell r="E9">
            <v>82.666666666666671</v>
          </cell>
          <cell r="F9">
            <v>93</v>
          </cell>
          <cell r="G9">
            <v>63</v>
          </cell>
          <cell r="H9">
            <v>13.32</v>
          </cell>
          <cell r="I9" t="str">
            <v>SO</v>
          </cell>
          <cell r="J9">
            <v>32.4</v>
          </cell>
          <cell r="K9">
            <v>0.8</v>
          </cell>
        </row>
        <row r="10">
          <cell r="B10">
            <v>20.591666666666665</v>
          </cell>
          <cell r="C10">
            <v>26</v>
          </cell>
          <cell r="D10">
            <v>17.399999999999999</v>
          </cell>
          <cell r="E10">
            <v>88.5</v>
          </cell>
          <cell r="F10">
            <v>94</v>
          </cell>
          <cell r="G10">
            <v>74</v>
          </cell>
          <cell r="H10">
            <v>17.64</v>
          </cell>
          <cell r="I10" t="str">
            <v>NE</v>
          </cell>
          <cell r="J10">
            <v>29.16</v>
          </cell>
          <cell r="K10">
            <v>24.4</v>
          </cell>
        </row>
        <row r="11">
          <cell r="B11">
            <v>22.5625</v>
          </cell>
          <cell r="C11">
            <v>27.1</v>
          </cell>
          <cell r="D11">
            <v>20.399999999999999</v>
          </cell>
          <cell r="E11">
            <v>82.708333333333329</v>
          </cell>
          <cell r="F11">
            <v>95</v>
          </cell>
          <cell r="G11">
            <v>52</v>
          </cell>
          <cell r="H11">
            <v>10.44</v>
          </cell>
          <cell r="I11" t="str">
            <v>L</v>
          </cell>
          <cell r="J11">
            <v>25.92</v>
          </cell>
          <cell r="K11">
            <v>0</v>
          </cell>
        </row>
        <row r="12">
          <cell r="B12">
            <v>23.133333333333336</v>
          </cell>
          <cell r="C12">
            <v>28.7</v>
          </cell>
          <cell r="D12">
            <v>20.5</v>
          </cell>
          <cell r="E12">
            <v>80.166666666666671</v>
          </cell>
          <cell r="F12">
            <v>93</v>
          </cell>
          <cell r="G12">
            <v>54</v>
          </cell>
          <cell r="H12">
            <v>9.3600000000000012</v>
          </cell>
          <cell r="I12" t="str">
            <v>SE</v>
          </cell>
          <cell r="J12">
            <v>21.240000000000002</v>
          </cell>
          <cell r="K12">
            <v>4.3999999999999995</v>
          </cell>
        </row>
        <row r="13">
          <cell r="B13">
            <v>23.337499999999995</v>
          </cell>
          <cell r="C13">
            <v>28.4</v>
          </cell>
          <cell r="D13">
            <v>20.100000000000001</v>
          </cell>
          <cell r="E13">
            <v>79.208333333333329</v>
          </cell>
          <cell r="F13">
            <v>91</v>
          </cell>
          <cell r="G13">
            <v>62</v>
          </cell>
          <cell r="H13">
            <v>11.520000000000001</v>
          </cell>
          <cell r="I13" t="str">
            <v>SE</v>
          </cell>
          <cell r="J13">
            <v>26.64</v>
          </cell>
          <cell r="K13">
            <v>0</v>
          </cell>
        </row>
        <row r="14">
          <cell r="B14">
            <v>22.354166666666668</v>
          </cell>
          <cell r="C14">
            <v>27.9</v>
          </cell>
          <cell r="D14">
            <v>19.7</v>
          </cell>
          <cell r="E14">
            <v>84.416666666666671</v>
          </cell>
          <cell r="F14">
            <v>95</v>
          </cell>
          <cell r="G14">
            <v>63</v>
          </cell>
          <cell r="H14">
            <v>19.440000000000001</v>
          </cell>
          <cell r="I14" t="str">
            <v>NE</v>
          </cell>
          <cell r="J14">
            <v>31.680000000000003</v>
          </cell>
          <cell r="K14">
            <v>0.2</v>
          </cell>
        </row>
        <row r="15">
          <cell r="B15">
            <v>23.770833333333332</v>
          </cell>
          <cell r="C15">
            <v>29.5</v>
          </cell>
          <cell r="D15">
            <v>20.2</v>
          </cell>
          <cell r="E15">
            <v>78.333333333333329</v>
          </cell>
          <cell r="F15">
            <v>92</v>
          </cell>
          <cell r="G15">
            <v>56</v>
          </cell>
          <cell r="H15">
            <v>26.28</v>
          </cell>
          <cell r="I15" t="str">
            <v>NE</v>
          </cell>
          <cell r="J15">
            <v>44.28</v>
          </cell>
          <cell r="K15">
            <v>0</v>
          </cell>
        </row>
        <row r="16">
          <cell r="B16">
            <v>22.445833333333336</v>
          </cell>
          <cell r="C16">
            <v>28.2</v>
          </cell>
          <cell r="D16">
            <v>18.2</v>
          </cell>
          <cell r="E16">
            <v>86.583333333333329</v>
          </cell>
          <cell r="F16">
            <v>94</v>
          </cell>
          <cell r="G16">
            <v>69</v>
          </cell>
          <cell r="H16">
            <v>24.12</v>
          </cell>
          <cell r="I16" t="str">
            <v>NE</v>
          </cell>
          <cell r="J16">
            <v>48.96</v>
          </cell>
          <cell r="K16">
            <v>41.8</v>
          </cell>
        </row>
        <row r="17">
          <cell r="B17">
            <v>18.741666666666667</v>
          </cell>
          <cell r="C17">
            <v>22.2</v>
          </cell>
          <cell r="D17">
            <v>16.3</v>
          </cell>
          <cell r="E17">
            <v>85.625</v>
          </cell>
          <cell r="F17">
            <v>94</v>
          </cell>
          <cell r="G17">
            <v>64</v>
          </cell>
          <cell r="H17">
            <v>20.88</v>
          </cell>
          <cell r="I17" t="str">
            <v>S</v>
          </cell>
          <cell r="J17">
            <v>36.36</v>
          </cell>
          <cell r="K17">
            <v>12.399999999999999</v>
          </cell>
        </row>
        <row r="18">
          <cell r="B18">
            <v>16.929166666666667</v>
          </cell>
          <cell r="C18">
            <v>23.6</v>
          </cell>
          <cell r="D18">
            <v>11.1</v>
          </cell>
          <cell r="E18">
            <v>73.541666666666671</v>
          </cell>
          <cell r="F18">
            <v>94</v>
          </cell>
          <cell r="G18">
            <v>37</v>
          </cell>
          <cell r="H18">
            <v>16.559999999999999</v>
          </cell>
          <cell r="I18" t="str">
            <v>S</v>
          </cell>
          <cell r="J18">
            <v>26.64</v>
          </cell>
          <cell r="K18">
            <v>0.2</v>
          </cell>
        </row>
        <row r="19">
          <cell r="B19">
            <v>17.416666666666668</v>
          </cell>
          <cell r="C19">
            <v>25.9</v>
          </cell>
          <cell r="D19">
            <v>10.8</v>
          </cell>
          <cell r="E19">
            <v>62.333333333333336</v>
          </cell>
          <cell r="F19">
            <v>87</v>
          </cell>
          <cell r="G19">
            <v>28</v>
          </cell>
          <cell r="H19">
            <v>12.96</v>
          </cell>
          <cell r="I19" t="str">
            <v>S</v>
          </cell>
          <cell r="J19">
            <v>20.88</v>
          </cell>
          <cell r="K19">
            <v>0</v>
          </cell>
        </row>
        <row r="20">
          <cell r="B20">
            <v>18.44166666666667</v>
          </cell>
          <cell r="C20">
            <v>26.1</v>
          </cell>
          <cell r="D20">
            <v>12.4</v>
          </cell>
          <cell r="E20">
            <v>64.125</v>
          </cell>
          <cell r="F20">
            <v>80</v>
          </cell>
          <cell r="G20">
            <v>42</v>
          </cell>
          <cell r="H20">
            <v>13.68</v>
          </cell>
          <cell r="I20" t="str">
            <v>S</v>
          </cell>
          <cell r="J20">
            <v>29.52</v>
          </cell>
          <cell r="K20">
            <v>0</v>
          </cell>
        </row>
        <row r="21">
          <cell r="B21">
            <v>18.500000000000004</v>
          </cell>
          <cell r="C21">
            <v>25.9</v>
          </cell>
          <cell r="D21">
            <v>12.6</v>
          </cell>
          <cell r="E21">
            <v>67.583333333333329</v>
          </cell>
          <cell r="F21">
            <v>91</v>
          </cell>
          <cell r="G21">
            <v>33</v>
          </cell>
          <cell r="H21">
            <v>8.2799999999999994</v>
          </cell>
          <cell r="I21" t="str">
            <v>S</v>
          </cell>
          <cell r="J21">
            <v>23.040000000000003</v>
          </cell>
          <cell r="K21">
            <v>0</v>
          </cell>
        </row>
        <row r="22">
          <cell r="B22">
            <v>18.999999999999996</v>
          </cell>
          <cell r="C22">
            <v>26.5</v>
          </cell>
          <cell r="D22">
            <v>12.7</v>
          </cell>
          <cell r="E22">
            <v>64.541666666666671</v>
          </cell>
          <cell r="F22">
            <v>82</v>
          </cell>
          <cell r="G22">
            <v>40</v>
          </cell>
          <cell r="H22">
            <v>10.44</v>
          </cell>
          <cell r="I22" t="str">
            <v>SE</v>
          </cell>
          <cell r="J22">
            <v>20.52</v>
          </cell>
          <cell r="K22">
            <v>0</v>
          </cell>
        </row>
        <row r="23">
          <cell r="B23">
            <v>20.287500000000001</v>
          </cell>
          <cell r="C23">
            <v>26.9</v>
          </cell>
          <cell r="D23">
            <v>14.5</v>
          </cell>
          <cell r="E23">
            <v>68.791666666666671</v>
          </cell>
          <cell r="F23">
            <v>91</v>
          </cell>
          <cell r="G23">
            <v>42</v>
          </cell>
          <cell r="H23">
            <v>10.08</v>
          </cell>
          <cell r="I23" t="str">
            <v>SE</v>
          </cell>
          <cell r="J23">
            <v>20.52</v>
          </cell>
          <cell r="K23">
            <v>0</v>
          </cell>
        </row>
        <row r="24">
          <cell r="B24">
            <v>20.487500000000001</v>
          </cell>
          <cell r="C24">
            <v>27.5</v>
          </cell>
          <cell r="D24">
            <v>14.5</v>
          </cell>
          <cell r="E24">
            <v>68.333333333333329</v>
          </cell>
          <cell r="F24">
            <v>87</v>
          </cell>
          <cell r="G24">
            <v>43</v>
          </cell>
          <cell r="H24">
            <v>16.920000000000002</v>
          </cell>
          <cell r="I24" t="str">
            <v>SE</v>
          </cell>
          <cell r="J24">
            <v>29.52</v>
          </cell>
          <cell r="K24">
            <v>0</v>
          </cell>
        </row>
        <row r="25">
          <cell r="B25">
            <v>20.387500000000003</v>
          </cell>
          <cell r="C25">
            <v>27.1</v>
          </cell>
          <cell r="D25">
            <v>15.6</v>
          </cell>
          <cell r="E25">
            <v>72.333333333333329</v>
          </cell>
          <cell r="F25">
            <v>93</v>
          </cell>
          <cell r="G25">
            <v>45</v>
          </cell>
          <cell r="H25">
            <v>16.2</v>
          </cell>
          <cell r="I25" t="str">
            <v>SE</v>
          </cell>
          <cell r="J25">
            <v>28.44</v>
          </cell>
          <cell r="K25">
            <v>0</v>
          </cell>
        </row>
        <row r="26">
          <cell r="B26">
            <v>20.095833333333335</v>
          </cell>
          <cell r="C26">
            <v>26.6</v>
          </cell>
          <cell r="D26">
            <v>14.6</v>
          </cell>
          <cell r="E26">
            <v>67.791666666666671</v>
          </cell>
          <cell r="F26">
            <v>87</v>
          </cell>
          <cell r="G26">
            <v>43</v>
          </cell>
          <cell r="H26">
            <v>17.28</v>
          </cell>
          <cell r="I26" t="str">
            <v>SE</v>
          </cell>
          <cell r="J26">
            <v>31.680000000000003</v>
          </cell>
          <cell r="K26">
            <v>0</v>
          </cell>
        </row>
        <row r="27">
          <cell r="B27">
            <v>20.645833333333332</v>
          </cell>
          <cell r="C27">
            <v>27.5</v>
          </cell>
          <cell r="D27">
            <v>15.3</v>
          </cell>
          <cell r="E27">
            <v>66.125</v>
          </cell>
          <cell r="F27">
            <v>89</v>
          </cell>
          <cell r="G27">
            <v>37</v>
          </cell>
          <cell r="H27">
            <v>20.16</v>
          </cell>
          <cell r="I27" t="str">
            <v>SE</v>
          </cell>
          <cell r="J27">
            <v>32.04</v>
          </cell>
          <cell r="K27">
            <v>0</v>
          </cell>
        </row>
        <row r="28">
          <cell r="B28">
            <v>20.574999999999999</v>
          </cell>
          <cell r="C28">
            <v>27.6</v>
          </cell>
          <cell r="D28">
            <v>14.3</v>
          </cell>
          <cell r="E28">
            <v>63.416666666666664</v>
          </cell>
          <cell r="F28">
            <v>85</v>
          </cell>
          <cell r="G28">
            <v>36</v>
          </cell>
          <cell r="H28">
            <v>13.68</v>
          </cell>
          <cell r="I28" t="str">
            <v>SE</v>
          </cell>
          <cell r="J28">
            <v>28.08</v>
          </cell>
          <cell r="K28">
            <v>0</v>
          </cell>
        </row>
        <row r="29">
          <cell r="B29">
            <v>20.858333333333331</v>
          </cell>
          <cell r="C29">
            <v>28.1</v>
          </cell>
          <cell r="D29">
            <v>14.9</v>
          </cell>
          <cell r="E29">
            <v>61.041666666666664</v>
          </cell>
          <cell r="F29">
            <v>81</v>
          </cell>
          <cell r="G29">
            <v>38</v>
          </cell>
          <cell r="H29">
            <v>16.2</v>
          </cell>
          <cell r="I29" t="str">
            <v>SE</v>
          </cell>
          <cell r="J29">
            <v>30.96</v>
          </cell>
          <cell r="K29">
            <v>0</v>
          </cell>
        </row>
        <row r="30">
          <cell r="B30">
            <v>22.316666666666663</v>
          </cell>
          <cell r="C30">
            <v>29.4</v>
          </cell>
          <cell r="D30">
            <v>16.899999999999999</v>
          </cell>
          <cell r="E30">
            <v>63.458333333333336</v>
          </cell>
          <cell r="F30">
            <v>79</v>
          </cell>
          <cell r="G30">
            <v>43</v>
          </cell>
          <cell r="H30">
            <v>13.68</v>
          </cell>
          <cell r="I30" t="str">
            <v>NE</v>
          </cell>
          <cell r="J30">
            <v>27.36</v>
          </cell>
          <cell r="K30">
            <v>0</v>
          </cell>
        </row>
        <row r="31">
          <cell r="B31">
            <v>23.520833333333332</v>
          </cell>
          <cell r="C31">
            <v>30.3</v>
          </cell>
          <cell r="D31">
            <v>18.7</v>
          </cell>
          <cell r="E31">
            <v>70.125</v>
          </cell>
          <cell r="F31">
            <v>86</v>
          </cell>
          <cell r="G31">
            <v>45</v>
          </cell>
          <cell r="H31">
            <v>12.96</v>
          </cell>
          <cell r="I31" t="str">
            <v>NE</v>
          </cell>
          <cell r="J31">
            <v>29.880000000000003</v>
          </cell>
          <cell r="K31">
            <v>0</v>
          </cell>
        </row>
        <row r="32">
          <cell r="B32">
            <v>23.349999999999991</v>
          </cell>
          <cell r="C32">
            <v>29.6</v>
          </cell>
          <cell r="D32">
            <v>19.600000000000001</v>
          </cell>
          <cell r="E32">
            <v>69.291666666666671</v>
          </cell>
          <cell r="F32">
            <v>82</v>
          </cell>
          <cell r="G32">
            <v>47</v>
          </cell>
          <cell r="H32">
            <v>20.52</v>
          </cell>
          <cell r="I32" t="str">
            <v>NE</v>
          </cell>
          <cell r="J32">
            <v>33.119999999999997</v>
          </cell>
          <cell r="K32">
            <v>0</v>
          </cell>
        </row>
        <row r="33">
          <cell r="B33">
            <v>22.887499999999999</v>
          </cell>
          <cell r="C33">
            <v>31.1</v>
          </cell>
          <cell r="D33">
            <v>17.5</v>
          </cell>
          <cell r="E33">
            <v>71.25</v>
          </cell>
          <cell r="F33">
            <v>88</v>
          </cell>
          <cell r="G33">
            <v>37</v>
          </cell>
          <cell r="H33">
            <v>16.559999999999999</v>
          </cell>
          <cell r="I33" t="str">
            <v>N</v>
          </cell>
          <cell r="J33">
            <v>28.8</v>
          </cell>
          <cell r="K33">
            <v>0</v>
          </cell>
        </row>
        <row r="34">
          <cell r="B34">
            <v>23.724999999999994</v>
          </cell>
          <cell r="C34">
            <v>31.3</v>
          </cell>
          <cell r="D34">
            <v>18.899999999999999</v>
          </cell>
          <cell r="E34">
            <v>71.208333333333329</v>
          </cell>
          <cell r="F34">
            <v>89</v>
          </cell>
          <cell r="G34">
            <v>41</v>
          </cell>
          <cell r="H34">
            <v>17.28</v>
          </cell>
          <cell r="I34" t="str">
            <v>NE</v>
          </cell>
          <cell r="J34">
            <v>30.240000000000002</v>
          </cell>
          <cell r="K34">
            <v>0</v>
          </cell>
        </row>
      </sheetData>
      <sheetData sheetId="4" refreshError="1"/>
      <sheetData sheetId="5">
        <row r="5">
          <cell r="B5">
            <v>20.891666666666666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26.195833333333336</v>
          </cell>
          <cell r="C5">
            <v>32.6</v>
          </cell>
          <cell r="D5">
            <v>21.6</v>
          </cell>
          <cell r="E5">
            <v>70.416666666666671</v>
          </cell>
          <cell r="F5">
            <v>86</v>
          </cell>
          <cell r="G5">
            <v>48</v>
          </cell>
          <cell r="H5">
            <v>14.4</v>
          </cell>
          <cell r="I5" t="str">
            <v>NE</v>
          </cell>
          <cell r="J5">
            <v>28.08</v>
          </cell>
          <cell r="K5">
            <v>0</v>
          </cell>
        </row>
        <row r="6">
          <cell r="B6">
            <v>23.233333333333334</v>
          </cell>
          <cell r="C6">
            <v>27.8</v>
          </cell>
          <cell r="D6">
            <v>19.2</v>
          </cell>
          <cell r="E6">
            <v>84.083333333333329</v>
          </cell>
          <cell r="F6">
            <v>96</v>
          </cell>
          <cell r="G6">
            <v>66</v>
          </cell>
          <cell r="H6">
            <v>21.6</v>
          </cell>
          <cell r="I6" t="str">
            <v>NO</v>
          </cell>
          <cell r="J6">
            <v>39.24</v>
          </cell>
          <cell r="K6">
            <v>19.399999999999999</v>
          </cell>
        </row>
        <row r="7">
          <cell r="B7">
            <v>20.987500000000004</v>
          </cell>
          <cell r="C7">
            <v>25.5</v>
          </cell>
          <cell r="D7">
            <v>19.600000000000001</v>
          </cell>
          <cell r="E7">
            <v>92.458333333333329</v>
          </cell>
          <cell r="F7">
            <v>96</v>
          </cell>
          <cell r="G7">
            <v>76</v>
          </cell>
          <cell r="H7">
            <v>16.2</v>
          </cell>
          <cell r="I7" t="str">
            <v>NO</v>
          </cell>
          <cell r="J7">
            <v>29.52</v>
          </cell>
          <cell r="K7">
            <v>37.6</v>
          </cell>
        </row>
        <row r="8">
          <cell r="B8">
            <v>22.908333333333331</v>
          </cell>
          <cell r="C8">
            <v>28.9</v>
          </cell>
          <cell r="D8">
            <v>19.2</v>
          </cell>
          <cell r="E8">
            <v>87.375</v>
          </cell>
          <cell r="F8">
            <v>96</v>
          </cell>
          <cell r="G8">
            <v>66</v>
          </cell>
          <cell r="H8">
            <v>17.28</v>
          </cell>
          <cell r="I8" t="str">
            <v>NO</v>
          </cell>
          <cell r="J8">
            <v>36.72</v>
          </cell>
          <cell r="K8">
            <v>9.4</v>
          </cell>
        </row>
        <row r="9">
          <cell r="B9">
            <v>22.954166666666666</v>
          </cell>
          <cell r="C9">
            <v>27.4</v>
          </cell>
          <cell r="D9">
            <v>20.9</v>
          </cell>
          <cell r="E9">
            <v>89.208333333333329</v>
          </cell>
          <cell r="F9">
            <v>96</v>
          </cell>
          <cell r="G9">
            <v>69</v>
          </cell>
          <cell r="H9">
            <v>16.2</v>
          </cell>
          <cell r="I9" t="str">
            <v>NO</v>
          </cell>
          <cell r="J9">
            <v>34.56</v>
          </cell>
          <cell r="K9">
            <v>57.600000000000009</v>
          </cell>
        </row>
        <row r="10">
          <cell r="B10">
            <v>23.566666666666663</v>
          </cell>
          <cell r="C10">
            <v>27.9</v>
          </cell>
          <cell r="D10">
            <v>19.899999999999999</v>
          </cell>
          <cell r="E10">
            <v>87.625</v>
          </cell>
          <cell r="F10">
            <v>95</v>
          </cell>
          <cell r="G10">
            <v>72</v>
          </cell>
          <cell r="H10">
            <v>16.559999999999999</v>
          </cell>
          <cell r="I10" t="str">
            <v>NO</v>
          </cell>
          <cell r="J10">
            <v>40.32</v>
          </cell>
          <cell r="K10">
            <v>18.399999999999999</v>
          </cell>
        </row>
        <row r="11">
          <cell r="B11">
            <v>21.779166666666665</v>
          </cell>
          <cell r="C11">
            <v>25</v>
          </cell>
          <cell r="D11">
            <v>18</v>
          </cell>
          <cell r="E11">
            <v>89.541666666666671</v>
          </cell>
          <cell r="F11">
            <v>96</v>
          </cell>
          <cell r="G11">
            <v>75</v>
          </cell>
          <cell r="H11">
            <v>18.36</v>
          </cell>
          <cell r="I11" t="str">
            <v>NE</v>
          </cell>
          <cell r="J11">
            <v>48.6</v>
          </cell>
          <cell r="K11">
            <v>64.8</v>
          </cell>
        </row>
        <row r="12">
          <cell r="B12">
            <v>23.133333333333336</v>
          </cell>
          <cell r="C12">
            <v>28.7</v>
          </cell>
          <cell r="D12">
            <v>20.5</v>
          </cell>
          <cell r="E12">
            <v>80.166666666666671</v>
          </cell>
          <cell r="F12">
            <v>93</v>
          </cell>
          <cell r="G12">
            <v>54</v>
          </cell>
          <cell r="H12">
            <v>9.3600000000000012</v>
          </cell>
          <cell r="I12" t="str">
            <v>SE</v>
          </cell>
          <cell r="J12">
            <v>21.240000000000002</v>
          </cell>
          <cell r="K12">
            <v>4.3999999999999995</v>
          </cell>
        </row>
        <row r="13">
          <cell r="B13">
            <v>23.337499999999995</v>
          </cell>
          <cell r="C13">
            <v>28.4</v>
          </cell>
          <cell r="D13">
            <v>20.100000000000001</v>
          </cell>
          <cell r="E13">
            <v>79.208333333333329</v>
          </cell>
          <cell r="F13">
            <v>91</v>
          </cell>
          <cell r="G13">
            <v>62</v>
          </cell>
          <cell r="H13">
            <v>11.520000000000001</v>
          </cell>
          <cell r="I13" t="str">
            <v>SE</v>
          </cell>
          <cell r="J13">
            <v>26.64</v>
          </cell>
          <cell r="K13">
            <v>0</v>
          </cell>
        </row>
        <row r="14">
          <cell r="B14">
            <v>22.354166666666668</v>
          </cell>
          <cell r="C14">
            <v>27.9</v>
          </cell>
          <cell r="D14">
            <v>19.7</v>
          </cell>
          <cell r="E14">
            <v>84.416666666666671</v>
          </cell>
          <cell r="F14">
            <v>95</v>
          </cell>
          <cell r="G14">
            <v>63</v>
          </cell>
          <cell r="H14">
            <v>19.440000000000001</v>
          </cell>
          <cell r="I14" t="str">
            <v>NE</v>
          </cell>
          <cell r="J14">
            <v>31.680000000000003</v>
          </cell>
          <cell r="K14">
            <v>0.2</v>
          </cell>
        </row>
        <row r="15">
          <cell r="B15">
            <v>25.512499999999999</v>
          </cell>
          <cell r="C15">
            <v>30.7</v>
          </cell>
          <cell r="D15">
            <v>21.8</v>
          </cell>
          <cell r="E15">
            <v>76.083333333333329</v>
          </cell>
          <cell r="F15">
            <v>90</v>
          </cell>
          <cell r="G15">
            <v>56</v>
          </cell>
          <cell r="H15">
            <v>15.48</v>
          </cell>
          <cell r="I15" t="str">
            <v>NE</v>
          </cell>
          <cell r="J15">
            <v>33.480000000000004</v>
          </cell>
          <cell r="K15">
            <v>0</v>
          </cell>
        </row>
        <row r="16">
          <cell r="B16">
            <v>25.191666666666666</v>
          </cell>
          <cell r="C16">
            <v>28.6</v>
          </cell>
          <cell r="D16">
            <v>22.9</v>
          </cell>
          <cell r="E16">
            <v>82.791666666666671</v>
          </cell>
          <cell r="F16">
            <v>92</v>
          </cell>
          <cell r="G16">
            <v>69</v>
          </cell>
          <cell r="H16">
            <v>17.64</v>
          </cell>
          <cell r="I16" t="str">
            <v>NO</v>
          </cell>
          <cell r="J16">
            <v>39.24</v>
          </cell>
          <cell r="K16">
            <v>3.2</v>
          </cell>
        </row>
        <row r="17">
          <cell r="B17">
            <v>21.733333333333334</v>
          </cell>
          <cell r="C17">
            <v>25</v>
          </cell>
          <cell r="D17">
            <v>19.2</v>
          </cell>
          <cell r="E17">
            <v>84.791666666666671</v>
          </cell>
          <cell r="F17">
            <v>95</v>
          </cell>
          <cell r="G17">
            <v>65</v>
          </cell>
          <cell r="H17">
            <v>17.64</v>
          </cell>
          <cell r="I17" t="str">
            <v>S</v>
          </cell>
          <cell r="J17">
            <v>38.159999999999997</v>
          </cell>
          <cell r="K17">
            <v>16.399999999999999</v>
          </cell>
        </row>
        <row r="18">
          <cell r="B18">
            <v>19.566666666666666</v>
          </cell>
          <cell r="C18">
            <v>26.4</v>
          </cell>
          <cell r="D18">
            <v>14.2</v>
          </cell>
          <cell r="E18">
            <v>76.208333333333329</v>
          </cell>
          <cell r="F18">
            <v>95</v>
          </cell>
          <cell r="G18">
            <v>39</v>
          </cell>
          <cell r="H18">
            <v>12.6</v>
          </cell>
          <cell r="I18" t="str">
            <v>S</v>
          </cell>
          <cell r="J18">
            <v>25.2</v>
          </cell>
          <cell r="K18">
            <v>0.2</v>
          </cell>
        </row>
        <row r="19">
          <cell r="B19">
            <v>18.741666666666671</v>
          </cell>
          <cell r="C19">
            <v>25.8</v>
          </cell>
          <cell r="D19">
            <v>12.5</v>
          </cell>
          <cell r="E19">
            <v>73.583333333333329</v>
          </cell>
          <cell r="F19">
            <v>93</v>
          </cell>
          <cell r="G19">
            <v>49</v>
          </cell>
          <cell r="H19">
            <v>11.879999999999999</v>
          </cell>
          <cell r="I19" t="str">
            <v>SE</v>
          </cell>
          <cell r="J19">
            <v>21.6</v>
          </cell>
          <cell r="K19">
            <v>0</v>
          </cell>
        </row>
        <row r="20">
          <cell r="B20">
            <v>18.845833333333335</v>
          </cell>
          <cell r="C20">
            <v>26.7</v>
          </cell>
          <cell r="D20">
            <v>10.6</v>
          </cell>
          <cell r="E20">
            <v>68.208333333333329</v>
          </cell>
          <cell r="F20">
            <v>93</v>
          </cell>
          <cell r="G20">
            <v>31</v>
          </cell>
          <cell r="H20">
            <v>11.879999999999999</v>
          </cell>
          <cell r="I20" t="str">
            <v>SE</v>
          </cell>
          <cell r="J20">
            <v>24.840000000000003</v>
          </cell>
          <cell r="K20">
            <v>0</v>
          </cell>
        </row>
        <row r="21">
          <cell r="B21">
            <v>18.825000000000003</v>
          </cell>
          <cell r="C21">
            <v>26.9</v>
          </cell>
          <cell r="D21">
            <v>11.9</v>
          </cell>
          <cell r="E21">
            <v>70.541666666666671</v>
          </cell>
          <cell r="F21">
            <v>94</v>
          </cell>
          <cell r="G21">
            <v>38</v>
          </cell>
          <cell r="H21">
            <v>11.16</v>
          </cell>
          <cell r="I21" t="str">
            <v>SE</v>
          </cell>
          <cell r="J21">
            <v>25.2</v>
          </cell>
          <cell r="K21">
            <v>0</v>
          </cell>
        </row>
        <row r="22">
          <cell r="B22">
            <v>19.645833333333332</v>
          </cell>
          <cell r="C22">
            <v>28.4</v>
          </cell>
          <cell r="D22">
            <v>12.5</v>
          </cell>
          <cell r="E22">
            <v>68.208333333333329</v>
          </cell>
          <cell r="F22">
            <v>91</v>
          </cell>
          <cell r="G22">
            <v>33</v>
          </cell>
          <cell r="H22">
            <v>9</v>
          </cell>
          <cell r="I22" t="str">
            <v>SE</v>
          </cell>
          <cell r="J22">
            <v>21.96</v>
          </cell>
          <cell r="K22">
            <v>0</v>
          </cell>
        </row>
        <row r="23">
          <cell r="B23">
            <v>20.324999999999999</v>
          </cell>
          <cell r="C23">
            <v>27.8</v>
          </cell>
          <cell r="D23">
            <v>14.6</v>
          </cell>
          <cell r="E23">
            <v>66.625</v>
          </cell>
          <cell r="F23">
            <v>92</v>
          </cell>
          <cell r="G23">
            <v>32</v>
          </cell>
          <cell r="H23">
            <v>9.3600000000000012</v>
          </cell>
          <cell r="I23" t="str">
            <v>SE</v>
          </cell>
          <cell r="J23">
            <v>21.6</v>
          </cell>
          <cell r="K23">
            <v>0.2</v>
          </cell>
        </row>
        <row r="24">
          <cell r="B24">
            <v>20.120833333333334</v>
          </cell>
          <cell r="C24">
            <v>28.6</v>
          </cell>
          <cell r="D24">
            <v>12.3</v>
          </cell>
          <cell r="E24">
            <v>65.583333333333329</v>
          </cell>
          <cell r="F24">
            <v>93</v>
          </cell>
          <cell r="G24">
            <v>31</v>
          </cell>
          <cell r="H24">
            <v>11.520000000000001</v>
          </cell>
          <cell r="I24" t="str">
            <v>SE</v>
          </cell>
          <cell r="J24">
            <v>25.56</v>
          </cell>
          <cell r="K24">
            <v>0</v>
          </cell>
        </row>
        <row r="25">
          <cell r="B25">
            <v>21.120833333333334</v>
          </cell>
          <cell r="C25">
            <v>29.3</v>
          </cell>
          <cell r="D25">
            <v>13.4</v>
          </cell>
          <cell r="E25">
            <v>68.458333333333329</v>
          </cell>
          <cell r="F25">
            <v>93</v>
          </cell>
          <cell r="G25">
            <v>36</v>
          </cell>
          <cell r="H25">
            <v>11.879999999999999</v>
          </cell>
          <cell r="I25" t="str">
            <v>SE</v>
          </cell>
          <cell r="J25">
            <v>23.759999999999998</v>
          </cell>
          <cell r="K25">
            <v>0</v>
          </cell>
        </row>
        <row r="26">
          <cell r="B26">
            <v>20.913043478260867</v>
          </cell>
          <cell r="C26">
            <v>29</v>
          </cell>
          <cell r="D26">
            <v>14.3</v>
          </cell>
          <cell r="E26">
            <v>71.333333333333329</v>
          </cell>
          <cell r="F26">
            <v>92</v>
          </cell>
          <cell r="G26">
            <v>38</v>
          </cell>
          <cell r="H26">
            <v>12.24</v>
          </cell>
          <cell r="I26" t="str">
            <v>SE</v>
          </cell>
          <cell r="J26">
            <v>29.880000000000003</v>
          </cell>
          <cell r="K26">
            <v>0</v>
          </cell>
        </row>
        <row r="27">
          <cell r="B27">
            <v>20.883333333333336</v>
          </cell>
          <cell r="C27">
            <v>27.5</v>
          </cell>
          <cell r="D27">
            <v>14.7</v>
          </cell>
          <cell r="E27">
            <v>67.541666666666671</v>
          </cell>
          <cell r="F27">
            <v>92</v>
          </cell>
          <cell r="G27">
            <v>32</v>
          </cell>
          <cell r="H27">
            <v>12.96</v>
          </cell>
          <cell r="I27" t="str">
            <v>SE</v>
          </cell>
          <cell r="J27">
            <v>34.92</v>
          </cell>
          <cell r="K27">
            <v>0</v>
          </cell>
        </row>
        <row r="28">
          <cell r="B28">
            <v>21.016666666666669</v>
          </cell>
          <cell r="C28">
            <v>28.6</v>
          </cell>
          <cell r="D28">
            <v>15.1</v>
          </cell>
          <cell r="E28">
            <v>63.125</v>
          </cell>
          <cell r="F28">
            <v>86</v>
          </cell>
          <cell r="G28">
            <v>34</v>
          </cell>
          <cell r="H28">
            <v>15.120000000000001</v>
          </cell>
          <cell r="I28" t="str">
            <v>SE</v>
          </cell>
          <cell r="J28">
            <v>36.72</v>
          </cell>
          <cell r="K28">
            <v>0</v>
          </cell>
        </row>
        <row r="29">
          <cell r="B29">
            <v>22.779166666666665</v>
          </cell>
          <cell r="C29">
            <v>29.8</v>
          </cell>
          <cell r="D29">
            <v>17.2</v>
          </cell>
          <cell r="E29">
            <v>62.916666666666664</v>
          </cell>
          <cell r="F29">
            <v>83</v>
          </cell>
          <cell r="G29">
            <v>41</v>
          </cell>
          <cell r="H29">
            <v>15.120000000000001</v>
          </cell>
          <cell r="I29" t="str">
            <v>NE</v>
          </cell>
          <cell r="J29">
            <v>30.96</v>
          </cell>
          <cell r="K29">
            <v>0</v>
          </cell>
        </row>
        <row r="30">
          <cell r="B30">
            <v>23.212499999999995</v>
          </cell>
          <cell r="C30">
            <v>30.2</v>
          </cell>
          <cell r="D30">
            <v>17.2</v>
          </cell>
          <cell r="E30">
            <v>70.833333333333329</v>
          </cell>
          <cell r="F30">
            <v>91</v>
          </cell>
          <cell r="G30">
            <v>45</v>
          </cell>
          <cell r="H30">
            <v>16.559999999999999</v>
          </cell>
          <cell r="I30" t="str">
            <v>SE</v>
          </cell>
          <cell r="J30">
            <v>33.119999999999997</v>
          </cell>
          <cell r="K30">
            <v>0</v>
          </cell>
        </row>
        <row r="31">
          <cell r="B31">
            <v>25.362500000000001</v>
          </cell>
          <cell r="C31">
            <v>31.5</v>
          </cell>
          <cell r="D31">
            <v>21</v>
          </cell>
          <cell r="E31">
            <v>65.75</v>
          </cell>
          <cell r="F31">
            <v>84</v>
          </cell>
          <cell r="G31">
            <v>40</v>
          </cell>
          <cell r="H31">
            <v>10.8</v>
          </cell>
          <cell r="I31" t="str">
            <v>NE</v>
          </cell>
          <cell r="J31">
            <v>25.92</v>
          </cell>
          <cell r="K31">
            <v>0</v>
          </cell>
        </row>
        <row r="32">
          <cell r="B32">
            <v>25.316666666666663</v>
          </cell>
          <cell r="C32">
            <v>30.5</v>
          </cell>
          <cell r="D32">
            <v>21</v>
          </cell>
          <cell r="E32">
            <v>62.333333333333336</v>
          </cell>
          <cell r="F32">
            <v>78</v>
          </cell>
          <cell r="G32">
            <v>41</v>
          </cell>
          <cell r="H32">
            <v>9.7200000000000006</v>
          </cell>
          <cell r="I32" t="str">
            <v>L</v>
          </cell>
          <cell r="J32">
            <v>24.840000000000003</v>
          </cell>
          <cell r="K32">
            <v>0</v>
          </cell>
        </row>
        <row r="33">
          <cell r="B33">
            <v>24.224999999999998</v>
          </cell>
          <cell r="C33">
            <v>31.7</v>
          </cell>
          <cell r="D33">
            <v>18.2</v>
          </cell>
          <cell r="E33">
            <v>66.75</v>
          </cell>
          <cell r="F33">
            <v>89</v>
          </cell>
          <cell r="G33">
            <v>37</v>
          </cell>
          <cell r="H33">
            <v>11.16</v>
          </cell>
          <cell r="I33" t="str">
            <v>SE</v>
          </cell>
          <cell r="J33">
            <v>20.88</v>
          </cell>
          <cell r="K33">
            <v>0</v>
          </cell>
        </row>
        <row r="34">
          <cell r="B34">
            <v>25.037499999999998</v>
          </cell>
          <cell r="C34">
            <v>31.8</v>
          </cell>
          <cell r="D34">
            <v>18.899999999999999</v>
          </cell>
          <cell r="E34">
            <v>61.291666666666664</v>
          </cell>
          <cell r="F34">
            <v>84</v>
          </cell>
          <cell r="G34">
            <v>36</v>
          </cell>
          <cell r="H34">
            <v>11.520000000000001</v>
          </cell>
          <cell r="I34" t="str">
            <v>SE</v>
          </cell>
          <cell r="J34">
            <v>23.759999999999998</v>
          </cell>
          <cell r="K34">
            <v>0</v>
          </cell>
        </row>
      </sheetData>
      <sheetData sheetId="4">
        <row r="5">
          <cell r="B5">
            <v>25.375</v>
          </cell>
        </row>
      </sheetData>
      <sheetData sheetId="5">
        <row r="5">
          <cell r="B5">
            <v>23.391666666666669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>
        <row r="5">
          <cell r="B5">
            <v>26.079166666666655</v>
          </cell>
          <cell r="C5">
            <v>32.4</v>
          </cell>
          <cell r="D5">
            <v>21.9</v>
          </cell>
          <cell r="E5">
            <v>75.125</v>
          </cell>
          <cell r="F5">
            <v>91</v>
          </cell>
          <cell r="G5">
            <v>46</v>
          </cell>
          <cell r="H5">
            <v>20.16</v>
          </cell>
          <cell r="I5" t="str">
            <v>NE</v>
          </cell>
          <cell r="J5">
            <v>36.36</v>
          </cell>
          <cell r="K5">
            <v>0</v>
          </cell>
        </row>
        <row r="6">
          <cell r="B6">
            <v>26.3125</v>
          </cell>
          <cell r="C6">
            <v>32.4</v>
          </cell>
          <cell r="D6">
            <v>21.5</v>
          </cell>
          <cell r="E6">
            <v>74.541666666666671</v>
          </cell>
          <cell r="F6">
            <v>93</v>
          </cell>
          <cell r="G6">
            <v>43</v>
          </cell>
          <cell r="H6">
            <v>19.8</v>
          </cell>
          <cell r="I6" t="str">
            <v>L</v>
          </cell>
          <cell r="J6">
            <v>30.96</v>
          </cell>
          <cell r="K6">
            <v>0</v>
          </cell>
        </row>
        <row r="7">
          <cell r="B7">
            <v>25.633333333333336</v>
          </cell>
          <cell r="C7">
            <v>29.8</v>
          </cell>
          <cell r="D7">
            <v>20</v>
          </cell>
          <cell r="E7">
            <v>78.125</v>
          </cell>
          <cell r="F7">
            <v>97</v>
          </cell>
          <cell r="G7">
            <v>59</v>
          </cell>
          <cell r="H7">
            <v>19.8</v>
          </cell>
          <cell r="I7" t="str">
            <v>L</v>
          </cell>
          <cell r="J7">
            <v>58.32</v>
          </cell>
          <cell r="K7">
            <v>13.6</v>
          </cell>
        </row>
        <row r="8">
          <cell r="B8">
            <v>23.883333333333336</v>
          </cell>
          <cell r="C8">
            <v>29.3</v>
          </cell>
          <cell r="D8">
            <v>20.2</v>
          </cell>
          <cell r="E8">
            <v>84.916666666666671</v>
          </cell>
          <cell r="F8">
            <v>97</v>
          </cell>
          <cell r="G8">
            <v>64</v>
          </cell>
          <cell r="H8">
            <v>25.92</v>
          </cell>
          <cell r="I8" t="str">
            <v>L</v>
          </cell>
          <cell r="J8">
            <v>38.159999999999997</v>
          </cell>
          <cell r="K8">
            <v>6.4</v>
          </cell>
        </row>
        <row r="9">
          <cell r="B9">
            <v>24.195833333333336</v>
          </cell>
          <cell r="C9">
            <v>30.6</v>
          </cell>
          <cell r="D9">
            <v>20.6</v>
          </cell>
          <cell r="E9">
            <v>82.875</v>
          </cell>
          <cell r="F9">
            <v>95</v>
          </cell>
          <cell r="G9">
            <v>56</v>
          </cell>
          <cell r="H9">
            <v>20.16</v>
          </cell>
          <cell r="I9" t="str">
            <v>NE</v>
          </cell>
          <cell r="J9">
            <v>38.159999999999997</v>
          </cell>
          <cell r="K9">
            <v>1.2</v>
          </cell>
        </row>
        <row r="10">
          <cell r="B10">
            <v>25.120833333333334</v>
          </cell>
          <cell r="C10">
            <v>30.9</v>
          </cell>
          <cell r="D10">
            <v>22</v>
          </cell>
          <cell r="E10">
            <v>81.791666666666671</v>
          </cell>
          <cell r="F10">
            <v>93</v>
          </cell>
          <cell r="G10">
            <v>58</v>
          </cell>
          <cell r="H10">
            <v>24.840000000000003</v>
          </cell>
          <cell r="I10" t="str">
            <v>NE</v>
          </cell>
          <cell r="J10">
            <v>39.6</v>
          </cell>
          <cell r="K10">
            <v>2.6</v>
          </cell>
        </row>
        <row r="11">
          <cell r="B11">
            <v>24.979166666666668</v>
          </cell>
          <cell r="C11">
            <v>30</v>
          </cell>
          <cell r="D11">
            <v>22</v>
          </cell>
          <cell r="E11">
            <v>81.916666666666671</v>
          </cell>
          <cell r="F11">
            <v>93</v>
          </cell>
          <cell r="G11">
            <v>61</v>
          </cell>
          <cell r="H11">
            <v>25.2</v>
          </cell>
          <cell r="I11" t="str">
            <v>NE</v>
          </cell>
          <cell r="J11">
            <v>45</v>
          </cell>
          <cell r="K11">
            <v>0</v>
          </cell>
        </row>
        <row r="12">
          <cell r="B12">
            <v>25.037500000000005</v>
          </cell>
          <cell r="C12">
            <v>30</v>
          </cell>
          <cell r="D12">
            <v>22.5</v>
          </cell>
          <cell r="E12">
            <v>82.375</v>
          </cell>
          <cell r="F12">
            <v>94</v>
          </cell>
          <cell r="G12">
            <v>56</v>
          </cell>
          <cell r="H12">
            <v>16.559999999999999</v>
          </cell>
          <cell r="I12" t="str">
            <v>NE</v>
          </cell>
          <cell r="J12">
            <v>30.240000000000002</v>
          </cell>
          <cell r="K12">
            <v>0</v>
          </cell>
        </row>
        <row r="13">
          <cell r="B13">
            <v>24.370833333333334</v>
          </cell>
          <cell r="C13">
            <v>29.9</v>
          </cell>
          <cell r="D13">
            <v>22.5</v>
          </cell>
          <cell r="E13">
            <v>86.333333333333329</v>
          </cell>
          <cell r="F13">
            <v>96</v>
          </cell>
          <cell r="G13">
            <v>59</v>
          </cell>
          <cell r="H13">
            <v>13.32</v>
          </cell>
          <cell r="I13" t="str">
            <v>S</v>
          </cell>
          <cell r="J13">
            <v>28.8</v>
          </cell>
          <cell r="K13">
            <v>0.6</v>
          </cell>
        </row>
        <row r="14">
          <cell r="B14">
            <v>24.666666666666671</v>
          </cell>
          <cell r="C14">
            <v>31.1</v>
          </cell>
          <cell r="D14">
            <v>21.2</v>
          </cell>
          <cell r="E14">
            <v>82.083333333333329</v>
          </cell>
          <cell r="F14">
            <v>97</v>
          </cell>
          <cell r="G14">
            <v>56</v>
          </cell>
          <cell r="H14">
            <v>18.720000000000002</v>
          </cell>
          <cell r="I14" t="str">
            <v>L</v>
          </cell>
          <cell r="J14">
            <v>38.519999999999996</v>
          </cell>
          <cell r="K14">
            <v>0</v>
          </cell>
        </row>
        <row r="15">
          <cell r="B15">
            <v>24.979166666666657</v>
          </cell>
          <cell r="C15">
            <v>31</v>
          </cell>
          <cell r="D15">
            <v>21.8</v>
          </cell>
          <cell r="E15">
            <v>80.916666666666671</v>
          </cell>
          <cell r="F15">
            <v>93</v>
          </cell>
          <cell r="G15">
            <v>56</v>
          </cell>
          <cell r="H15">
            <v>25.2</v>
          </cell>
          <cell r="I15" t="str">
            <v>NE</v>
          </cell>
          <cell r="J15">
            <v>38.880000000000003</v>
          </cell>
          <cell r="K15">
            <v>0</v>
          </cell>
        </row>
        <row r="16">
          <cell r="B16">
            <v>24.770833333333339</v>
          </cell>
          <cell r="C16">
            <v>30</v>
          </cell>
          <cell r="D16">
            <v>22.7</v>
          </cell>
          <cell r="E16">
            <v>85</v>
          </cell>
          <cell r="F16">
            <v>94</v>
          </cell>
          <cell r="G16">
            <v>63</v>
          </cell>
          <cell r="H16">
            <v>28.44</v>
          </cell>
          <cell r="I16" t="str">
            <v>NE</v>
          </cell>
          <cell r="J16">
            <v>50.76</v>
          </cell>
          <cell r="K16">
            <v>0.4</v>
          </cell>
        </row>
        <row r="17">
          <cell r="B17">
            <v>21.799999999999994</v>
          </cell>
          <cell r="C17">
            <v>24.3</v>
          </cell>
          <cell r="D17">
            <v>20.100000000000001</v>
          </cell>
          <cell r="E17">
            <v>94.291666666666671</v>
          </cell>
          <cell r="F17">
            <v>97</v>
          </cell>
          <cell r="G17">
            <v>88</v>
          </cell>
          <cell r="H17">
            <v>26.64</v>
          </cell>
          <cell r="I17" t="str">
            <v>SO</v>
          </cell>
          <cell r="J17">
            <v>48.24</v>
          </cell>
          <cell r="K17">
            <v>18.399999999999999</v>
          </cell>
        </row>
        <row r="18">
          <cell r="B18">
            <v>22.308333333333334</v>
          </cell>
          <cell r="C18">
            <v>27</v>
          </cell>
          <cell r="D18">
            <v>20</v>
          </cell>
          <cell r="E18">
            <v>89.083333333333329</v>
          </cell>
          <cell r="F18">
            <v>98</v>
          </cell>
          <cell r="G18">
            <v>66</v>
          </cell>
          <cell r="H18">
            <v>15.120000000000001</v>
          </cell>
          <cell r="I18" t="str">
            <v>SO</v>
          </cell>
          <cell r="J18">
            <v>25.2</v>
          </cell>
          <cell r="K18">
            <v>1</v>
          </cell>
        </row>
        <row r="19">
          <cell r="B19">
            <v>23.320833333333336</v>
          </cell>
          <cell r="C19">
            <v>29.4</v>
          </cell>
          <cell r="D19">
            <v>20</v>
          </cell>
          <cell r="E19">
            <v>82.708333333333329</v>
          </cell>
          <cell r="F19">
            <v>96</v>
          </cell>
          <cell r="G19">
            <v>55</v>
          </cell>
          <cell r="H19">
            <v>16.920000000000002</v>
          </cell>
          <cell r="I19" t="str">
            <v>SE</v>
          </cell>
          <cell r="J19">
            <v>29.16</v>
          </cell>
          <cell r="K19">
            <v>0</v>
          </cell>
        </row>
        <row r="20">
          <cell r="B20">
            <v>22.825000000000003</v>
          </cell>
          <cell r="C20">
            <v>29.1</v>
          </cell>
          <cell r="D20">
            <v>18.8</v>
          </cell>
          <cell r="E20">
            <v>78.208333333333329</v>
          </cell>
          <cell r="F20">
            <v>93</v>
          </cell>
          <cell r="G20">
            <v>51</v>
          </cell>
          <cell r="H20">
            <v>23.400000000000002</v>
          </cell>
          <cell r="I20" t="str">
            <v>S</v>
          </cell>
          <cell r="J20">
            <v>32.4</v>
          </cell>
          <cell r="K20">
            <v>0</v>
          </cell>
        </row>
        <row r="21">
          <cell r="B21">
            <v>21.537499999999998</v>
          </cell>
          <cell r="C21">
            <v>27.7</v>
          </cell>
          <cell r="D21">
            <v>15.7</v>
          </cell>
          <cell r="E21">
            <v>66.125</v>
          </cell>
          <cell r="F21">
            <v>90</v>
          </cell>
          <cell r="G21">
            <v>31</v>
          </cell>
          <cell r="H21">
            <v>19.079999999999998</v>
          </cell>
          <cell r="I21" t="str">
            <v>SE</v>
          </cell>
          <cell r="J21">
            <v>27.720000000000002</v>
          </cell>
          <cell r="K21">
            <v>0</v>
          </cell>
        </row>
        <row r="22">
          <cell r="B22">
            <v>21.483333333333334</v>
          </cell>
          <cell r="C22">
            <v>29.3</v>
          </cell>
          <cell r="D22">
            <v>15.7</v>
          </cell>
          <cell r="E22">
            <v>67.25</v>
          </cell>
          <cell r="F22">
            <v>88</v>
          </cell>
          <cell r="G22">
            <v>33</v>
          </cell>
          <cell r="H22">
            <v>16.559999999999999</v>
          </cell>
          <cell r="I22" t="str">
            <v>S</v>
          </cell>
          <cell r="J22">
            <v>24.12</v>
          </cell>
          <cell r="K22">
            <v>0</v>
          </cell>
        </row>
        <row r="23">
          <cell r="B23">
            <v>21.887499999999999</v>
          </cell>
          <cell r="C23">
            <v>29.6</v>
          </cell>
          <cell r="D23">
            <v>14.9</v>
          </cell>
          <cell r="E23">
            <v>63.541666666666664</v>
          </cell>
          <cell r="F23">
            <v>90</v>
          </cell>
          <cell r="G23">
            <v>31</v>
          </cell>
          <cell r="H23">
            <v>16.2</v>
          </cell>
          <cell r="I23" t="str">
            <v>SE</v>
          </cell>
          <cell r="J23">
            <v>29.16</v>
          </cell>
          <cell r="K23">
            <v>0</v>
          </cell>
        </row>
        <row r="24">
          <cell r="B24">
            <v>22.049999999999997</v>
          </cell>
          <cell r="C24">
            <v>28.9</v>
          </cell>
          <cell r="D24">
            <v>16.3</v>
          </cell>
          <cell r="E24">
            <v>66.583333333333329</v>
          </cell>
          <cell r="F24">
            <v>85</v>
          </cell>
          <cell r="G24">
            <v>48</v>
          </cell>
          <cell r="H24">
            <v>20.88</v>
          </cell>
          <cell r="I24" t="str">
            <v>SE</v>
          </cell>
          <cell r="J24">
            <v>31.680000000000003</v>
          </cell>
          <cell r="K24">
            <v>0</v>
          </cell>
        </row>
        <row r="25">
          <cell r="B25">
            <v>23.704166666666669</v>
          </cell>
          <cell r="C25">
            <v>30.2</v>
          </cell>
          <cell r="D25">
            <v>18.899999999999999</v>
          </cell>
          <cell r="E25">
            <v>71.125</v>
          </cell>
          <cell r="F25">
            <v>88</v>
          </cell>
          <cell r="G25">
            <v>42</v>
          </cell>
          <cell r="H25">
            <v>19.440000000000001</v>
          </cell>
          <cell r="I25" t="str">
            <v>SE</v>
          </cell>
          <cell r="J25">
            <v>46.080000000000005</v>
          </cell>
          <cell r="K25">
            <v>0</v>
          </cell>
        </row>
        <row r="26">
          <cell r="B26">
            <v>23.666666666666668</v>
          </cell>
          <cell r="C26">
            <v>31</v>
          </cell>
          <cell r="D26">
            <v>19</v>
          </cell>
          <cell r="E26">
            <v>70.875</v>
          </cell>
          <cell r="F26">
            <v>89</v>
          </cell>
          <cell r="G26">
            <v>32</v>
          </cell>
          <cell r="H26">
            <v>20.88</v>
          </cell>
          <cell r="I26" t="str">
            <v>SE</v>
          </cell>
          <cell r="J26">
            <v>36</v>
          </cell>
          <cell r="K26">
            <v>0.2</v>
          </cell>
        </row>
        <row r="27">
          <cell r="B27">
            <v>22.9375</v>
          </cell>
          <cell r="C27">
            <v>29</v>
          </cell>
          <cell r="D27">
            <v>17</v>
          </cell>
          <cell r="E27">
            <v>65.125</v>
          </cell>
          <cell r="F27">
            <v>89</v>
          </cell>
          <cell r="G27">
            <v>33</v>
          </cell>
          <cell r="H27">
            <v>20.88</v>
          </cell>
          <cell r="I27" t="str">
            <v>SE</v>
          </cell>
          <cell r="J27">
            <v>34.92</v>
          </cell>
          <cell r="K27">
            <v>0.2</v>
          </cell>
        </row>
        <row r="28">
          <cell r="B28">
            <v>22.599999999999998</v>
          </cell>
          <cell r="C28">
            <v>29.8</v>
          </cell>
          <cell r="D28">
            <v>17.399999999999999</v>
          </cell>
          <cell r="E28">
            <v>68.708333333333329</v>
          </cell>
          <cell r="F28">
            <v>88</v>
          </cell>
          <cell r="G28">
            <v>37</v>
          </cell>
          <cell r="H28">
            <v>15.120000000000001</v>
          </cell>
          <cell r="I28" t="str">
            <v>NE</v>
          </cell>
          <cell r="J28">
            <v>26.28</v>
          </cell>
          <cell r="K28">
            <v>0</v>
          </cell>
        </row>
        <row r="29">
          <cell r="B29">
            <v>23.212500000000006</v>
          </cell>
          <cell r="C29">
            <v>27.2</v>
          </cell>
          <cell r="D29">
            <v>19.8</v>
          </cell>
          <cell r="E29">
            <v>78.416666666666671</v>
          </cell>
          <cell r="F29">
            <v>95</v>
          </cell>
          <cell r="G29">
            <v>55</v>
          </cell>
          <cell r="H29">
            <v>11.520000000000001</v>
          </cell>
          <cell r="I29" t="str">
            <v>SO</v>
          </cell>
          <cell r="J29">
            <v>23.400000000000002</v>
          </cell>
          <cell r="K29">
            <v>1</v>
          </cell>
        </row>
        <row r="30">
          <cell r="B30">
            <v>23.783333333333335</v>
          </cell>
          <cell r="C30">
            <v>28.6</v>
          </cell>
          <cell r="D30">
            <v>19.100000000000001</v>
          </cell>
          <cell r="E30">
            <v>76.75</v>
          </cell>
          <cell r="F30">
            <v>94</v>
          </cell>
          <cell r="G30">
            <v>53</v>
          </cell>
          <cell r="H30">
            <v>13.68</v>
          </cell>
          <cell r="I30" t="str">
            <v>SE</v>
          </cell>
          <cell r="J30">
            <v>21.6</v>
          </cell>
          <cell r="K30">
            <v>0</v>
          </cell>
        </row>
        <row r="31">
          <cell r="B31">
            <v>24.316666666666666</v>
          </cell>
          <cell r="C31">
            <v>29.9</v>
          </cell>
          <cell r="D31">
            <v>19.7</v>
          </cell>
          <cell r="E31">
            <v>73.541666666666671</v>
          </cell>
          <cell r="F31">
            <v>92</v>
          </cell>
          <cell r="G31">
            <v>46</v>
          </cell>
          <cell r="H31">
            <v>18</v>
          </cell>
          <cell r="I31" t="str">
            <v>L</v>
          </cell>
          <cell r="J31">
            <v>29.52</v>
          </cell>
          <cell r="K31">
            <v>0</v>
          </cell>
        </row>
        <row r="32">
          <cell r="B32">
            <v>24.504166666666663</v>
          </cell>
          <cell r="C32">
            <v>32</v>
          </cell>
          <cell r="D32">
            <v>19.5</v>
          </cell>
          <cell r="E32">
            <v>71.458333333333329</v>
          </cell>
          <cell r="F32">
            <v>91</v>
          </cell>
          <cell r="G32">
            <v>38</v>
          </cell>
          <cell r="H32">
            <v>12.24</v>
          </cell>
          <cell r="I32" t="str">
            <v>L</v>
          </cell>
          <cell r="J32">
            <v>25.56</v>
          </cell>
          <cell r="K32">
            <v>0</v>
          </cell>
        </row>
        <row r="33">
          <cell r="B33">
            <v>25.191666666666666</v>
          </cell>
          <cell r="C33">
            <v>32.799999999999997</v>
          </cell>
          <cell r="D33">
            <v>19.7</v>
          </cell>
          <cell r="E33">
            <v>65.166666666666671</v>
          </cell>
          <cell r="F33">
            <v>90</v>
          </cell>
          <cell r="G33">
            <v>29</v>
          </cell>
          <cell r="H33">
            <v>18.720000000000002</v>
          </cell>
          <cell r="I33" t="str">
            <v>L</v>
          </cell>
          <cell r="J33">
            <v>30.96</v>
          </cell>
          <cell r="K33">
            <v>0</v>
          </cell>
        </row>
        <row r="34">
          <cell r="B34">
            <v>24.333333333333339</v>
          </cell>
          <cell r="C34">
            <v>31.9</v>
          </cell>
          <cell r="D34">
            <v>18</v>
          </cell>
          <cell r="E34">
            <v>61.416666666666664</v>
          </cell>
          <cell r="F34">
            <v>83</v>
          </cell>
          <cell r="G34">
            <v>31</v>
          </cell>
          <cell r="H34">
            <v>16.559999999999999</v>
          </cell>
          <cell r="I34" t="str">
            <v>L</v>
          </cell>
          <cell r="J34">
            <v>28.8</v>
          </cell>
          <cell r="K34">
            <v>0</v>
          </cell>
        </row>
      </sheetData>
      <sheetData sheetId="4" refreshError="1"/>
      <sheetData sheetId="5">
        <row r="5">
          <cell r="B5">
            <v>22.933333333333337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>
        <row r="5">
          <cell r="B5">
            <v>27.6875</v>
          </cell>
          <cell r="C5">
            <v>33.9</v>
          </cell>
          <cell r="D5">
            <v>23.1</v>
          </cell>
          <cell r="E5">
            <v>69.583333333333329</v>
          </cell>
          <cell r="F5">
            <v>90</v>
          </cell>
          <cell r="G5">
            <v>45</v>
          </cell>
          <cell r="H5">
            <v>12.96</v>
          </cell>
          <cell r="I5" t="str">
            <v>NE</v>
          </cell>
          <cell r="J5">
            <v>43.2</v>
          </cell>
          <cell r="K5">
            <v>0</v>
          </cell>
        </row>
        <row r="6">
          <cell r="B6">
            <v>25.754166666666666</v>
          </cell>
          <cell r="C6">
            <v>29.6</v>
          </cell>
          <cell r="D6">
            <v>21.8</v>
          </cell>
          <cell r="E6">
            <v>76.833333333333329</v>
          </cell>
          <cell r="F6">
            <v>89</v>
          </cell>
          <cell r="G6">
            <v>64</v>
          </cell>
          <cell r="H6">
            <v>12.24</v>
          </cell>
          <cell r="I6" t="str">
            <v>N</v>
          </cell>
          <cell r="J6">
            <v>43.2</v>
          </cell>
          <cell r="K6">
            <v>0.2</v>
          </cell>
        </row>
        <row r="7">
          <cell r="B7">
            <v>24.570833333333336</v>
          </cell>
          <cell r="C7">
            <v>28.3</v>
          </cell>
          <cell r="D7">
            <v>21.3</v>
          </cell>
          <cell r="E7">
            <v>81</v>
          </cell>
          <cell r="F7">
            <v>94</v>
          </cell>
          <cell r="G7">
            <v>66</v>
          </cell>
          <cell r="H7">
            <v>9.3600000000000012</v>
          </cell>
          <cell r="I7" t="str">
            <v>NE</v>
          </cell>
          <cell r="J7">
            <v>33.480000000000004</v>
          </cell>
          <cell r="K7">
            <v>0</v>
          </cell>
        </row>
        <row r="8">
          <cell r="B8">
            <v>25.795833333333331</v>
          </cell>
          <cell r="C8">
            <v>31.3</v>
          </cell>
          <cell r="D8">
            <v>21.9</v>
          </cell>
          <cell r="E8">
            <v>74.958333333333329</v>
          </cell>
          <cell r="F8">
            <v>90</v>
          </cell>
          <cell r="G8">
            <v>53</v>
          </cell>
          <cell r="H8">
            <v>8.64</v>
          </cell>
          <cell r="I8" t="str">
            <v>N</v>
          </cell>
          <cell r="J8">
            <v>21.96</v>
          </cell>
          <cell r="K8">
            <v>0</v>
          </cell>
        </row>
        <row r="9">
          <cell r="B9">
            <v>25.041666666666668</v>
          </cell>
          <cell r="C9">
            <v>28.7</v>
          </cell>
          <cell r="D9">
            <v>23.1</v>
          </cell>
          <cell r="E9">
            <v>83</v>
          </cell>
          <cell r="F9">
            <v>93</v>
          </cell>
          <cell r="G9">
            <v>65</v>
          </cell>
          <cell r="H9">
            <v>10.8</v>
          </cell>
          <cell r="I9" t="str">
            <v>NO</v>
          </cell>
          <cell r="J9">
            <v>34.200000000000003</v>
          </cell>
          <cell r="K9">
            <v>8.4</v>
          </cell>
        </row>
        <row r="10">
          <cell r="B10">
            <v>24.320833333333326</v>
          </cell>
          <cell r="C10">
            <v>29.1</v>
          </cell>
          <cell r="D10">
            <v>22.2</v>
          </cell>
          <cell r="E10">
            <v>85.75</v>
          </cell>
          <cell r="F10">
            <v>94</v>
          </cell>
          <cell r="G10">
            <v>67</v>
          </cell>
          <cell r="H10">
            <v>12.24</v>
          </cell>
          <cell r="I10" t="str">
            <v>N</v>
          </cell>
          <cell r="J10">
            <v>45.36</v>
          </cell>
          <cell r="K10">
            <v>1.5999999999999999</v>
          </cell>
        </row>
        <row r="11">
          <cell r="B11">
            <v>24.650000000000002</v>
          </cell>
          <cell r="C11">
            <v>29.1</v>
          </cell>
          <cell r="D11">
            <v>21.7</v>
          </cell>
          <cell r="E11">
            <v>82.291666666666671</v>
          </cell>
          <cell r="F11">
            <v>95</v>
          </cell>
          <cell r="G11">
            <v>62</v>
          </cell>
          <cell r="H11">
            <v>9.3600000000000012</v>
          </cell>
          <cell r="I11" t="str">
            <v>N</v>
          </cell>
          <cell r="J11">
            <v>27</v>
          </cell>
          <cell r="K11">
            <v>6.4</v>
          </cell>
        </row>
        <row r="12">
          <cell r="B12">
            <v>24.754166666666666</v>
          </cell>
          <cell r="C12">
            <v>31.5</v>
          </cell>
          <cell r="D12">
            <v>22.2</v>
          </cell>
          <cell r="E12">
            <v>86.25</v>
          </cell>
          <cell r="F12">
            <v>94</v>
          </cell>
          <cell r="G12">
            <v>59</v>
          </cell>
          <cell r="H12">
            <v>4.6800000000000006</v>
          </cell>
          <cell r="I12" t="str">
            <v>S</v>
          </cell>
          <cell r="J12">
            <v>41.4</v>
          </cell>
          <cell r="K12">
            <v>6.6000000000000005</v>
          </cell>
        </row>
        <row r="13">
          <cell r="B13">
            <v>25.104166666666668</v>
          </cell>
          <cell r="C13">
            <v>32.9</v>
          </cell>
          <cell r="D13">
            <v>21.5</v>
          </cell>
          <cell r="E13">
            <v>81.5</v>
          </cell>
          <cell r="F13">
            <v>94</v>
          </cell>
          <cell r="G13">
            <v>48</v>
          </cell>
          <cell r="H13">
            <v>7.9200000000000008</v>
          </cell>
          <cell r="I13" t="str">
            <v>S</v>
          </cell>
          <cell r="J13">
            <v>32.04</v>
          </cell>
          <cell r="K13">
            <v>2</v>
          </cell>
        </row>
        <row r="14">
          <cell r="B14">
            <v>24.45</v>
          </cell>
          <cell r="C14">
            <v>30.1</v>
          </cell>
          <cell r="D14">
            <v>20.5</v>
          </cell>
          <cell r="E14">
            <v>82.041666666666671</v>
          </cell>
          <cell r="F14">
            <v>96</v>
          </cell>
          <cell r="G14">
            <v>53</v>
          </cell>
          <cell r="H14">
            <v>13.68</v>
          </cell>
          <cell r="I14" t="str">
            <v>NE</v>
          </cell>
          <cell r="J14">
            <v>34.92</v>
          </cell>
          <cell r="K14">
            <v>37</v>
          </cell>
        </row>
        <row r="15">
          <cell r="B15">
            <v>25.033333333333335</v>
          </cell>
          <cell r="C15">
            <v>30.2</v>
          </cell>
          <cell r="D15">
            <v>21.9</v>
          </cell>
          <cell r="E15">
            <v>79.25</v>
          </cell>
          <cell r="F15">
            <v>91</v>
          </cell>
          <cell r="G15">
            <v>59</v>
          </cell>
          <cell r="H15">
            <v>9.3600000000000012</v>
          </cell>
          <cell r="I15" t="str">
            <v>L</v>
          </cell>
          <cell r="J15">
            <v>23.400000000000002</v>
          </cell>
          <cell r="K15">
            <v>0</v>
          </cell>
        </row>
        <row r="16">
          <cell r="B16">
            <v>25.208333333333329</v>
          </cell>
          <cell r="C16">
            <v>29.4</v>
          </cell>
          <cell r="D16">
            <v>23.4</v>
          </cell>
          <cell r="E16">
            <v>83.958333333333329</v>
          </cell>
          <cell r="F16">
            <v>90</v>
          </cell>
          <cell r="G16">
            <v>66</v>
          </cell>
          <cell r="H16">
            <v>11.879999999999999</v>
          </cell>
          <cell r="I16" t="str">
            <v>N</v>
          </cell>
          <cell r="J16">
            <v>28.08</v>
          </cell>
          <cell r="K16">
            <v>1.5999999999999999</v>
          </cell>
        </row>
        <row r="17">
          <cell r="B17">
            <v>23.270833333333329</v>
          </cell>
          <cell r="C17">
            <v>26.3</v>
          </cell>
          <cell r="D17">
            <v>20.5</v>
          </cell>
          <cell r="E17">
            <v>86.958333333333329</v>
          </cell>
          <cell r="F17">
            <v>95</v>
          </cell>
          <cell r="G17">
            <v>69</v>
          </cell>
          <cell r="H17">
            <v>12.24</v>
          </cell>
          <cell r="I17" t="str">
            <v>NO</v>
          </cell>
          <cell r="J17">
            <v>32.4</v>
          </cell>
          <cell r="K17">
            <v>30.6</v>
          </cell>
        </row>
        <row r="18">
          <cell r="B18">
            <v>23.474999999999998</v>
          </cell>
          <cell r="C18">
            <v>28.2</v>
          </cell>
          <cell r="D18">
            <v>20</v>
          </cell>
          <cell r="E18">
            <v>78.75</v>
          </cell>
          <cell r="F18">
            <v>92</v>
          </cell>
          <cell r="G18">
            <v>58</v>
          </cell>
          <cell r="H18">
            <v>6.84</v>
          </cell>
          <cell r="I18" t="str">
            <v>S</v>
          </cell>
          <cell r="J18">
            <v>19.079999999999998</v>
          </cell>
          <cell r="K18">
            <v>0</v>
          </cell>
        </row>
        <row r="19">
          <cell r="B19">
            <v>23.666666666666668</v>
          </cell>
          <cell r="C19">
            <v>30.2</v>
          </cell>
          <cell r="D19">
            <v>19.2</v>
          </cell>
          <cell r="E19">
            <v>74.625</v>
          </cell>
          <cell r="F19">
            <v>93</v>
          </cell>
          <cell r="G19">
            <v>45</v>
          </cell>
          <cell r="H19">
            <v>8.64</v>
          </cell>
          <cell r="I19" t="str">
            <v>S</v>
          </cell>
          <cell r="J19">
            <v>17.64</v>
          </cell>
          <cell r="K19">
            <v>0</v>
          </cell>
        </row>
        <row r="20">
          <cell r="B20">
            <v>22.283333333333335</v>
          </cell>
          <cell r="C20">
            <v>29.5</v>
          </cell>
          <cell r="D20">
            <v>16.8</v>
          </cell>
          <cell r="E20">
            <v>65.833333333333329</v>
          </cell>
          <cell r="F20">
            <v>94</v>
          </cell>
          <cell r="G20">
            <v>28</v>
          </cell>
          <cell r="H20">
            <v>6.48</v>
          </cell>
          <cell r="I20" t="str">
            <v>SO</v>
          </cell>
          <cell r="J20">
            <v>23.040000000000003</v>
          </cell>
          <cell r="K20">
            <v>0</v>
          </cell>
        </row>
        <row r="21">
          <cell r="B21">
            <v>21.779166666666669</v>
          </cell>
          <cell r="C21">
            <v>29.8</v>
          </cell>
          <cell r="D21">
            <v>14.7</v>
          </cell>
          <cell r="E21">
            <v>61.583333333333336</v>
          </cell>
          <cell r="F21">
            <v>91</v>
          </cell>
          <cell r="G21">
            <v>34</v>
          </cell>
          <cell r="H21">
            <v>6.48</v>
          </cell>
          <cell r="I21" t="str">
            <v>S</v>
          </cell>
          <cell r="J21">
            <v>20.16</v>
          </cell>
          <cell r="K21">
            <v>0</v>
          </cell>
        </row>
        <row r="22">
          <cell r="B22">
            <v>22.429166666666664</v>
          </cell>
          <cell r="C22">
            <v>29.5</v>
          </cell>
          <cell r="D22">
            <v>16.5</v>
          </cell>
          <cell r="E22">
            <v>62.25</v>
          </cell>
          <cell r="F22">
            <v>85</v>
          </cell>
          <cell r="G22">
            <v>35</v>
          </cell>
          <cell r="H22">
            <v>6.12</v>
          </cell>
          <cell r="I22" t="str">
            <v>SO</v>
          </cell>
          <cell r="J22">
            <v>21.96</v>
          </cell>
          <cell r="K22">
            <v>0</v>
          </cell>
        </row>
        <row r="23">
          <cell r="B23">
            <v>21.487500000000001</v>
          </cell>
          <cell r="C23">
            <v>29.7</v>
          </cell>
          <cell r="D23">
            <v>14.1</v>
          </cell>
          <cell r="E23">
            <v>63.875</v>
          </cell>
          <cell r="F23">
            <v>87</v>
          </cell>
          <cell r="G23">
            <v>31</v>
          </cell>
          <cell r="H23">
            <v>4.32</v>
          </cell>
          <cell r="I23" t="str">
            <v>SO</v>
          </cell>
          <cell r="J23">
            <v>17.64</v>
          </cell>
          <cell r="K23">
            <v>0</v>
          </cell>
        </row>
        <row r="24">
          <cell r="B24">
            <v>22.625</v>
          </cell>
          <cell r="C24">
            <v>31.1</v>
          </cell>
          <cell r="D24">
            <v>16.100000000000001</v>
          </cell>
          <cell r="E24">
            <v>65.791666666666671</v>
          </cell>
          <cell r="F24">
            <v>88</v>
          </cell>
          <cell r="G24">
            <v>37</v>
          </cell>
          <cell r="H24">
            <v>6.48</v>
          </cell>
          <cell r="I24" t="str">
            <v>S</v>
          </cell>
          <cell r="J24">
            <v>18.36</v>
          </cell>
          <cell r="K24">
            <v>0</v>
          </cell>
        </row>
        <row r="25">
          <cell r="B25">
            <v>23.158333333333335</v>
          </cell>
          <cell r="C25">
            <v>31.3</v>
          </cell>
          <cell r="D25">
            <v>16.5</v>
          </cell>
          <cell r="E25">
            <v>64.708333333333329</v>
          </cell>
          <cell r="F25">
            <v>88</v>
          </cell>
          <cell r="G25">
            <v>35</v>
          </cell>
          <cell r="H25">
            <v>7.5600000000000005</v>
          </cell>
          <cell r="I25" t="str">
            <v>S</v>
          </cell>
          <cell r="J25">
            <v>24.48</v>
          </cell>
          <cell r="K25">
            <v>0</v>
          </cell>
        </row>
        <row r="26">
          <cell r="B26">
            <v>22.716666666666669</v>
          </cell>
          <cell r="C26">
            <v>29.7</v>
          </cell>
          <cell r="D26">
            <v>16.600000000000001</v>
          </cell>
          <cell r="E26">
            <v>66.416666666666671</v>
          </cell>
          <cell r="F26">
            <v>86</v>
          </cell>
          <cell r="G26">
            <v>39</v>
          </cell>
          <cell r="H26">
            <v>8.64</v>
          </cell>
          <cell r="I26" t="str">
            <v>S</v>
          </cell>
          <cell r="J26">
            <v>24.12</v>
          </cell>
          <cell r="K26">
            <v>0</v>
          </cell>
        </row>
        <row r="27">
          <cell r="B27">
            <v>22.833333333333339</v>
          </cell>
          <cell r="C27">
            <v>29.6</v>
          </cell>
          <cell r="D27">
            <v>17.399999999999999</v>
          </cell>
          <cell r="E27">
            <v>60.75</v>
          </cell>
          <cell r="F27">
            <v>81</v>
          </cell>
          <cell r="G27">
            <v>35</v>
          </cell>
          <cell r="H27">
            <v>9.7200000000000006</v>
          </cell>
          <cell r="I27" t="str">
            <v>SE</v>
          </cell>
          <cell r="J27">
            <v>24.12</v>
          </cell>
          <cell r="K27">
            <v>0</v>
          </cell>
        </row>
        <row r="28">
          <cell r="B28">
            <v>23.279166666666665</v>
          </cell>
          <cell r="C28">
            <v>31.4</v>
          </cell>
          <cell r="D28">
            <v>16.7</v>
          </cell>
          <cell r="E28">
            <v>58.541666666666664</v>
          </cell>
          <cell r="F28">
            <v>83</v>
          </cell>
          <cell r="G28">
            <v>31</v>
          </cell>
          <cell r="H28">
            <v>6.84</v>
          </cell>
          <cell r="I28" t="str">
            <v>L</v>
          </cell>
          <cell r="J28">
            <v>23.040000000000003</v>
          </cell>
          <cell r="K28">
            <v>0</v>
          </cell>
        </row>
        <row r="29">
          <cell r="B29">
            <v>23.304166666666664</v>
          </cell>
          <cell r="C29">
            <v>31.4</v>
          </cell>
          <cell r="D29">
            <v>16.399999999999999</v>
          </cell>
          <cell r="E29">
            <v>59.708333333333336</v>
          </cell>
          <cell r="F29">
            <v>83</v>
          </cell>
          <cell r="G29">
            <v>33</v>
          </cell>
          <cell r="H29">
            <v>8.2799999999999994</v>
          </cell>
          <cell r="I29" t="str">
            <v>NE</v>
          </cell>
          <cell r="J29">
            <v>24.840000000000003</v>
          </cell>
          <cell r="K29">
            <v>0</v>
          </cell>
        </row>
        <row r="30">
          <cell r="B30">
            <v>24.595833333333335</v>
          </cell>
          <cell r="C30">
            <v>32.5</v>
          </cell>
          <cell r="D30">
            <v>18.600000000000001</v>
          </cell>
          <cell r="E30">
            <v>64.291666666666671</v>
          </cell>
          <cell r="F30">
            <v>91</v>
          </cell>
          <cell r="G30">
            <v>33</v>
          </cell>
          <cell r="H30">
            <v>9</v>
          </cell>
          <cell r="I30" t="str">
            <v>S</v>
          </cell>
          <cell r="J30">
            <v>21.96</v>
          </cell>
          <cell r="K30">
            <v>0</v>
          </cell>
        </row>
        <row r="31">
          <cell r="B31">
            <v>25.487499999999997</v>
          </cell>
          <cell r="C31">
            <v>32.6</v>
          </cell>
          <cell r="D31">
            <v>20</v>
          </cell>
          <cell r="E31">
            <v>64.333333333333329</v>
          </cell>
          <cell r="F31">
            <v>89</v>
          </cell>
          <cell r="G31">
            <v>35</v>
          </cell>
          <cell r="H31">
            <v>6.84</v>
          </cell>
          <cell r="I31" t="str">
            <v>L</v>
          </cell>
          <cell r="J31">
            <v>19.8</v>
          </cell>
          <cell r="K31">
            <v>0</v>
          </cell>
        </row>
        <row r="32">
          <cell r="B32">
            <v>24.399999999999995</v>
          </cell>
          <cell r="C32">
            <v>30.7</v>
          </cell>
          <cell r="D32">
            <v>19.399999999999999</v>
          </cell>
          <cell r="E32">
            <v>65.708333333333329</v>
          </cell>
          <cell r="F32">
            <v>84</v>
          </cell>
          <cell r="G32">
            <v>41</v>
          </cell>
          <cell r="H32">
            <v>7.2</v>
          </cell>
          <cell r="I32" t="str">
            <v>SE</v>
          </cell>
          <cell r="J32">
            <v>18.36</v>
          </cell>
          <cell r="K32">
            <v>0</v>
          </cell>
        </row>
        <row r="33">
          <cell r="B33">
            <v>25.125</v>
          </cell>
          <cell r="C33">
            <v>32.299999999999997</v>
          </cell>
          <cell r="D33">
            <v>18.8</v>
          </cell>
          <cell r="E33">
            <v>64.208333333333329</v>
          </cell>
          <cell r="F33">
            <v>91</v>
          </cell>
          <cell r="G33">
            <v>34</v>
          </cell>
          <cell r="H33">
            <v>11.520000000000001</v>
          </cell>
          <cell r="I33" t="str">
            <v>NE</v>
          </cell>
          <cell r="J33">
            <v>22.68</v>
          </cell>
          <cell r="K33">
            <v>0</v>
          </cell>
        </row>
        <row r="34">
          <cell r="B34">
            <v>24.475000000000005</v>
          </cell>
          <cell r="C34">
            <v>32.799999999999997</v>
          </cell>
          <cell r="D34">
            <v>17.399999999999999</v>
          </cell>
          <cell r="E34">
            <v>63.916666666666664</v>
          </cell>
          <cell r="F34">
            <v>94</v>
          </cell>
          <cell r="G34">
            <v>31</v>
          </cell>
          <cell r="H34">
            <v>9</v>
          </cell>
          <cell r="I34" t="str">
            <v>NE</v>
          </cell>
          <cell r="J34">
            <v>24.48</v>
          </cell>
          <cell r="K34">
            <v>0</v>
          </cell>
        </row>
      </sheetData>
      <sheetData sheetId="4" refreshError="1"/>
      <sheetData sheetId="5">
        <row r="5">
          <cell r="B5">
            <v>24.412499999999998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27.866666666666671</v>
          </cell>
          <cell r="C5">
            <v>35</v>
          </cell>
          <cell r="D5">
            <v>21.7</v>
          </cell>
          <cell r="E5">
            <v>67.916666666666671</v>
          </cell>
          <cell r="F5">
            <v>90</v>
          </cell>
          <cell r="G5">
            <v>46</v>
          </cell>
          <cell r="H5">
            <v>12.24</v>
          </cell>
          <cell r="I5" t="str">
            <v>SE</v>
          </cell>
          <cell r="J5">
            <v>27.720000000000002</v>
          </cell>
          <cell r="K5">
            <v>0</v>
          </cell>
        </row>
        <row r="6">
          <cell r="B6">
            <v>25.558333333333326</v>
          </cell>
          <cell r="C6">
            <v>31.3</v>
          </cell>
          <cell r="D6">
            <v>22</v>
          </cell>
          <cell r="E6">
            <v>84.208333333333329</v>
          </cell>
          <cell r="F6">
            <v>96</v>
          </cell>
          <cell r="G6">
            <v>65</v>
          </cell>
          <cell r="H6">
            <v>18</v>
          </cell>
          <cell r="I6" t="str">
            <v>NE</v>
          </cell>
          <cell r="J6">
            <v>29.52</v>
          </cell>
          <cell r="K6">
            <v>53.000000000000007</v>
          </cell>
        </row>
        <row r="7">
          <cell r="B7">
            <v>22.887499999999999</v>
          </cell>
          <cell r="C7">
            <v>24.9</v>
          </cell>
          <cell r="D7">
            <v>22</v>
          </cell>
          <cell r="E7">
            <v>94.041666666666671</v>
          </cell>
          <cell r="F7">
            <v>96</v>
          </cell>
          <cell r="G7">
            <v>87</v>
          </cell>
          <cell r="H7">
            <v>11.520000000000001</v>
          </cell>
          <cell r="I7" t="str">
            <v>SE</v>
          </cell>
          <cell r="J7">
            <v>21.96</v>
          </cell>
          <cell r="K7">
            <v>69.599999999999994</v>
          </cell>
        </row>
        <row r="8">
          <cell r="B8">
            <v>24.587500000000006</v>
          </cell>
          <cell r="C8">
            <v>29.5</v>
          </cell>
          <cell r="D8">
            <v>21.9</v>
          </cell>
          <cell r="E8">
            <v>88.791666666666671</v>
          </cell>
          <cell r="F8">
            <v>97</v>
          </cell>
          <cell r="G8">
            <v>71</v>
          </cell>
          <cell r="H8">
            <v>14.4</v>
          </cell>
          <cell r="I8" t="str">
            <v>N</v>
          </cell>
          <cell r="J8">
            <v>43.2</v>
          </cell>
          <cell r="K8">
            <v>4.4000000000000004</v>
          </cell>
        </row>
        <row r="9">
          <cell r="B9">
            <v>24.829166666666662</v>
          </cell>
          <cell r="C9">
            <v>29.2</v>
          </cell>
          <cell r="D9">
            <v>22.2</v>
          </cell>
          <cell r="E9">
            <v>87.583333333333329</v>
          </cell>
          <cell r="F9">
            <v>96</v>
          </cell>
          <cell r="G9">
            <v>66</v>
          </cell>
          <cell r="H9">
            <v>6.12</v>
          </cell>
          <cell r="I9" t="str">
            <v>SE</v>
          </cell>
          <cell r="J9">
            <v>21.96</v>
          </cell>
          <cell r="K9">
            <v>35</v>
          </cell>
        </row>
        <row r="10">
          <cell r="B10">
            <v>25.408333333333335</v>
          </cell>
          <cell r="C10">
            <v>30.9</v>
          </cell>
          <cell r="D10">
            <v>20.399999999999999</v>
          </cell>
          <cell r="E10">
            <v>87.375</v>
          </cell>
          <cell r="F10">
            <v>97</v>
          </cell>
          <cell r="G10">
            <v>66</v>
          </cell>
          <cell r="H10">
            <v>13.32</v>
          </cell>
          <cell r="I10" t="str">
            <v>L</v>
          </cell>
          <cell r="J10">
            <v>33.480000000000004</v>
          </cell>
          <cell r="K10">
            <v>58.800000000000004</v>
          </cell>
        </row>
        <row r="11">
          <cell r="B11">
            <v>24.391666666666676</v>
          </cell>
          <cell r="C11">
            <v>27</v>
          </cell>
          <cell r="D11">
            <v>20.100000000000001</v>
          </cell>
          <cell r="E11">
            <v>86.791666666666671</v>
          </cell>
          <cell r="F11">
            <v>96</v>
          </cell>
          <cell r="G11">
            <v>72</v>
          </cell>
          <cell r="H11">
            <v>16.2</v>
          </cell>
          <cell r="I11" t="str">
            <v>L</v>
          </cell>
          <cell r="J11">
            <v>35.28</v>
          </cell>
          <cell r="K11">
            <v>31.799999999999997</v>
          </cell>
        </row>
        <row r="12">
          <cell r="B12">
            <v>25.345833333333331</v>
          </cell>
          <cell r="C12">
            <v>31.6</v>
          </cell>
          <cell r="D12">
            <v>21.9</v>
          </cell>
          <cell r="E12">
            <v>84.5</v>
          </cell>
          <cell r="F12">
            <v>96</v>
          </cell>
          <cell r="G12">
            <v>59</v>
          </cell>
          <cell r="H12">
            <v>5.7600000000000007</v>
          </cell>
          <cell r="I12" t="str">
            <v>O</v>
          </cell>
          <cell r="J12">
            <v>16.2</v>
          </cell>
          <cell r="K12">
            <v>0</v>
          </cell>
        </row>
        <row r="13">
          <cell r="B13">
            <v>24.837500000000002</v>
          </cell>
          <cell r="C13">
            <v>32.200000000000003</v>
          </cell>
          <cell r="D13">
            <v>22.4</v>
          </cell>
          <cell r="E13">
            <v>85.458333333333329</v>
          </cell>
          <cell r="F13">
            <v>95</v>
          </cell>
          <cell r="G13">
            <v>57</v>
          </cell>
          <cell r="H13">
            <v>12.96</v>
          </cell>
          <cell r="I13" t="str">
            <v>SE</v>
          </cell>
          <cell r="J13">
            <v>27.720000000000002</v>
          </cell>
          <cell r="K13">
            <v>4.6000000000000005</v>
          </cell>
        </row>
        <row r="14">
          <cell r="B14">
            <v>26.208333333333332</v>
          </cell>
          <cell r="C14">
            <v>32.299999999999997</v>
          </cell>
          <cell r="D14">
            <v>22</v>
          </cell>
          <cell r="E14">
            <v>81.333333333333329</v>
          </cell>
          <cell r="F14">
            <v>96</v>
          </cell>
          <cell r="G14">
            <v>52</v>
          </cell>
          <cell r="H14">
            <v>7.5600000000000005</v>
          </cell>
          <cell r="I14" t="str">
            <v>SE</v>
          </cell>
          <cell r="J14">
            <v>18</v>
          </cell>
          <cell r="K14">
            <v>0.2</v>
          </cell>
        </row>
        <row r="15">
          <cell r="B15">
            <v>27.508333333333336</v>
          </cell>
          <cell r="C15">
            <v>32.700000000000003</v>
          </cell>
          <cell r="D15">
            <v>23.8</v>
          </cell>
          <cell r="E15">
            <v>77.458333333333329</v>
          </cell>
          <cell r="F15">
            <v>92</v>
          </cell>
          <cell r="G15">
            <v>56</v>
          </cell>
          <cell r="H15">
            <v>12.96</v>
          </cell>
          <cell r="I15" t="str">
            <v>N</v>
          </cell>
          <cell r="J15">
            <v>28.8</v>
          </cell>
          <cell r="K15">
            <v>0</v>
          </cell>
        </row>
        <row r="16">
          <cell r="B16">
            <v>27.404166666666665</v>
          </cell>
          <cell r="C16">
            <v>31.8</v>
          </cell>
          <cell r="D16">
            <v>24.4</v>
          </cell>
          <cell r="E16">
            <v>79.375</v>
          </cell>
          <cell r="F16">
            <v>92</v>
          </cell>
          <cell r="G16">
            <v>63</v>
          </cell>
          <cell r="H16">
            <v>18.720000000000002</v>
          </cell>
          <cell r="I16" t="str">
            <v>N</v>
          </cell>
          <cell r="J16">
            <v>39.96</v>
          </cell>
          <cell r="K16">
            <v>0</v>
          </cell>
        </row>
        <row r="17">
          <cell r="B17">
            <v>23.375</v>
          </cell>
          <cell r="C17">
            <v>26.6</v>
          </cell>
          <cell r="D17">
            <v>21</v>
          </cell>
          <cell r="E17">
            <v>87.041666666666671</v>
          </cell>
          <cell r="F17">
            <v>96</v>
          </cell>
          <cell r="G17">
            <v>65</v>
          </cell>
          <cell r="H17">
            <v>14.4</v>
          </cell>
          <cell r="I17" t="str">
            <v>S</v>
          </cell>
          <cell r="J17">
            <v>44.64</v>
          </cell>
          <cell r="K17">
            <v>23.199999999999996</v>
          </cell>
        </row>
        <row r="18">
          <cell r="B18">
            <v>22.054166666666664</v>
          </cell>
          <cell r="C18">
            <v>29.4</v>
          </cell>
          <cell r="D18">
            <v>16.399999999999999</v>
          </cell>
          <cell r="E18">
            <v>76.583333333333329</v>
          </cell>
          <cell r="F18">
            <v>94</v>
          </cell>
          <cell r="G18">
            <v>51</v>
          </cell>
          <cell r="H18">
            <v>8.2799999999999994</v>
          </cell>
          <cell r="I18" t="str">
            <v>S</v>
          </cell>
          <cell r="J18">
            <v>21.96</v>
          </cell>
          <cell r="K18">
            <v>0</v>
          </cell>
        </row>
        <row r="19">
          <cell r="B19">
            <v>21.200000000000003</v>
          </cell>
          <cell r="C19">
            <v>28.6</v>
          </cell>
          <cell r="D19">
            <v>16.3</v>
          </cell>
          <cell r="E19">
            <v>71.083333333333329</v>
          </cell>
          <cell r="F19">
            <v>88</v>
          </cell>
          <cell r="G19">
            <v>48</v>
          </cell>
          <cell r="H19">
            <v>9.7200000000000006</v>
          </cell>
          <cell r="I19" t="str">
            <v>S</v>
          </cell>
          <cell r="J19">
            <v>18.36</v>
          </cell>
          <cell r="K19">
            <v>0</v>
          </cell>
        </row>
        <row r="20">
          <cell r="B20">
            <v>20.758333333333336</v>
          </cell>
          <cell r="C20">
            <v>29.3</v>
          </cell>
          <cell r="D20">
            <v>14.3</v>
          </cell>
          <cell r="E20">
            <v>72.25</v>
          </cell>
          <cell r="F20">
            <v>97</v>
          </cell>
          <cell r="G20">
            <v>32</v>
          </cell>
          <cell r="H20">
            <v>9</v>
          </cell>
          <cell r="I20" t="str">
            <v>S</v>
          </cell>
          <cell r="J20">
            <v>18.36</v>
          </cell>
          <cell r="K20">
            <v>0.2</v>
          </cell>
        </row>
        <row r="21">
          <cell r="B21">
            <v>20.912500000000005</v>
          </cell>
          <cell r="C21">
            <v>29.1</v>
          </cell>
          <cell r="D21">
            <v>14.5</v>
          </cell>
          <cell r="E21">
            <v>72.5</v>
          </cell>
          <cell r="F21">
            <v>94</v>
          </cell>
          <cell r="G21">
            <v>36</v>
          </cell>
          <cell r="H21">
            <v>8.64</v>
          </cell>
          <cell r="I21" t="str">
            <v>S</v>
          </cell>
          <cell r="J21">
            <v>22.32</v>
          </cell>
          <cell r="K21">
            <v>0.2</v>
          </cell>
        </row>
        <row r="22">
          <cell r="B22">
            <v>21.354166666666668</v>
          </cell>
          <cell r="C22">
            <v>30.2</v>
          </cell>
          <cell r="D22">
            <v>14</v>
          </cell>
          <cell r="E22">
            <v>71.708333333333329</v>
          </cell>
          <cell r="F22">
            <v>95</v>
          </cell>
          <cell r="G22">
            <v>31</v>
          </cell>
          <cell r="H22">
            <v>10.08</v>
          </cell>
          <cell r="I22" t="str">
            <v>SE</v>
          </cell>
          <cell r="J22">
            <v>20.16</v>
          </cell>
          <cell r="K22">
            <v>0.2</v>
          </cell>
        </row>
        <row r="23">
          <cell r="B23">
            <v>22.029166666666669</v>
          </cell>
          <cell r="C23">
            <v>30</v>
          </cell>
          <cell r="D23">
            <v>15.5</v>
          </cell>
          <cell r="E23">
            <v>72</v>
          </cell>
          <cell r="F23">
            <v>95</v>
          </cell>
          <cell r="G23">
            <v>39</v>
          </cell>
          <cell r="H23">
            <v>13.32</v>
          </cell>
          <cell r="I23" t="str">
            <v>SE</v>
          </cell>
          <cell r="J23">
            <v>24.48</v>
          </cell>
          <cell r="K23">
            <v>0</v>
          </cell>
        </row>
        <row r="24">
          <cell r="B24">
            <v>21.55</v>
          </cell>
          <cell r="C24">
            <v>29.9</v>
          </cell>
          <cell r="D24">
            <v>14.2</v>
          </cell>
          <cell r="E24">
            <v>70.208333333333329</v>
          </cell>
          <cell r="F24">
            <v>93</v>
          </cell>
          <cell r="G24">
            <v>34</v>
          </cell>
          <cell r="H24">
            <v>6.12</v>
          </cell>
          <cell r="I24" t="str">
            <v>SE</v>
          </cell>
          <cell r="J24">
            <v>20.16</v>
          </cell>
          <cell r="K24">
            <v>0</v>
          </cell>
        </row>
        <row r="25">
          <cell r="B25">
            <v>23.041666666666668</v>
          </cell>
          <cell r="C25">
            <v>31.3</v>
          </cell>
          <cell r="D25">
            <v>16.399999999999999</v>
          </cell>
          <cell r="E25">
            <v>70.208333333333329</v>
          </cell>
          <cell r="F25">
            <v>93</v>
          </cell>
          <cell r="G25">
            <v>39</v>
          </cell>
          <cell r="H25">
            <v>14.76</v>
          </cell>
          <cell r="I25" t="str">
            <v>SE</v>
          </cell>
          <cell r="J25">
            <v>24.48</v>
          </cell>
          <cell r="K25">
            <v>0.2</v>
          </cell>
        </row>
        <row r="26">
          <cell r="B26">
            <v>23.958333333333339</v>
          </cell>
          <cell r="C26">
            <v>31.3</v>
          </cell>
          <cell r="D26">
            <v>18.3</v>
          </cell>
          <cell r="E26">
            <v>66.708333333333329</v>
          </cell>
          <cell r="F26">
            <v>86</v>
          </cell>
          <cell r="G26">
            <v>37</v>
          </cell>
          <cell r="H26">
            <v>11.879999999999999</v>
          </cell>
          <cell r="I26" t="str">
            <v>SE</v>
          </cell>
          <cell r="J26">
            <v>24.12</v>
          </cell>
          <cell r="K26">
            <v>0</v>
          </cell>
        </row>
        <row r="27">
          <cell r="B27">
            <v>22.958333333333329</v>
          </cell>
          <cell r="C27">
            <v>29.8</v>
          </cell>
          <cell r="D27">
            <v>18.100000000000001</v>
          </cell>
          <cell r="E27">
            <v>71.291666666666671</v>
          </cell>
          <cell r="F27">
            <v>91</v>
          </cell>
          <cell r="G27">
            <v>33</v>
          </cell>
          <cell r="H27">
            <v>10.44</v>
          </cell>
          <cell r="I27" t="str">
            <v>SE</v>
          </cell>
          <cell r="J27">
            <v>25.92</v>
          </cell>
          <cell r="K27">
            <v>0</v>
          </cell>
        </row>
        <row r="28">
          <cell r="B28">
            <v>22.025000000000002</v>
          </cell>
          <cell r="C28">
            <v>30.8</v>
          </cell>
          <cell r="D28">
            <v>16.100000000000001</v>
          </cell>
          <cell r="E28">
            <v>70.75</v>
          </cell>
          <cell r="F28">
            <v>94</v>
          </cell>
          <cell r="G28">
            <v>38</v>
          </cell>
          <cell r="H28">
            <v>11.520000000000001</v>
          </cell>
          <cell r="I28" t="str">
            <v>SE</v>
          </cell>
          <cell r="J28">
            <v>20.16</v>
          </cell>
          <cell r="K28">
            <v>0</v>
          </cell>
        </row>
        <row r="29">
          <cell r="B29">
            <v>22.679166666666671</v>
          </cell>
          <cell r="C29">
            <v>31.4</v>
          </cell>
          <cell r="D29">
            <v>16.5</v>
          </cell>
          <cell r="E29">
            <v>76.791666666666671</v>
          </cell>
          <cell r="F29">
            <v>96</v>
          </cell>
          <cell r="G29">
            <v>43</v>
          </cell>
          <cell r="H29">
            <v>9.7200000000000006</v>
          </cell>
          <cell r="I29" t="str">
            <v>SE</v>
          </cell>
          <cell r="J29">
            <v>21.96</v>
          </cell>
          <cell r="K29">
            <v>0</v>
          </cell>
        </row>
        <row r="30">
          <cell r="B30">
            <v>24.4375</v>
          </cell>
          <cell r="C30">
            <v>32.299999999999997</v>
          </cell>
          <cell r="D30">
            <v>18.3</v>
          </cell>
          <cell r="E30">
            <v>77.25</v>
          </cell>
          <cell r="F30">
            <v>97</v>
          </cell>
          <cell r="G30">
            <v>44</v>
          </cell>
          <cell r="H30">
            <v>11.520000000000001</v>
          </cell>
          <cell r="I30" t="str">
            <v>SE</v>
          </cell>
          <cell r="J30">
            <v>21.240000000000002</v>
          </cell>
          <cell r="K30">
            <v>0</v>
          </cell>
        </row>
        <row r="31">
          <cell r="B31">
            <v>25.525000000000002</v>
          </cell>
          <cell r="C31">
            <v>33.5</v>
          </cell>
          <cell r="D31">
            <v>20.100000000000001</v>
          </cell>
          <cell r="E31">
            <v>75.875</v>
          </cell>
          <cell r="F31">
            <v>96</v>
          </cell>
          <cell r="G31">
            <v>42</v>
          </cell>
          <cell r="H31">
            <v>6.12</v>
          </cell>
          <cell r="I31" t="str">
            <v>SE</v>
          </cell>
          <cell r="J31">
            <v>21.96</v>
          </cell>
          <cell r="K31">
            <v>0.2</v>
          </cell>
        </row>
        <row r="32">
          <cell r="B32">
            <v>25.845833333333328</v>
          </cell>
          <cell r="C32">
            <v>33.5</v>
          </cell>
          <cell r="D32">
            <v>20.9</v>
          </cell>
          <cell r="E32">
            <v>76.583333333333329</v>
          </cell>
          <cell r="F32">
            <v>95</v>
          </cell>
          <cell r="G32">
            <v>43</v>
          </cell>
          <cell r="H32">
            <v>6.84</v>
          </cell>
          <cell r="I32" t="str">
            <v>SE</v>
          </cell>
          <cell r="J32">
            <v>17.64</v>
          </cell>
          <cell r="K32">
            <v>0</v>
          </cell>
        </row>
        <row r="33">
          <cell r="B33">
            <v>25.404166666666665</v>
          </cell>
          <cell r="C33">
            <v>33.200000000000003</v>
          </cell>
          <cell r="D33">
            <v>18.7</v>
          </cell>
          <cell r="E33">
            <v>74.958333333333329</v>
          </cell>
          <cell r="F33">
            <v>97</v>
          </cell>
          <cell r="G33">
            <v>41</v>
          </cell>
          <cell r="H33">
            <v>4.32</v>
          </cell>
          <cell r="I33" t="str">
            <v>SE</v>
          </cell>
          <cell r="J33">
            <v>18.36</v>
          </cell>
          <cell r="K33">
            <v>0</v>
          </cell>
        </row>
        <row r="34">
          <cell r="B34">
            <v>25.366666666666671</v>
          </cell>
          <cell r="C34">
            <v>33.6</v>
          </cell>
          <cell r="D34">
            <v>18.600000000000001</v>
          </cell>
          <cell r="E34">
            <v>73.083333333333329</v>
          </cell>
          <cell r="F34">
            <v>97</v>
          </cell>
          <cell r="G34">
            <v>34</v>
          </cell>
          <cell r="H34">
            <v>9.7200000000000006</v>
          </cell>
          <cell r="I34" t="str">
            <v>SE</v>
          </cell>
          <cell r="J34">
            <v>27.720000000000002</v>
          </cell>
          <cell r="K34">
            <v>0.2</v>
          </cell>
        </row>
      </sheetData>
      <sheetData sheetId="4">
        <row r="5">
          <cell r="B5">
            <v>25.016666666666669</v>
          </cell>
        </row>
      </sheetData>
      <sheetData sheetId="5">
        <row r="5">
          <cell r="B5">
            <v>24.425000000000001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>
        <row r="5">
          <cell r="B5">
            <v>26.745833333333334</v>
          </cell>
          <cell r="C5">
            <v>31.9</v>
          </cell>
          <cell r="D5">
            <v>22.3</v>
          </cell>
          <cell r="E5">
            <v>73.166666666666671</v>
          </cell>
          <cell r="F5">
            <v>90</v>
          </cell>
          <cell r="G5">
            <v>53</v>
          </cell>
          <cell r="H5">
            <v>18</v>
          </cell>
          <cell r="I5" t="str">
            <v>L</v>
          </cell>
          <cell r="J5">
            <v>33.480000000000004</v>
          </cell>
          <cell r="K5">
            <v>0</v>
          </cell>
        </row>
        <row r="6">
          <cell r="B6">
            <v>23.270833333333332</v>
          </cell>
          <cell r="C6">
            <v>27.1</v>
          </cell>
          <cell r="D6">
            <v>19.600000000000001</v>
          </cell>
          <cell r="E6">
            <v>83.333333333333329</v>
          </cell>
          <cell r="F6">
            <v>96</v>
          </cell>
          <cell r="G6">
            <v>66</v>
          </cell>
          <cell r="H6">
            <v>17.64</v>
          </cell>
          <cell r="I6" t="str">
            <v>L</v>
          </cell>
          <cell r="J6">
            <v>47.88</v>
          </cell>
          <cell r="K6">
            <v>15.6</v>
          </cell>
        </row>
        <row r="7">
          <cell r="B7">
            <v>22.412500000000005</v>
          </cell>
          <cell r="C7">
            <v>26</v>
          </cell>
          <cell r="D7">
            <v>20.2</v>
          </cell>
          <cell r="E7">
            <v>90.208333333333329</v>
          </cell>
          <cell r="F7">
            <v>96</v>
          </cell>
          <cell r="G7">
            <v>72</v>
          </cell>
          <cell r="H7">
            <v>15.840000000000002</v>
          </cell>
          <cell r="I7" t="str">
            <v>L</v>
          </cell>
          <cell r="J7">
            <v>25.2</v>
          </cell>
          <cell r="K7">
            <v>0</v>
          </cell>
        </row>
        <row r="8">
          <cell r="B8">
            <v>24.8125</v>
          </cell>
          <cell r="C8">
            <v>29.4</v>
          </cell>
          <cell r="D8">
            <v>22.3</v>
          </cell>
          <cell r="E8">
            <v>80.791666666666671</v>
          </cell>
          <cell r="F8">
            <v>95</v>
          </cell>
          <cell r="G8">
            <v>55</v>
          </cell>
          <cell r="H8">
            <v>15.48</v>
          </cell>
          <cell r="I8" t="str">
            <v>N</v>
          </cell>
          <cell r="J8">
            <v>35.28</v>
          </cell>
          <cell r="K8">
            <v>0</v>
          </cell>
        </row>
        <row r="9">
          <cell r="B9">
            <v>23.825000000000003</v>
          </cell>
          <cell r="C9">
            <v>28.1</v>
          </cell>
          <cell r="D9">
            <v>21.7</v>
          </cell>
          <cell r="E9">
            <v>84.916666666666671</v>
          </cell>
          <cell r="F9">
            <v>96</v>
          </cell>
          <cell r="G9">
            <v>62</v>
          </cell>
          <cell r="H9">
            <v>15.48</v>
          </cell>
          <cell r="I9" t="str">
            <v>O</v>
          </cell>
          <cell r="J9">
            <v>36</v>
          </cell>
          <cell r="K9">
            <v>34</v>
          </cell>
        </row>
        <row r="10">
          <cell r="B10">
            <v>24.079166666666669</v>
          </cell>
          <cell r="C10">
            <v>28.4</v>
          </cell>
          <cell r="D10">
            <v>21.9</v>
          </cell>
          <cell r="E10">
            <v>83.291666666666671</v>
          </cell>
          <cell r="F10">
            <v>93</v>
          </cell>
          <cell r="G10">
            <v>61</v>
          </cell>
          <cell r="H10">
            <v>11.879999999999999</v>
          </cell>
          <cell r="I10" t="str">
            <v>SE</v>
          </cell>
          <cell r="J10">
            <v>29.16</v>
          </cell>
          <cell r="K10">
            <v>0.60000000000000009</v>
          </cell>
        </row>
        <row r="11">
          <cell r="B11">
            <v>22.283333333333335</v>
          </cell>
          <cell r="C11">
            <v>24.5</v>
          </cell>
          <cell r="D11">
            <v>19.399999999999999</v>
          </cell>
          <cell r="E11">
            <v>85.291666666666671</v>
          </cell>
          <cell r="F11">
            <v>96</v>
          </cell>
          <cell r="G11">
            <v>65</v>
          </cell>
          <cell r="H11">
            <v>14.76</v>
          </cell>
          <cell r="I11" t="str">
            <v>SE</v>
          </cell>
          <cell r="J11">
            <v>53.28</v>
          </cell>
          <cell r="K11">
            <v>16.399999999999999</v>
          </cell>
        </row>
        <row r="12">
          <cell r="B12">
            <v>23.204166666666666</v>
          </cell>
          <cell r="C12">
            <v>29.7</v>
          </cell>
          <cell r="D12">
            <v>20.2</v>
          </cell>
          <cell r="E12">
            <v>84.166666666666671</v>
          </cell>
          <cell r="F12">
            <v>94</v>
          </cell>
          <cell r="G12">
            <v>55</v>
          </cell>
          <cell r="H12">
            <v>22.68</v>
          </cell>
          <cell r="I12" t="str">
            <v>SE</v>
          </cell>
          <cell r="J12">
            <v>43.92</v>
          </cell>
          <cell r="K12">
            <v>2.2000000000000002</v>
          </cell>
        </row>
        <row r="13">
          <cell r="B13">
            <v>24.091666666666672</v>
          </cell>
          <cell r="C13">
            <v>29.4</v>
          </cell>
          <cell r="D13">
            <v>20.6</v>
          </cell>
          <cell r="E13">
            <v>81.083333333333329</v>
          </cell>
          <cell r="F13">
            <v>94</v>
          </cell>
          <cell r="G13">
            <v>56</v>
          </cell>
          <cell r="H13">
            <v>15.120000000000001</v>
          </cell>
          <cell r="I13" t="str">
            <v>SE</v>
          </cell>
          <cell r="J13">
            <v>24.840000000000003</v>
          </cell>
          <cell r="K13">
            <v>0</v>
          </cell>
        </row>
        <row r="14">
          <cell r="B14">
            <v>23.441666666666663</v>
          </cell>
          <cell r="C14">
            <v>27.7</v>
          </cell>
          <cell r="D14">
            <v>20</v>
          </cell>
          <cell r="E14">
            <v>82.875</v>
          </cell>
          <cell r="F14">
            <v>96</v>
          </cell>
          <cell r="G14">
            <v>64</v>
          </cell>
          <cell r="H14">
            <v>24.48</v>
          </cell>
          <cell r="I14" t="str">
            <v>L</v>
          </cell>
          <cell r="J14">
            <v>45</v>
          </cell>
          <cell r="K14">
            <v>69.599999999999994</v>
          </cell>
        </row>
        <row r="15">
          <cell r="B15">
            <v>23.900000000000002</v>
          </cell>
          <cell r="C15">
            <v>28.4</v>
          </cell>
          <cell r="D15">
            <v>20.6</v>
          </cell>
          <cell r="E15">
            <v>81.5</v>
          </cell>
          <cell r="F15">
            <v>94</v>
          </cell>
          <cell r="G15">
            <v>62</v>
          </cell>
          <cell r="H15">
            <v>20.52</v>
          </cell>
          <cell r="I15" t="str">
            <v>L</v>
          </cell>
          <cell r="J15">
            <v>36.72</v>
          </cell>
          <cell r="K15">
            <v>0</v>
          </cell>
        </row>
        <row r="16">
          <cell r="B16">
            <v>24.7</v>
          </cell>
          <cell r="C16">
            <v>30.2</v>
          </cell>
          <cell r="D16">
            <v>22.3</v>
          </cell>
          <cell r="E16">
            <v>84.791666666666671</v>
          </cell>
          <cell r="F16">
            <v>96</v>
          </cell>
          <cell r="G16">
            <v>60</v>
          </cell>
          <cell r="H16">
            <v>21.6</v>
          </cell>
          <cell r="I16" t="str">
            <v>NE</v>
          </cell>
          <cell r="J16">
            <v>43.56</v>
          </cell>
          <cell r="K16">
            <v>43.4</v>
          </cell>
        </row>
        <row r="17">
          <cell r="B17">
            <v>22.1875</v>
          </cell>
          <cell r="C17">
            <v>25.8</v>
          </cell>
          <cell r="D17">
            <v>19.899999999999999</v>
          </cell>
          <cell r="E17">
            <v>87.666666666666671</v>
          </cell>
          <cell r="F17">
            <v>96</v>
          </cell>
          <cell r="G17">
            <v>67</v>
          </cell>
          <cell r="H17">
            <v>23.400000000000002</v>
          </cell>
          <cell r="I17" t="str">
            <v>SO</v>
          </cell>
          <cell r="J17">
            <v>50.4</v>
          </cell>
          <cell r="K17">
            <v>11.2</v>
          </cell>
        </row>
        <row r="18">
          <cell r="B18">
            <v>21.475000000000005</v>
          </cell>
          <cell r="C18">
            <v>27.7</v>
          </cell>
          <cell r="D18">
            <v>16.399999999999999</v>
          </cell>
          <cell r="E18">
            <v>78.958333333333329</v>
          </cell>
          <cell r="F18">
            <v>96</v>
          </cell>
          <cell r="G18">
            <v>45</v>
          </cell>
          <cell r="H18">
            <v>11.879999999999999</v>
          </cell>
          <cell r="I18" t="str">
            <v>SO</v>
          </cell>
          <cell r="J18">
            <v>22.68</v>
          </cell>
          <cell r="K18">
            <v>0</v>
          </cell>
        </row>
        <row r="19">
          <cell r="B19">
            <v>21.558333333333334</v>
          </cell>
          <cell r="C19">
            <v>27.8</v>
          </cell>
          <cell r="D19">
            <v>16.5</v>
          </cell>
          <cell r="E19">
            <v>70.375</v>
          </cell>
          <cell r="F19">
            <v>86</v>
          </cell>
          <cell r="G19">
            <v>42</v>
          </cell>
          <cell r="H19">
            <v>15.48</v>
          </cell>
          <cell r="I19" t="str">
            <v>S</v>
          </cell>
          <cell r="J19">
            <v>25.92</v>
          </cell>
          <cell r="K19">
            <v>0</v>
          </cell>
        </row>
        <row r="20">
          <cell r="B20">
            <v>20.608333333333331</v>
          </cell>
          <cell r="C20">
            <v>26.7</v>
          </cell>
          <cell r="D20">
            <v>15.1</v>
          </cell>
          <cell r="E20">
            <v>56.75</v>
          </cell>
          <cell r="F20">
            <v>78</v>
          </cell>
          <cell r="G20">
            <v>26</v>
          </cell>
          <cell r="H20">
            <v>12.96</v>
          </cell>
          <cell r="I20" t="str">
            <v>S</v>
          </cell>
          <cell r="J20">
            <v>27.720000000000002</v>
          </cell>
          <cell r="K20">
            <v>0</v>
          </cell>
        </row>
        <row r="21">
          <cell r="B21">
            <v>20.295833333333338</v>
          </cell>
          <cell r="C21">
            <v>27</v>
          </cell>
          <cell r="D21">
            <v>14.5</v>
          </cell>
          <cell r="E21">
            <v>65.875</v>
          </cell>
          <cell r="F21">
            <v>94</v>
          </cell>
          <cell r="G21">
            <v>35</v>
          </cell>
          <cell r="H21">
            <v>12.96</v>
          </cell>
          <cell r="I21" t="str">
            <v>SO</v>
          </cell>
          <cell r="J21">
            <v>23.040000000000003</v>
          </cell>
          <cell r="K21">
            <v>0</v>
          </cell>
        </row>
        <row r="22">
          <cell r="B22">
            <v>20.733333333333334</v>
          </cell>
          <cell r="C22">
            <v>26.1</v>
          </cell>
          <cell r="D22">
            <v>16.600000000000001</v>
          </cell>
          <cell r="E22">
            <v>64.625</v>
          </cell>
          <cell r="F22">
            <v>85</v>
          </cell>
          <cell r="G22">
            <v>38</v>
          </cell>
          <cell r="H22">
            <v>19.079999999999998</v>
          </cell>
          <cell r="I22" t="str">
            <v>L</v>
          </cell>
          <cell r="J22">
            <v>32.4</v>
          </cell>
          <cell r="K22">
            <v>0</v>
          </cell>
        </row>
        <row r="23">
          <cell r="B23">
            <v>20.454166666666666</v>
          </cell>
          <cell r="C23">
            <v>26.2</v>
          </cell>
          <cell r="D23">
            <v>15.2</v>
          </cell>
          <cell r="E23">
            <v>65.666666666666671</v>
          </cell>
          <cell r="F23">
            <v>85</v>
          </cell>
          <cell r="G23">
            <v>40</v>
          </cell>
          <cell r="H23">
            <v>14.04</v>
          </cell>
          <cell r="I23" t="str">
            <v>SE</v>
          </cell>
          <cell r="J23">
            <v>24.48</v>
          </cell>
          <cell r="K23">
            <v>0</v>
          </cell>
        </row>
        <row r="24">
          <cell r="B24">
            <v>21.083333333333336</v>
          </cell>
          <cell r="C24">
            <v>27.4</v>
          </cell>
          <cell r="D24">
            <v>16.100000000000001</v>
          </cell>
          <cell r="E24">
            <v>66.416666666666671</v>
          </cell>
          <cell r="F24">
            <v>88</v>
          </cell>
          <cell r="G24">
            <v>39</v>
          </cell>
          <cell r="H24">
            <v>15.840000000000002</v>
          </cell>
          <cell r="I24" t="str">
            <v>SE</v>
          </cell>
          <cell r="J24">
            <v>26.28</v>
          </cell>
          <cell r="K24">
            <v>0</v>
          </cell>
        </row>
        <row r="25">
          <cell r="B25">
            <v>21.125</v>
          </cell>
          <cell r="C25">
            <v>27.1</v>
          </cell>
          <cell r="D25">
            <v>16.600000000000001</v>
          </cell>
          <cell r="E25">
            <v>67.875</v>
          </cell>
          <cell r="F25">
            <v>87</v>
          </cell>
          <cell r="G25">
            <v>41</v>
          </cell>
          <cell r="H25">
            <v>23.040000000000003</v>
          </cell>
          <cell r="I25" t="str">
            <v>SE</v>
          </cell>
          <cell r="J25">
            <v>32.76</v>
          </cell>
          <cell r="K25">
            <v>0</v>
          </cell>
        </row>
        <row r="26">
          <cell r="B26">
            <v>21.145833333333332</v>
          </cell>
          <cell r="C26">
            <v>27.3</v>
          </cell>
          <cell r="D26">
            <v>16</v>
          </cell>
          <cell r="E26">
            <v>68.833333333333329</v>
          </cell>
          <cell r="F26">
            <v>88</v>
          </cell>
          <cell r="G26">
            <v>46</v>
          </cell>
          <cell r="H26">
            <v>22.32</v>
          </cell>
          <cell r="I26" t="str">
            <v>L</v>
          </cell>
          <cell r="J26">
            <v>34.200000000000003</v>
          </cell>
          <cell r="K26">
            <v>0</v>
          </cell>
        </row>
        <row r="27">
          <cell r="B27">
            <v>21.179166666666671</v>
          </cell>
          <cell r="C27">
            <v>26.7</v>
          </cell>
          <cell r="D27">
            <v>16</v>
          </cell>
          <cell r="E27">
            <v>66.75</v>
          </cell>
          <cell r="F27">
            <v>86</v>
          </cell>
          <cell r="G27">
            <v>32</v>
          </cell>
          <cell r="H27">
            <v>20.16</v>
          </cell>
          <cell r="I27" t="str">
            <v>L</v>
          </cell>
          <cell r="J27">
            <v>30.96</v>
          </cell>
          <cell r="K27">
            <v>0</v>
          </cell>
        </row>
        <row r="28">
          <cell r="B28">
            <v>21.650000000000006</v>
          </cell>
          <cell r="C28">
            <v>27.8</v>
          </cell>
          <cell r="D28">
            <v>16.5</v>
          </cell>
          <cell r="E28">
            <v>65.166666666666671</v>
          </cell>
          <cell r="F28">
            <v>84</v>
          </cell>
          <cell r="G28">
            <v>32</v>
          </cell>
          <cell r="H28">
            <v>17.64</v>
          </cell>
          <cell r="I28" t="str">
            <v>SE</v>
          </cell>
          <cell r="J28">
            <v>29.52</v>
          </cell>
          <cell r="K28">
            <v>0</v>
          </cell>
        </row>
        <row r="29">
          <cell r="B29">
            <v>22.691666666666666</v>
          </cell>
          <cell r="C29">
            <v>29</v>
          </cell>
          <cell r="D29">
            <v>18.399999999999999</v>
          </cell>
          <cell r="E29">
            <v>61.166666666666664</v>
          </cell>
          <cell r="F29">
            <v>80</v>
          </cell>
          <cell r="G29">
            <v>37</v>
          </cell>
          <cell r="H29">
            <v>20.52</v>
          </cell>
          <cell r="I29" t="str">
            <v>SE</v>
          </cell>
          <cell r="J29">
            <v>32.76</v>
          </cell>
          <cell r="K29">
            <v>0</v>
          </cell>
        </row>
        <row r="30">
          <cell r="B30">
            <v>23.775000000000002</v>
          </cell>
          <cell r="C30">
            <v>30.2</v>
          </cell>
          <cell r="D30">
            <v>18.8</v>
          </cell>
          <cell r="E30">
            <v>64.875</v>
          </cell>
          <cell r="F30">
            <v>87</v>
          </cell>
          <cell r="G30">
            <v>39</v>
          </cell>
          <cell r="H30">
            <v>15.48</v>
          </cell>
          <cell r="I30" t="str">
            <v>SE</v>
          </cell>
          <cell r="J30">
            <v>30.240000000000002</v>
          </cell>
          <cell r="K30">
            <v>0</v>
          </cell>
        </row>
        <row r="31">
          <cell r="B31">
            <v>23.920833333333334</v>
          </cell>
          <cell r="C31">
            <v>29.5</v>
          </cell>
          <cell r="D31">
            <v>20</v>
          </cell>
          <cell r="E31">
            <v>65.791666666666671</v>
          </cell>
          <cell r="F31">
            <v>86</v>
          </cell>
          <cell r="G31">
            <v>40</v>
          </cell>
          <cell r="H31">
            <v>19.079999999999998</v>
          </cell>
          <cell r="I31" t="str">
            <v>L</v>
          </cell>
          <cell r="J31">
            <v>29.880000000000003</v>
          </cell>
          <cell r="K31">
            <v>0</v>
          </cell>
        </row>
        <row r="32">
          <cell r="B32">
            <v>23.533333333333328</v>
          </cell>
          <cell r="C32">
            <v>28.8</v>
          </cell>
          <cell r="D32">
            <v>19.7</v>
          </cell>
          <cell r="E32">
            <v>65.458333333333329</v>
          </cell>
          <cell r="F32">
            <v>81</v>
          </cell>
          <cell r="G32">
            <v>41</v>
          </cell>
          <cell r="H32">
            <v>16.920000000000002</v>
          </cell>
          <cell r="I32" t="str">
            <v>L</v>
          </cell>
          <cell r="J32">
            <v>29.16</v>
          </cell>
          <cell r="K32">
            <v>0</v>
          </cell>
        </row>
        <row r="33">
          <cell r="B33">
            <v>23.920833333333334</v>
          </cell>
          <cell r="C33">
            <v>30.6</v>
          </cell>
          <cell r="D33">
            <v>18.5</v>
          </cell>
          <cell r="E33">
            <v>66.75</v>
          </cell>
          <cell r="F33">
            <v>89</v>
          </cell>
          <cell r="G33">
            <v>40</v>
          </cell>
          <cell r="H33">
            <v>16.2</v>
          </cell>
          <cell r="I33" t="str">
            <v>L</v>
          </cell>
          <cell r="J33">
            <v>27</v>
          </cell>
          <cell r="K33">
            <v>0</v>
          </cell>
        </row>
        <row r="34">
          <cell r="B34">
            <v>24.674999999999997</v>
          </cell>
          <cell r="C34">
            <v>30.7</v>
          </cell>
          <cell r="D34">
            <v>19.600000000000001</v>
          </cell>
          <cell r="E34">
            <v>62.916666666666664</v>
          </cell>
          <cell r="F34">
            <v>91</v>
          </cell>
          <cell r="G34">
            <v>36</v>
          </cell>
          <cell r="H34">
            <v>12.96</v>
          </cell>
          <cell r="I34" t="str">
            <v>L</v>
          </cell>
          <cell r="J34">
            <v>23.759999999999998</v>
          </cell>
          <cell r="K3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27.35217391304348</v>
          </cell>
          <cell r="C5">
            <v>35.299999999999997</v>
          </cell>
          <cell r="D5">
            <v>20.100000000000001</v>
          </cell>
          <cell r="E5">
            <v>68.347826086956516</v>
          </cell>
          <cell r="F5">
            <v>85</v>
          </cell>
          <cell r="G5">
            <v>47</v>
          </cell>
          <cell r="H5">
            <v>16.559999999999999</v>
          </cell>
          <cell r="I5" t="str">
            <v>N</v>
          </cell>
          <cell r="J5">
            <v>35.28</v>
          </cell>
          <cell r="K5">
            <v>0</v>
          </cell>
        </row>
        <row r="6">
          <cell r="B6">
            <v>24.729166666666661</v>
          </cell>
          <cell r="C6">
            <v>28.6</v>
          </cell>
          <cell r="D6">
            <v>21.7</v>
          </cell>
          <cell r="E6">
            <v>79.625</v>
          </cell>
          <cell r="F6">
            <v>88</v>
          </cell>
          <cell r="G6">
            <v>59</v>
          </cell>
          <cell r="H6">
            <v>17.28</v>
          </cell>
          <cell r="I6" t="str">
            <v>NE</v>
          </cell>
          <cell r="J6">
            <v>37.440000000000005</v>
          </cell>
          <cell r="K6">
            <v>0</v>
          </cell>
        </row>
        <row r="7">
          <cell r="B7">
            <v>22.287500000000005</v>
          </cell>
          <cell r="C7">
            <v>24.6</v>
          </cell>
          <cell r="D7">
            <v>21</v>
          </cell>
          <cell r="E7">
            <v>89.083333333333329</v>
          </cell>
          <cell r="F7">
            <v>91</v>
          </cell>
          <cell r="G7">
            <v>84</v>
          </cell>
          <cell r="H7">
            <v>14.76</v>
          </cell>
          <cell r="I7" t="str">
            <v>N</v>
          </cell>
          <cell r="J7">
            <v>60.480000000000004</v>
          </cell>
          <cell r="K7">
            <v>0</v>
          </cell>
        </row>
        <row r="8">
          <cell r="B8">
            <v>23.995833333333334</v>
          </cell>
          <cell r="C8">
            <v>29.3</v>
          </cell>
          <cell r="D8">
            <v>21.1</v>
          </cell>
          <cell r="E8">
            <v>86.416666666666671</v>
          </cell>
          <cell r="F8">
            <v>91</v>
          </cell>
          <cell r="G8">
            <v>76</v>
          </cell>
          <cell r="H8">
            <v>20.52</v>
          </cell>
          <cell r="I8" t="str">
            <v>NE</v>
          </cell>
          <cell r="J8">
            <v>37.800000000000004</v>
          </cell>
          <cell r="K8">
            <v>0</v>
          </cell>
        </row>
        <row r="9">
          <cell r="B9">
            <v>23.537499999999994</v>
          </cell>
          <cell r="C9">
            <v>28.1</v>
          </cell>
          <cell r="D9">
            <v>20.5</v>
          </cell>
          <cell r="E9">
            <v>84.291666666666671</v>
          </cell>
          <cell r="F9">
            <v>91</v>
          </cell>
          <cell r="G9">
            <v>72</v>
          </cell>
          <cell r="H9">
            <v>6.84</v>
          </cell>
          <cell r="I9" t="str">
            <v>S</v>
          </cell>
          <cell r="J9">
            <v>18</v>
          </cell>
          <cell r="K9">
            <v>0</v>
          </cell>
        </row>
        <row r="10">
          <cell r="B10">
            <v>24.974999999999998</v>
          </cell>
          <cell r="C10">
            <v>31.4</v>
          </cell>
          <cell r="D10">
            <v>22</v>
          </cell>
          <cell r="E10">
            <v>84.708333333333329</v>
          </cell>
          <cell r="F10">
            <v>90</v>
          </cell>
          <cell r="G10">
            <v>74</v>
          </cell>
          <cell r="H10">
            <v>21.96</v>
          </cell>
          <cell r="I10" t="str">
            <v>NE</v>
          </cell>
          <cell r="J10">
            <v>36.36</v>
          </cell>
          <cell r="K10">
            <v>0</v>
          </cell>
        </row>
        <row r="11">
          <cell r="B11">
            <v>21.191666666666666</v>
          </cell>
          <cell r="C11">
            <v>23.3</v>
          </cell>
          <cell r="D11">
            <v>20.100000000000001</v>
          </cell>
          <cell r="E11">
            <v>88.75</v>
          </cell>
          <cell r="F11">
            <v>91</v>
          </cell>
          <cell r="G11">
            <v>82</v>
          </cell>
          <cell r="H11">
            <v>14.04</v>
          </cell>
          <cell r="I11" t="str">
            <v>NE</v>
          </cell>
          <cell r="J11">
            <v>37.080000000000005</v>
          </cell>
          <cell r="K11">
            <v>0</v>
          </cell>
        </row>
        <row r="12">
          <cell r="B12">
            <v>23.229166666666661</v>
          </cell>
          <cell r="C12">
            <v>29.5</v>
          </cell>
          <cell r="D12">
            <v>20</v>
          </cell>
          <cell r="E12">
            <v>87.458333333333329</v>
          </cell>
          <cell r="F12">
            <v>92</v>
          </cell>
          <cell r="G12">
            <v>77</v>
          </cell>
          <cell r="H12">
            <v>10.44</v>
          </cell>
          <cell r="I12" t="str">
            <v>SE</v>
          </cell>
          <cell r="J12">
            <v>21.96</v>
          </cell>
          <cell r="K12">
            <v>0</v>
          </cell>
        </row>
        <row r="13">
          <cell r="B13">
            <v>24.379166666666666</v>
          </cell>
          <cell r="C13">
            <v>31.9</v>
          </cell>
          <cell r="D13">
            <v>20.100000000000001</v>
          </cell>
          <cell r="E13">
            <v>82.208333333333329</v>
          </cell>
          <cell r="F13">
            <v>90</v>
          </cell>
          <cell r="G13">
            <v>65</v>
          </cell>
          <cell r="H13">
            <v>7.2</v>
          </cell>
          <cell r="I13" t="str">
            <v>NE</v>
          </cell>
          <cell r="J13">
            <v>20.16</v>
          </cell>
          <cell r="K13">
            <v>0</v>
          </cell>
        </row>
        <row r="14">
          <cell r="B14">
            <v>25.487500000000008</v>
          </cell>
          <cell r="C14">
            <v>32.1</v>
          </cell>
          <cell r="D14">
            <v>21.2</v>
          </cell>
          <cell r="E14">
            <v>81.25</v>
          </cell>
          <cell r="F14">
            <v>89</v>
          </cell>
          <cell r="G14">
            <v>64</v>
          </cell>
          <cell r="H14">
            <v>8.2799999999999994</v>
          </cell>
          <cell r="I14" t="str">
            <v>NE</v>
          </cell>
          <cell r="J14">
            <v>21.6</v>
          </cell>
          <cell r="K14">
            <v>0</v>
          </cell>
        </row>
        <row r="15">
          <cell r="B15">
            <v>26.775000000000002</v>
          </cell>
          <cell r="C15">
            <v>32.799999999999997</v>
          </cell>
          <cell r="D15">
            <v>22.3</v>
          </cell>
          <cell r="E15">
            <v>76.5</v>
          </cell>
          <cell r="F15">
            <v>87</v>
          </cell>
          <cell r="G15">
            <v>61</v>
          </cell>
          <cell r="H15">
            <v>13.68</v>
          </cell>
          <cell r="I15" t="str">
            <v>NE</v>
          </cell>
          <cell r="J15">
            <v>36.36</v>
          </cell>
          <cell r="K15">
            <v>0</v>
          </cell>
        </row>
        <row r="16">
          <cell r="B16">
            <v>26.212499999999995</v>
          </cell>
          <cell r="C16">
            <v>32.5</v>
          </cell>
          <cell r="D16">
            <v>20.6</v>
          </cell>
          <cell r="E16">
            <v>79.166666666666671</v>
          </cell>
          <cell r="F16">
            <v>87</v>
          </cell>
          <cell r="G16">
            <v>63</v>
          </cell>
          <cell r="H16">
            <v>19.440000000000001</v>
          </cell>
          <cell r="I16" t="str">
            <v>N</v>
          </cell>
          <cell r="J16">
            <v>38.880000000000003</v>
          </cell>
          <cell r="K16">
            <v>0</v>
          </cell>
        </row>
        <row r="17">
          <cell r="B17">
            <v>20.870833333333334</v>
          </cell>
          <cell r="C17">
            <v>24.6</v>
          </cell>
          <cell r="D17">
            <v>19.2</v>
          </cell>
          <cell r="E17">
            <v>83.708333333333329</v>
          </cell>
          <cell r="F17">
            <v>89</v>
          </cell>
          <cell r="G17">
            <v>73</v>
          </cell>
          <cell r="H17">
            <v>17.64</v>
          </cell>
          <cell r="I17" t="str">
            <v>S</v>
          </cell>
          <cell r="J17">
            <v>36</v>
          </cell>
          <cell r="K17">
            <v>0</v>
          </cell>
        </row>
        <row r="18">
          <cell r="B18">
            <v>18.875</v>
          </cell>
          <cell r="C18">
            <v>26.9</v>
          </cell>
          <cell r="D18">
            <v>13.1</v>
          </cell>
          <cell r="E18">
            <v>76.916666666666671</v>
          </cell>
          <cell r="F18">
            <v>90</v>
          </cell>
          <cell r="G18">
            <v>50</v>
          </cell>
          <cell r="H18">
            <v>12.96</v>
          </cell>
          <cell r="I18" t="str">
            <v>S</v>
          </cell>
          <cell r="J18">
            <v>23.040000000000003</v>
          </cell>
          <cell r="K18">
            <v>0</v>
          </cell>
        </row>
        <row r="19">
          <cell r="B19">
            <v>18.375</v>
          </cell>
          <cell r="C19">
            <v>28.4</v>
          </cell>
          <cell r="D19">
            <v>10.3</v>
          </cell>
          <cell r="E19">
            <v>70.208333333333329</v>
          </cell>
          <cell r="F19">
            <v>89</v>
          </cell>
          <cell r="G19">
            <v>38</v>
          </cell>
          <cell r="H19">
            <v>7.5600000000000005</v>
          </cell>
          <cell r="I19" t="str">
            <v>S</v>
          </cell>
          <cell r="J19">
            <v>16.559999999999999</v>
          </cell>
          <cell r="K19">
            <v>0</v>
          </cell>
        </row>
        <row r="20">
          <cell r="B20">
            <v>17.866666666666671</v>
          </cell>
          <cell r="C20">
            <v>28.4</v>
          </cell>
          <cell r="D20">
            <v>9.6</v>
          </cell>
          <cell r="E20">
            <v>67.541666666666671</v>
          </cell>
          <cell r="F20">
            <v>88</v>
          </cell>
          <cell r="G20">
            <v>40</v>
          </cell>
          <cell r="H20">
            <v>12.24</v>
          </cell>
          <cell r="I20" t="str">
            <v>S</v>
          </cell>
          <cell r="J20">
            <v>23.040000000000003</v>
          </cell>
          <cell r="K20">
            <v>0</v>
          </cell>
        </row>
        <row r="21">
          <cell r="B21">
            <v>18.750000000000004</v>
          </cell>
          <cell r="C21">
            <v>28.3</v>
          </cell>
          <cell r="D21">
            <v>11.3</v>
          </cell>
          <cell r="E21">
            <v>68.75</v>
          </cell>
          <cell r="F21">
            <v>88</v>
          </cell>
          <cell r="G21">
            <v>44</v>
          </cell>
          <cell r="H21">
            <v>12.6</v>
          </cell>
          <cell r="I21" t="str">
            <v>S</v>
          </cell>
          <cell r="J21">
            <v>22.68</v>
          </cell>
          <cell r="K21">
            <v>0</v>
          </cell>
        </row>
        <row r="22">
          <cell r="B22">
            <v>18.729166666666661</v>
          </cell>
          <cell r="C22">
            <v>29.3</v>
          </cell>
          <cell r="D22">
            <v>10</v>
          </cell>
          <cell r="E22">
            <v>68.666666666666671</v>
          </cell>
          <cell r="F22">
            <v>88</v>
          </cell>
          <cell r="G22">
            <v>43</v>
          </cell>
          <cell r="H22">
            <v>7.2</v>
          </cell>
          <cell r="I22" t="str">
            <v>NO</v>
          </cell>
          <cell r="J22">
            <v>28.44</v>
          </cell>
          <cell r="K22">
            <v>0</v>
          </cell>
        </row>
        <row r="23">
          <cell r="B23">
            <v>19.587499999999999</v>
          </cell>
          <cell r="C23">
            <v>30.1</v>
          </cell>
          <cell r="D23">
            <v>11.7</v>
          </cell>
          <cell r="E23">
            <v>70.25</v>
          </cell>
          <cell r="F23">
            <v>89</v>
          </cell>
          <cell r="G23">
            <v>42</v>
          </cell>
          <cell r="H23">
            <v>7.5600000000000005</v>
          </cell>
          <cell r="I23" t="str">
            <v>NE</v>
          </cell>
          <cell r="J23">
            <v>14.76</v>
          </cell>
          <cell r="K23">
            <v>0</v>
          </cell>
        </row>
        <row r="24">
          <cell r="B24">
            <v>19.549999999999997</v>
          </cell>
          <cell r="C24">
            <v>29.8</v>
          </cell>
          <cell r="D24">
            <v>11</v>
          </cell>
          <cell r="E24">
            <v>70.75</v>
          </cell>
          <cell r="F24">
            <v>89</v>
          </cell>
          <cell r="G24">
            <v>43</v>
          </cell>
          <cell r="H24">
            <v>6.48</v>
          </cell>
          <cell r="I24" t="str">
            <v>N</v>
          </cell>
          <cell r="J24">
            <v>16.920000000000002</v>
          </cell>
          <cell r="K24">
            <v>0</v>
          </cell>
        </row>
        <row r="25">
          <cell r="B25">
            <v>20.458333333333332</v>
          </cell>
          <cell r="C25">
            <v>31.3</v>
          </cell>
          <cell r="D25">
            <v>11.8</v>
          </cell>
          <cell r="E25">
            <v>71.666666666666671</v>
          </cell>
          <cell r="F25">
            <v>89</v>
          </cell>
          <cell r="G25">
            <v>43</v>
          </cell>
          <cell r="H25">
            <v>6.12</v>
          </cell>
          <cell r="I25" t="str">
            <v>NE</v>
          </cell>
          <cell r="J25">
            <v>19.079999999999998</v>
          </cell>
          <cell r="K25">
            <v>0</v>
          </cell>
        </row>
        <row r="26">
          <cell r="B26">
            <v>20.675000000000001</v>
          </cell>
          <cell r="C26">
            <v>30.7</v>
          </cell>
          <cell r="D26">
            <v>12.3</v>
          </cell>
          <cell r="E26">
            <v>71.708333333333329</v>
          </cell>
          <cell r="F26">
            <v>90</v>
          </cell>
          <cell r="G26">
            <v>43</v>
          </cell>
          <cell r="H26">
            <v>7.5600000000000005</v>
          </cell>
          <cell r="I26" t="str">
            <v>NE</v>
          </cell>
          <cell r="J26">
            <v>19.079999999999998</v>
          </cell>
          <cell r="K26">
            <v>0</v>
          </cell>
        </row>
        <row r="27">
          <cell r="B27">
            <v>20.983333333333331</v>
          </cell>
          <cell r="C27">
            <v>30.8</v>
          </cell>
          <cell r="D27">
            <v>13.5</v>
          </cell>
          <cell r="E27">
            <v>71.083333333333329</v>
          </cell>
          <cell r="F27">
            <v>88</v>
          </cell>
          <cell r="G27">
            <v>42</v>
          </cell>
          <cell r="H27">
            <v>9.3600000000000012</v>
          </cell>
          <cell r="I27" t="str">
            <v>NE</v>
          </cell>
          <cell r="J27">
            <v>23.759999999999998</v>
          </cell>
          <cell r="K27">
            <v>0</v>
          </cell>
        </row>
        <row r="28">
          <cell r="B28">
            <v>20.595833333333335</v>
          </cell>
          <cell r="C28">
            <v>30.6</v>
          </cell>
          <cell r="D28">
            <v>11.6</v>
          </cell>
          <cell r="E28">
            <v>68.333333333333329</v>
          </cell>
          <cell r="F28">
            <v>89</v>
          </cell>
          <cell r="G28">
            <v>40</v>
          </cell>
          <cell r="H28">
            <v>9</v>
          </cell>
          <cell r="I28" t="str">
            <v>NE</v>
          </cell>
          <cell r="J28">
            <v>25.56</v>
          </cell>
          <cell r="K28">
            <v>0</v>
          </cell>
        </row>
        <row r="29">
          <cell r="B29">
            <v>21.329166666666666</v>
          </cell>
          <cell r="C29">
            <v>30.5</v>
          </cell>
          <cell r="D29">
            <v>13.3</v>
          </cell>
          <cell r="E29">
            <v>70.583333333333329</v>
          </cell>
          <cell r="F29">
            <v>87</v>
          </cell>
          <cell r="G29">
            <v>51</v>
          </cell>
          <cell r="H29">
            <v>8.2799999999999994</v>
          </cell>
          <cell r="I29" t="str">
            <v>NE</v>
          </cell>
          <cell r="J29">
            <v>19.8</v>
          </cell>
          <cell r="K29">
            <v>0</v>
          </cell>
        </row>
        <row r="30">
          <cell r="B30">
            <v>22.783333333333335</v>
          </cell>
          <cell r="C30">
            <v>32.700000000000003</v>
          </cell>
          <cell r="D30">
            <v>15.6</v>
          </cell>
          <cell r="E30">
            <v>73.083333333333329</v>
          </cell>
          <cell r="F30">
            <v>89</v>
          </cell>
          <cell r="G30">
            <v>48</v>
          </cell>
          <cell r="H30">
            <v>9.3600000000000012</v>
          </cell>
          <cell r="I30" t="str">
            <v>NE</v>
          </cell>
          <cell r="J30">
            <v>19.079999999999998</v>
          </cell>
          <cell r="K30">
            <v>0</v>
          </cell>
        </row>
        <row r="31">
          <cell r="B31">
            <v>24.020833333333325</v>
          </cell>
          <cell r="C31">
            <v>32.9</v>
          </cell>
          <cell r="D31">
            <v>18.100000000000001</v>
          </cell>
          <cell r="E31">
            <v>74.625</v>
          </cell>
          <cell r="F31">
            <v>88</v>
          </cell>
          <cell r="G31">
            <v>52</v>
          </cell>
          <cell r="H31">
            <v>7.9200000000000008</v>
          </cell>
          <cell r="I31" t="str">
            <v>NE</v>
          </cell>
          <cell r="J31">
            <v>21.6</v>
          </cell>
          <cell r="K31">
            <v>0</v>
          </cell>
        </row>
        <row r="32">
          <cell r="B32">
            <v>24.75</v>
          </cell>
          <cell r="C32">
            <v>33.6</v>
          </cell>
          <cell r="D32">
            <v>19.100000000000001</v>
          </cell>
          <cell r="E32">
            <v>73.916666666666671</v>
          </cell>
          <cell r="F32">
            <v>86</v>
          </cell>
          <cell r="G32">
            <v>52</v>
          </cell>
          <cell r="H32">
            <v>10.8</v>
          </cell>
          <cell r="I32" t="str">
            <v>NE</v>
          </cell>
          <cell r="J32">
            <v>23.040000000000003</v>
          </cell>
          <cell r="K32">
            <v>0</v>
          </cell>
        </row>
        <row r="33">
          <cell r="B33">
            <v>25.099999999999998</v>
          </cell>
          <cell r="C33">
            <v>33.700000000000003</v>
          </cell>
          <cell r="D33">
            <v>18.100000000000001</v>
          </cell>
          <cell r="E33">
            <v>70.333333333333329</v>
          </cell>
          <cell r="F33">
            <v>86</v>
          </cell>
          <cell r="G33">
            <v>44</v>
          </cell>
          <cell r="H33">
            <v>7.9200000000000008</v>
          </cell>
          <cell r="I33" t="str">
            <v>NE</v>
          </cell>
          <cell r="J33">
            <v>19.8</v>
          </cell>
          <cell r="K33">
            <v>0</v>
          </cell>
        </row>
        <row r="34">
          <cell r="B34">
            <v>24.479166666666668</v>
          </cell>
          <cell r="C34">
            <v>34.1</v>
          </cell>
          <cell r="D34">
            <v>17</v>
          </cell>
          <cell r="E34">
            <v>61.291666666666664</v>
          </cell>
          <cell r="F34">
            <v>89</v>
          </cell>
          <cell r="G34">
            <v>7</v>
          </cell>
          <cell r="H34">
            <v>9.7200000000000006</v>
          </cell>
          <cell r="I34" t="str">
            <v>NE</v>
          </cell>
          <cell r="J34">
            <v>23.400000000000002</v>
          </cell>
          <cell r="K34">
            <v>3.4</v>
          </cell>
        </row>
      </sheetData>
      <sheetData sheetId="4">
        <row r="5">
          <cell r="B5">
            <v>24.112500000000001</v>
          </cell>
        </row>
      </sheetData>
      <sheetData sheetId="5">
        <row r="5">
          <cell r="B5">
            <v>23.995833333333326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25.8125</v>
          </cell>
          <cell r="C5">
            <v>31.8</v>
          </cell>
          <cell r="D5">
            <v>21.3</v>
          </cell>
          <cell r="E5">
            <v>70.458333333333329</v>
          </cell>
          <cell r="F5">
            <v>88</v>
          </cell>
          <cell r="G5">
            <v>50</v>
          </cell>
          <cell r="H5">
            <v>16.2</v>
          </cell>
          <cell r="I5" t="str">
            <v>N</v>
          </cell>
          <cell r="J5">
            <v>27.36</v>
          </cell>
          <cell r="K5">
            <v>0</v>
          </cell>
        </row>
        <row r="6">
          <cell r="B6">
            <v>23.650000000000002</v>
          </cell>
          <cell r="C6">
            <v>26.4</v>
          </cell>
          <cell r="D6">
            <v>19.600000000000001</v>
          </cell>
          <cell r="E6">
            <v>80.875</v>
          </cell>
          <cell r="F6">
            <v>93</v>
          </cell>
          <cell r="G6">
            <v>73</v>
          </cell>
          <cell r="H6">
            <v>19.440000000000001</v>
          </cell>
          <cell r="I6" t="str">
            <v>N</v>
          </cell>
          <cell r="J6">
            <v>41.4</v>
          </cell>
          <cell r="K6">
            <v>9.1999999999999993</v>
          </cell>
        </row>
        <row r="7">
          <cell r="B7">
            <v>21.445833333333336</v>
          </cell>
          <cell r="C7">
            <v>25.8</v>
          </cell>
          <cell r="D7">
            <v>19.8</v>
          </cell>
          <cell r="E7">
            <v>90.291666666666671</v>
          </cell>
          <cell r="F7">
            <v>95</v>
          </cell>
          <cell r="G7">
            <v>71</v>
          </cell>
          <cell r="H7">
            <v>13.68</v>
          </cell>
          <cell r="I7" t="str">
            <v>N</v>
          </cell>
          <cell r="J7">
            <v>29.16</v>
          </cell>
          <cell r="K7">
            <v>33.400000000000006</v>
          </cell>
        </row>
        <row r="8">
          <cell r="B8">
            <v>23.354166666666657</v>
          </cell>
          <cell r="C8">
            <v>28.2</v>
          </cell>
          <cell r="D8">
            <v>20.6</v>
          </cell>
          <cell r="E8">
            <v>83.625</v>
          </cell>
          <cell r="F8">
            <v>95</v>
          </cell>
          <cell r="G8">
            <v>68</v>
          </cell>
          <cell r="H8">
            <v>18</v>
          </cell>
          <cell r="I8" t="str">
            <v>N</v>
          </cell>
          <cell r="J8">
            <v>43.92</v>
          </cell>
          <cell r="K8">
            <v>11</v>
          </cell>
        </row>
        <row r="9">
          <cell r="B9">
            <v>22.375000000000004</v>
          </cell>
          <cell r="C9">
            <v>26.4</v>
          </cell>
          <cell r="D9">
            <v>19.3</v>
          </cell>
          <cell r="E9">
            <v>89.833333333333329</v>
          </cell>
          <cell r="F9">
            <v>96</v>
          </cell>
          <cell r="G9">
            <v>70</v>
          </cell>
          <cell r="H9">
            <v>15.120000000000001</v>
          </cell>
          <cell r="I9" t="str">
            <v>N</v>
          </cell>
          <cell r="J9">
            <v>30.96</v>
          </cell>
          <cell r="K9">
            <v>68</v>
          </cell>
        </row>
        <row r="10">
          <cell r="B10">
            <v>23.195833333333336</v>
          </cell>
          <cell r="C10">
            <v>28.8</v>
          </cell>
          <cell r="D10">
            <v>19</v>
          </cell>
          <cell r="E10">
            <v>86.583333333333329</v>
          </cell>
          <cell r="F10">
            <v>94</v>
          </cell>
          <cell r="G10">
            <v>67</v>
          </cell>
          <cell r="H10">
            <v>15.840000000000002</v>
          </cell>
          <cell r="I10" t="str">
            <v>NE</v>
          </cell>
          <cell r="J10">
            <v>32.04</v>
          </cell>
          <cell r="K10">
            <v>21.799999999999997</v>
          </cell>
        </row>
        <row r="11">
          <cell r="B11">
            <v>22.687499999999996</v>
          </cell>
          <cell r="C11">
            <v>26.8</v>
          </cell>
          <cell r="D11">
            <v>18.600000000000001</v>
          </cell>
          <cell r="E11">
            <v>84.125</v>
          </cell>
          <cell r="F11">
            <v>95</v>
          </cell>
          <cell r="G11">
            <v>59</v>
          </cell>
          <cell r="H11">
            <v>24.840000000000003</v>
          </cell>
          <cell r="I11" t="str">
            <v>NE</v>
          </cell>
          <cell r="J11">
            <v>45.36</v>
          </cell>
          <cell r="K11">
            <v>24.2</v>
          </cell>
        </row>
        <row r="12">
          <cell r="B12">
            <v>23.837499999999995</v>
          </cell>
          <cell r="C12">
            <v>29.1</v>
          </cell>
          <cell r="D12">
            <v>20.100000000000001</v>
          </cell>
          <cell r="E12">
            <v>79.5</v>
          </cell>
          <cell r="F12">
            <v>92</v>
          </cell>
          <cell r="G12">
            <v>60</v>
          </cell>
          <cell r="H12">
            <v>18.36</v>
          </cell>
          <cell r="I12" t="str">
            <v>N</v>
          </cell>
          <cell r="J12">
            <v>36.36</v>
          </cell>
          <cell r="K12">
            <v>0</v>
          </cell>
        </row>
        <row r="13">
          <cell r="B13">
            <v>23.658333333333331</v>
          </cell>
          <cell r="C13">
            <v>28.9</v>
          </cell>
          <cell r="D13">
            <v>20.7</v>
          </cell>
          <cell r="E13">
            <v>83.666666666666671</v>
          </cell>
          <cell r="F13">
            <v>95</v>
          </cell>
          <cell r="G13">
            <v>59</v>
          </cell>
          <cell r="H13">
            <v>18.720000000000002</v>
          </cell>
          <cell r="I13" t="str">
            <v>L</v>
          </cell>
          <cell r="J13">
            <v>30.240000000000002</v>
          </cell>
          <cell r="K13">
            <v>0.2</v>
          </cell>
        </row>
        <row r="14">
          <cell r="B14">
            <v>24.329166666666666</v>
          </cell>
          <cell r="C14">
            <v>30</v>
          </cell>
          <cell r="D14">
            <v>20.9</v>
          </cell>
          <cell r="E14">
            <v>79.25</v>
          </cell>
          <cell r="F14">
            <v>94</v>
          </cell>
          <cell r="G14">
            <v>55</v>
          </cell>
          <cell r="H14">
            <v>17.28</v>
          </cell>
          <cell r="I14" t="str">
            <v>L</v>
          </cell>
          <cell r="J14">
            <v>30.240000000000002</v>
          </cell>
          <cell r="K14">
            <v>1.8</v>
          </cell>
        </row>
        <row r="15">
          <cell r="B15">
            <v>25.191666666666663</v>
          </cell>
          <cell r="C15">
            <v>30.2</v>
          </cell>
          <cell r="D15">
            <v>21.5</v>
          </cell>
          <cell r="E15">
            <v>76</v>
          </cell>
          <cell r="F15">
            <v>88</v>
          </cell>
          <cell r="G15">
            <v>56</v>
          </cell>
          <cell r="H15">
            <v>19.440000000000001</v>
          </cell>
          <cell r="I15" t="str">
            <v>L</v>
          </cell>
          <cell r="J15">
            <v>33.480000000000004</v>
          </cell>
          <cell r="K15">
            <v>0</v>
          </cell>
        </row>
        <row r="16">
          <cell r="B16">
            <v>25.070833333333329</v>
          </cell>
          <cell r="C16">
            <v>28.7</v>
          </cell>
          <cell r="D16">
            <v>23</v>
          </cell>
          <cell r="E16">
            <v>79.625</v>
          </cell>
          <cell r="F16">
            <v>87</v>
          </cell>
          <cell r="G16">
            <v>65</v>
          </cell>
          <cell r="H16">
            <v>22.32</v>
          </cell>
          <cell r="I16" t="str">
            <v>N</v>
          </cell>
          <cell r="J16">
            <v>48.6</v>
          </cell>
          <cell r="K16">
            <v>1</v>
          </cell>
        </row>
        <row r="17">
          <cell r="B17">
            <v>21.254166666666666</v>
          </cell>
          <cell r="C17">
            <v>24.8</v>
          </cell>
          <cell r="D17">
            <v>19.3</v>
          </cell>
          <cell r="E17">
            <v>89.833333333333329</v>
          </cell>
          <cell r="F17">
            <v>96</v>
          </cell>
          <cell r="G17">
            <v>79</v>
          </cell>
          <cell r="H17">
            <v>23.759999999999998</v>
          </cell>
          <cell r="I17" t="str">
            <v>N</v>
          </cell>
          <cell r="J17">
            <v>43.56</v>
          </cell>
          <cell r="K17">
            <v>56.2</v>
          </cell>
        </row>
        <row r="18">
          <cell r="B18">
            <v>20.320833333333333</v>
          </cell>
          <cell r="C18">
            <v>27.3</v>
          </cell>
          <cell r="D18">
            <v>15.3</v>
          </cell>
          <cell r="E18">
            <v>76.291666666666671</v>
          </cell>
          <cell r="F18">
            <v>93</v>
          </cell>
          <cell r="G18">
            <v>52</v>
          </cell>
          <cell r="H18">
            <v>18</v>
          </cell>
          <cell r="I18" t="str">
            <v>L</v>
          </cell>
          <cell r="J18">
            <v>31.319999999999997</v>
          </cell>
          <cell r="K18">
            <v>0</v>
          </cell>
        </row>
        <row r="19">
          <cell r="B19">
            <v>20.574999999999999</v>
          </cell>
          <cell r="C19">
            <v>27.4</v>
          </cell>
          <cell r="D19">
            <v>15.1</v>
          </cell>
          <cell r="E19">
            <v>66.375</v>
          </cell>
          <cell r="F19">
            <v>84</v>
          </cell>
          <cell r="G19">
            <v>45</v>
          </cell>
          <cell r="H19">
            <v>14.76</v>
          </cell>
          <cell r="I19" t="str">
            <v>SE</v>
          </cell>
          <cell r="J19">
            <v>27</v>
          </cell>
          <cell r="K19">
            <v>0</v>
          </cell>
        </row>
        <row r="20">
          <cell r="B20">
            <v>20.05</v>
          </cell>
          <cell r="C20">
            <v>27</v>
          </cell>
          <cell r="D20">
            <v>13.5</v>
          </cell>
          <cell r="E20">
            <v>57.333333333333336</v>
          </cell>
          <cell r="F20">
            <v>82</v>
          </cell>
          <cell r="G20">
            <v>23</v>
          </cell>
          <cell r="H20">
            <v>17.28</v>
          </cell>
          <cell r="I20" t="str">
            <v>SE</v>
          </cell>
          <cell r="J20">
            <v>30.240000000000002</v>
          </cell>
          <cell r="K20">
            <v>0</v>
          </cell>
        </row>
        <row r="21">
          <cell r="B21">
            <v>20.508333333333333</v>
          </cell>
          <cell r="C21">
            <v>27.6</v>
          </cell>
          <cell r="D21">
            <v>15.2</v>
          </cell>
          <cell r="E21">
            <v>59.625</v>
          </cell>
          <cell r="F21">
            <v>80</v>
          </cell>
          <cell r="G21">
            <v>30</v>
          </cell>
          <cell r="H21">
            <v>21.6</v>
          </cell>
          <cell r="I21" t="str">
            <v>SE</v>
          </cell>
          <cell r="J21">
            <v>33.840000000000003</v>
          </cell>
          <cell r="K21">
            <v>0</v>
          </cell>
        </row>
        <row r="22">
          <cell r="B22">
            <v>20.55</v>
          </cell>
          <cell r="C22">
            <v>28.2</v>
          </cell>
          <cell r="D22">
            <v>14.2</v>
          </cell>
          <cell r="E22">
            <v>62.625</v>
          </cell>
          <cell r="F22">
            <v>83</v>
          </cell>
          <cell r="G22">
            <v>34</v>
          </cell>
          <cell r="H22">
            <v>14.76</v>
          </cell>
          <cell r="I22" t="str">
            <v>SE</v>
          </cell>
          <cell r="J22">
            <v>21.240000000000002</v>
          </cell>
          <cell r="K22">
            <v>0</v>
          </cell>
        </row>
        <row r="23">
          <cell r="B23">
            <v>21.012499999999999</v>
          </cell>
          <cell r="C23">
            <v>27.5</v>
          </cell>
          <cell r="D23">
            <v>14.3</v>
          </cell>
          <cell r="E23">
            <v>59.916666666666664</v>
          </cell>
          <cell r="F23">
            <v>85</v>
          </cell>
          <cell r="G23">
            <v>34</v>
          </cell>
          <cell r="H23">
            <v>16.920000000000002</v>
          </cell>
          <cell r="I23" t="str">
            <v>L</v>
          </cell>
          <cell r="J23">
            <v>26.64</v>
          </cell>
          <cell r="K23">
            <v>0</v>
          </cell>
        </row>
        <row r="24">
          <cell r="B24">
            <v>20.900000000000002</v>
          </cell>
          <cell r="C24">
            <v>28.3</v>
          </cell>
          <cell r="D24">
            <v>13</v>
          </cell>
          <cell r="E24">
            <v>59.375</v>
          </cell>
          <cell r="F24">
            <v>89</v>
          </cell>
          <cell r="G24">
            <v>34</v>
          </cell>
          <cell r="H24">
            <v>18.720000000000002</v>
          </cell>
          <cell r="I24" t="str">
            <v>SE</v>
          </cell>
          <cell r="J24">
            <v>28.8</v>
          </cell>
          <cell r="K24">
            <v>0</v>
          </cell>
        </row>
        <row r="25">
          <cell r="B25">
            <v>22.620833333333337</v>
          </cell>
          <cell r="C25">
            <v>29.8</v>
          </cell>
          <cell r="D25">
            <v>16.399999999999999</v>
          </cell>
          <cell r="E25">
            <v>60.708333333333336</v>
          </cell>
          <cell r="F25">
            <v>84</v>
          </cell>
          <cell r="G25">
            <v>37</v>
          </cell>
          <cell r="H25">
            <v>21.6</v>
          </cell>
          <cell r="I25" t="str">
            <v>SE</v>
          </cell>
          <cell r="J25">
            <v>32.04</v>
          </cell>
          <cell r="K25">
            <v>0</v>
          </cell>
        </row>
        <row r="26">
          <cell r="B26">
            <v>22.487499999999997</v>
          </cell>
          <cell r="C26">
            <v>29.3</v>
          </cell>
          <cell r="D26">
            <v>17.8</v>
          </cell>
          <cell r="E26">
            <v>62.291666666666664</v>
          </cell>
          <cell r="F26">
            <v>77</v>
          </cell>
          <cell r="G26">
            <v>37</v>
          </cell>
          <cell r="H26">
            <v>26.28</v>
          </cell>
          <cell r="I26" t="str">
            <v>L</v>
          </cell>
          <cell r="J26">
            <v>41.76</v>
          </cell>
          <cell r="K26">
            <v>0</v>
          </cell>
        </row>
        <row r="27">
          <cell r="B27">
            <v>22.337499999999995</v>
          </cell>
          <cell r="C27">
            <v>27.8</v>
          </cell>
          <cell r="D27">
            <v>18.5</v>
          </cell>
          <cell r="E27">
            <v>59.333333333333336</v>
          </cell>
          <cell r="F27">
            <v>79</v>
          </cell>
          <cell r="G27">
            <v>31</v>
          </cell>
          <cell r="H27">
            <v>23.759999999999998</v>
          </cell>
          <cell r="I27" t="str">
            <v>L</v>
          </cell>
          <cell r="J27">
            <v>37.440000000000005</v>
          </cell>
          <cell r="K27">
            <v>0</v>
          </cell>
        </row>
        <row r="28">
          <cell r="B28">
            <v>21.625</v>
          </cell>
          <cell r="C28">
            <v>28.1</v>
          </cell>
          <cell r="D28">
            <v>16.600000000000001</v>
          </cell>
          <cell r="E28">
            <v>60.708333333333336</v>
          </cell>
          <cell r="F28">
            <v>79</v>
          </cell>
          <cell r="G28">
            <v>37</v>
          </cell>
          <cell r="H28">
            <v>24.48</v>
          </cell>
          <cell r="I28" t="str">
            <v>L</v>
          </cell>
          <cell r="J28">
            <v>38.159999999999997</v>
          </cell>
          <cell r="K28">
            <v>0</v>
          </cell>
        </row>
        <row r="29">
          <cell r="B29">
            <v>22.849999999999998</v>
          </cell>
          <cell r="C29">
            <v>29.4</v>
          </cell>
          <cell r="D29">
            <v>18.5</v>
          </cell>
          <cell r="E29">
            <v>60.708333333333336</v>
          </cell>
          <cell r="F29">
            <v>74</v>
          </cell>
          <cell r="G29">
            <v>42</v>
          </cell>
          <cell r="H29">
            <v>19.8</v>
          </cell>
          <cell r="I29" t="str">
            <v>L</v>
          </cell>
          <cell r="J29">
            <v>33.480000000000004</v>
          </cell>
          <cell r="K29">
            <v>0</v>
          </cell>
        </row>
        <row r="30">
          <cell r="B30">
            <v>23.020833333333332</v>
          </cell>
          <cell r="C30">
            <v>29.9</v>
          </cell>
          <cell r="D30">
            <v>17.8</v>
          </cell>
          <cell r="E30">
            <v>71.916666666666671</v>
          </cell>
          <cell r="F30">
            <v>90</v>
          </cell>
          <cell r="G30">
            <v>46</v>
          </cell>
          <cell r="H30">
            <v>16.2</v>
          </cell>
          <cell r="I30" t="str">
            <v>L</v>
          </cell>
          <cell r="J30">
            <v>28.8</v>
          </cell>
          <cell r="K30">
            <v>0</v>
          </cell>
        </row>
        <row r="31">
          <cell r="B31">
            <v>25.012499999999992</v>
          </cell>
          <cell r="C31">
            <v>31.3</v>
          </cell>
          <cell r="D31">
            <v>19.8</v>
          </cell>
          <cell r="E31">
            <v>65.458333333333329</v>
          </cell>
          <cell r="F31">
            <v>86</v>
          </cell>
          <cell r="G31">
            <v>40</v>
          </cell>
          <cell r="H31">
            <v>20.16</v>
          </cell>
          <cell r="I31" t="str">
            <v>NE</v>
          </cell>
          <cell r="J31">
            <v>32.76</v>
          </cell>
          <cell r="K31">
            <v>0</v>
          </cell>
        </row>
        <row r="32">
          <cell r="B32">
            <v>25.391666666666666</v>
          </cell>
          <cell r="C32">
            <v>31.2</v>
          </cell>
          <cell r="D32">
            <v>20.2</v>
          </cell>
          <cell r="E32">
            <v>59.291666666666664</v>
          </cell>
          <cell r="F32">
            <v>79</v>
          </cell>
          <cell r="G32">
            <v>37</v>
          </cell>
          <cell r="H32">
            <v>17.28</v>
          </cell>
          <cell r="I32" t="str">
            <v>L</v>
          </cell>
          <cell r="J32">
            <v>27.720000000000002</v>
          </cell>
          <cell r="K32">
            <v>0</v>
          </cell>
        </row>
        <row r="33">
          <cell r="B33">
            <v>24.395833333333329</v>
          </cell>
          <cell r="C33">
            <v>31</v>
          </cell>
          <cell r="D33">
            <v>18.2</v>
          </cell>
          <cell r="E33">
            <v>64.75</v>
          </cell>
          <cell r="F33">
            <v>86</v>
          </cell>
          <cell r="G33">
            <v>38</v>
          </cell>
          <cell r="H33">
            <v>15.840000000000002</v>
          </cell>
          <cell r="I33" t="str">
            <v>L</v>
          </cell>
          <cell r="J33">
            <v>25.2</v>
          </cell>
          <cell r="K33">
            <v>0</v>
          </cell>
        </row>
        <row r="34">
          <cell r="B34">
            <v>24.845833333333331</v>
          </cell>
          <cell r="C34">
            <v>31.3</v>
          </cell>
          <cell r="D34">
            <v>20.7</v>
          </cell>
          <cell r="E34">
            <v>57.916666666666664</v>
          </cell>
          <cell r="F34">
            <v>82</v>
          </cell>
          <cell r="G34">
            <v>33</v>
          </cell>
          <cell r="H34">
            <v>15.48</v>
          </cell>
          <cell r="I34" t="str">
            <v>N</v>
          </cell>
          <cell r="J34">
            <v>25.92</v>
          </cell>
          <cell r="K34">
            <v>0</v>
          </cell>
        </row>
      </sheetData>
      <sheetData sheetId="4">
        <row r="5">
          <cell r="B5">
            <v>25.045833333333331</v>
          </cell>
        </row>
      </sheetData>
      <sheetData sheetId="5">
        <row r="5">
          <cell r="B5">
            <v>23.716666666666665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26.445833333333329</v>
          </cell>
          <cell r="C5">
            <v>33.299999999999997</v>
          </cell>
          <cell r="D5">
            <v>21.6</v>
          </cell>
          <cell r="E5">
            <v>72.208333333333329</v>
          </cell>
          <cell r="F5">
            <v>94</v>
          </cell>
          <cell r="G5">
            <v>40</v>
          </cell>
          <cell r="H5">
            <v>9.7200000000000006</v>
          </cell>
          <cell r="I5" t="str">
            <v>NE</v>
          </cell>
          <cell r="J5">
            <v>23.400000000000002</v>
          </cell>
          <cell r="K5">
            <v>1.5999999999999999</v>
          </cell>
        </row>
        <row r="6">
          <cell r="B6">
            <v>25.520833333333339</v>
          </cell>
          <cell r="C6">
            <v>31.5</v>
          </cell>
          <cell r="D6">
            <v>21</v>
          </cell>
          <cell r="E6">
            <v>75.291666666666671</v>
          </cell>
          <cell r="F6">
            <v>92</v>
          </cell>
          <cell r="G6">
            <v>50</v>
          </cell>
          <cell r="H6">
            <v>6.12</v>
          </cell>
          <cell r="I6" t="str">
            <v>O</v>
          </cell>
          <cell r="J6">
            <v>42.84</v>
          </cell>
          <cell r="K6">
            <v>34</v>
          </cell>
        </row>
        <row r="7">
          <cell r="B7">
            <v>23.595833333333331</v>
          </cell>
          <cell r="C7">
            <v>30.3</v>
          </cell>
          <cell r="D7">
            <v>20.6</v>
          </cell>
          <cell r="E7">
            <v>84.083333333333329</v>
          </cell>
          <cell r="F7">
            <v>95</v>
          </cell>
          <cell r="G7">
            <v>58</v>
          </cell>
          <cell r="H7">
            <v>8.64</v>
          </cell>
          <cell r="I7" t="str">
            <v>L</v>
          </cell>
          <cell r="J7">
            <v>27</v>
          </cell>
          <cell r="K7">
            <v>25.8</v>
          </cell>
        </row>
        <row r="8">
          <cell r="B8">
            <v>23.491666666666671</v>
          </cell>
          <cell r="C8">
            <v>30</v>
          </cell>
          <cell r="D8">
            <v>20.7</v>
          </cell>
          <cell r="E8">
            <v>83.916666666666671</v>
          </cell>
          <cell r="F8">
            <v>95</v>
          </cell>
          <cell r="G8">
            <v>57</v>
          </cell>
          <cell r="H8">
            <v>11.520000000000001</v>
          </cell>
          <cell r="I8" t="str">
            <v>L</v>
          </cell>
          <cell r="J8">
            <v>32.04</v>
          </cell>
          <cell r="K8">
            <v>6.2</v>
          </cell>
        </row>
        <row r="9">
          <cell r="B9">
            <v>24.933333333333341</v>
          </cell>
          <cell r="C9">
            <v>32</v>
          </cell>
          <cell r="D9">
            <v>22</v>
          </cell>
          <cell r="E9">
            <v>77.5</v>
          </cell>
          <cell r="F9">
            <v>92</v>
          </cell>
          <cell r="G9">
            <v>47</v>
          </cell>
          <cell r="H9">
            <v>17.28</v>
          </cell>
          <cell r="I9" t="str">
            <v>O</v>
          </cell>
          <cell r="J9">
            <v>32.04</v>
          </cell>
          <cell r="K9">
            <v>2.6</v>
          </cell>
        </row>
        <row r="10">
          <cell r="B10">
            <v>23.666666666666661</v>
          </cell>
          <cell r="C10">
            <v>31.3</v>
          </cell>
          <cell r="D10">
            <v>20.8</v>
          </cell>
          <cell r="E10">
            <v>87.5</v>
          </cell>
          <cell r="F10">
            <v>96</v>
          </cell>
          <cell r="G10">
            <v>52</v>
          </cell>
          <cell r="H10">
            <v>17.28</v>
          </cell>
          <cell r="I10" t="str">
            <v>O</v>
          </cell>
          <cell r="J10">
            <v>40.680000000000007</v>
          </cell>
          <cell r="K10">
            <v>9.4</v>
          </cell>
        </row>
        <row r="11">
          <cell r="B11">
            <v>24.125</v>
          </cell>
          <cell r="C11">
            <v>30.8</v>
          </cell>
          <cell r="D11">
            <v>20.7</v>
          </cell>
          <cell r="E11">
            <v>85.375</v>
          </cell>
          <cell r="F11">
            <v>96</v>
          </cell>
          <cell r="G11">
            <v>54</v>
          </cell>
          <cell r="H11">
            <v>9.7200000000000006</v>
          </cell>
          <cell r="I11" t="str">
            <v>SO</v>
          </cell>
          <cell r="J11">
            <v>32.04</v>
          </cell>
          <cell r="K11">
            <v>2.6</v>
          </cell>
        </row>
        <row r="12">
          <cell r="B12">
            <v>24.270833333333332</v>
          </cell>
          <cell r="C12">
            <v>31.1</v>
          </cell>
          <cell r="D12">
            <v>20</v>
          </cell>
          <cell r="E12">
            <v>79.208333333333329</v>
          </cell>
          <cell r="F12">
            <v>95</v>
          </cell>
          <cell r="G12">
            <v>51</v>
          </cell>
          <cell r="H12">
            <v>12.96</v>
          </cell>
          <cell r="I12" t="str">
            <v>SO</v>
          </cell>
          <cell r="J12">
            <v>25.92</v>
          </cell>
          <cell r="K12">
            <v>0.6</v>
          </cell>
        </row>
        <row r="13">
          <cell r="B13">
            <v>24.804166666666671</v>
          </cell>
          <cell r="C13">
            <v>30.7</v>
          </cell>
          <cell r="D13">
            <v>21.6</v>
          </cell>
          <cell r="E13">
            <v>79.333333333333329</v>
          </cell>
          <cell r="F13">
            <v>94</v>
          </cell>
          <cell r="G13">
            <v>47</v>
          </cell>
          <cell r="H13">
            <v>12.24</v>
          </cell>
          <cell r="I13" t="str">
            <v>SE</v>
          </cell>
          <cell r="J13">
            <v>28.08</v>
          </cell>
          <cell r="K13">
            <v>0</v>
          </cell>
        </row>
        <row r="14">
          <cell r="B14">
            <v>23.941666666666666</v>
          </cell>
          <cell r="C14">
            <v>28.4</v>
          </cell>
          <cell r="D14">
            <v>21.4</v>
          </cell>
          <cell r="E14">
            <v>82.541666666666671</v>
          </cell>
          <cell r="F14">
            <v>95</v>
          </cell>
          <cell r="G14">
            <v>61</v>
          </cell>
          <cell r="H14">
            <v>14.76</v>
          </cell>
          <cell r="I14" t="str">
            <v>L</v>
          </cell>
          <cell r="J14">
            <v>25.2</v>
          </cell>
          <cell r="K14">
            <v>1</v>
          </cell>
        </row>
        <row r="15">
          <cell r="B15">
            <v>24.379166666666666</v>
          </cell>
          <cell r="C15">
            <v>30.1</v>
          </cell>
          <cell r="D15">
            <v>20.6</v>
          </cell>
          <cell r="E15">
            <v>80.291666666666671</v>
          </cell>
          <cell r="F15">
            <v>93</v>
          </cell>
          <cell r="G15">
            <v>57</v>
          </cell>
          <cell r="H15">
            <v>11.879999999999999</v>
          </cell>
          <cell r="I15" t="str">
            <v>L</v>
          </cell>
          <cell r="J15">
            <v>24.840000000000003</v>
          </cell>
          <cell r="K15">
            <v>0</v>
          </cell>
        </row>
        <row r="16">
          <cell r="B16">
            <v>24.137499999999999</v>
          </cell>
          <cell r="C16">
            <v>29.2</v>
          </cell>
          <cell r="D16">
            <v>21.4</v>
          </cell>
          <cell r="E16">
            <v>82.958333333333329</v>
          </cell>
          <cell r="F16">
            <v>95</v>
          </cell>
          <cell r="G16">
            <v>62</v>
          </cell>
          <cell r="H16">
            <v>18.36</v>
          </cell>
          <cell r="I16" t="str">
            <v>NO</v>
          </cell>
          <cell r="J16">
            <v>45</v>
          </cell>
          <cell r="K16">
            <v>16.399999999999999</v>
          </cell>
        </row>
        <row r="17">
          <cell r="B17">
            <v>23.141666666666666</v>
          </cell>
          <cell r="C17">
            <v>26</v>
          </cell>
          <cell r="D17">
            <v>21.7</v>
          </cell>
          <cell r="E17">
            <v>86.958333333333329</v>
          </cell>
          <cell r="F17">
            <v>94</v>
          </cell>
          <cell r="G17">
            <v>69</v>
          </cell>
          <cell r="H17">
            <v>11.879999999999999</v>
          </cell>
          <cell r="I17" t="str">
            <v>O</v>
          </cell>
          <cell r="J17">
            <v>32.4</v>
          </cell>
          <cell r="K17">
            <v>5.0000000000000009</v>
          </cell>
        </row>
        <row r="18">
          <cell r="B18">
            <v>22.825000000000003</v>
          </cell>
          <cell r="C18">
            <v>26.3</v>
          </cell>
          <cell r="D18">
            <v>20.8</v>
          </cell>
          <cell r="E18">
            <v>83.875</v>
          </cell>
          <cell r="F18">
            <v>94</v>
          </cell>
          <cell r="G18">
            <v>68</v>
          </cell>
          <cell r="H18">
            <v>4.6800000000000006</v>
          </cell>
          <cell r="I18" t="str">
            <v>S</v>
          </cell>
          <cell r="J18">
            <v>15.120000000000001</v>
          </cell>
          <cell r="K18">
            <v>0.60000000000000009</v>
          </cell>
        </row>
        <row r="19">
          <cell r="B19">
            <v>23.270833333333332</v>
          </cell>
          <cell r="C19">
            <v>28.6</v>
          </cell>
          <cell r="D19">
            <v>20.100000000000001</v>
          </cell>
          <cell r="E19">
            <v>81.166666666666671</v>
          </cell>
          <cell r="F19">
            <v>96</v>
          </cell>
          <cell r="G19">
            <v>55</v>
          </cell>
          <cell r="H19">
            <v>7.9200000000000008</v>
          </cell>
          <cell r="I19" t="str">
            <v>L</v>
          </cell>
          <cell r="J19">
            <v>19.079999999999998</v>
          </cell>
          <cell r="K19">
            <v>0</v>
          </cell>
        </row>
        <row r="20">
          <cell r="B20">
            <v>23.095833333333331</v>
          </cell>
          <cell r="C20">
            <v>29.3</v>
          </cell>
          <cell r="D20">
            <v>17.3</v>
          </cell>
          <cell r="E20">
            <v>68.375</v>
          </cell>
          <cell r="F20">
            <v>94</v>
          </cell>
          <cell r="G20">
            <v>38</v>
          </cell>
          <cell r="H20">
            <v>8.64</v>
          </cell>
          <cell r="I20" t="str">
            <v>SO</v>
          </cell>
          <cell r="J20">
            <v>19.8</v>
          </cell>
          <cell r="K20">
            <v>0.2</v>
          </cell>
        </row>
        <row r="21">
          <cell r="B21">
            <v>19.658333333333331</v>
          </cell>
          <cell r="C21">
            <v>28.1</v>
          </cell>
          <cell r="D21">
            <v>12.4</v>
          </cell>
          <cell r="E21">
            <v>67.958333333333329</v>
          </cell>
          <cell r="F21">
            <v>95</v>
          </cell>
          <cell r="G21">
            <v>32</v>
          </cell>
          <cell r="H21">
            <v>6.84</v>
          </cell>
          <cell r="I21" t="str">
            <v>O</v>
          </cell>
          <cell r="J21">
            <v>21.240000000000002</v>
          </cell>
          <cell r="K21">
            <v>0</v>
          </cell>
        </row>
        <row r="22">
          <cell r="B22">
            <v>20.18333333333333</v>
          </cell>
          <cell r="C22">
            <v>28.3</v>
          </cell>
          <cell r="D22">
            <v>13.6</v>
          </cell>
          <cell r="E22">
            <v>69.5</v>
          </cell>
          <cell r="F22">
            <v>94</v>
          </cell>
          <cell r="G22">
            <v>32</v>
          </cell>
          <cell r="H22">
            <v>10.8</v>
          </cell>
          <cell r="I22" t="str">
            <v>O</v>
          </cell>
          <cell r="J22">
            <v>19.440000000000001</v>
          </cell>
          <cell r="K22">
            <v>0.2</v>
          </cell>
        </row>
        <row r="23">
          <cell r="B23">
            <v>20.833333333333332</v>
          </cell>
          <cell r="C23">
            <v>28.1</v>
          </cell>
          <cell r="D23">
            <v>13.6</v>
          </cell>
          <cell r="E23">
            <v>66.833333333333329</v>
          </cell>
          <cell r="F23">
            <v>94</v>
          </cell>
          <cell r="G23">
            <v>33</v>
          </cell>
          <cell r="H23">
            <v>7.5600000000000005</v>
          </cell>
          <cell r="I23" t="str">
            <v>NE</v>
          </cell>
          <cell r="J23">
            <v>16.2</v>
          </cell>
          <cell r="K23">
            <v>0</v>
          </cell>
        </row>
        <row r="24">
          <cell r="B24">
            <v>21.537499999999998</v>
          </cell>
          <cell r="C24">
            <v>29.8</v>
          </cell>
          <cell r="D24">
            <v>14.5</v>
          </cell>
          <cell r="E24">
            <v>69.75</v>
          </cell>
          <cell r="F24">
            <v>94</v>
          </cell>
          <cell r="G24">
            <v>40</v>
          </cell>
          <cell r="H24">
            <v>10.44</v>
          </cell>
          <cell r="I24" t="str">
            <v>O</v>
          </cell>
          <cell r="J24">
            <v>25.56</v>
          </cell>
          <cell r="K24">
            <v>0</v>
          </cell>
        </row>
        <row r="25">
          <cell r="B25">
            <v>23.333333333333332</v>
          </cell>
          <cell r="C25">
            <v>30</v>
          </cell>
          <cell r="D25">
            <v>17.5</v>
          </cell>
          <cell r="E25">
            <v>64.416666666666671</v>
          </cell>
          <cell r="F25">
            <v>87</v>
          </cell>
          <cell r="G25">
            <v>37</v>
          </cell>
          <cell r="H25">
            <v>11.879999999999999</v>
          </cell>
          <cell r="I25" t="str">
            <v>L</v>
          </cell>
          <cell r="J25">
            <v>21.6</v>
          </cell>
          <cell r="K25">
            <v>0</v>
          </cell>
        </row>
        <row r="26">
          <cell r="B26">
            <v>22.187499999999996</v>
          </cell>
          <cell r="C26">
            <v>27.6</v>
          </cell>
          <cell r="D26">
            <v>17.7</v>
          </cell>
          <cell r="E26">
            <v>69.416666666666671</v>
          </cell>
          <cell r="F26">
            <v>87</v>
          </cell>
          <cell r="G26">
            <v>45</v>
          </cell>
          <cell r="H26">
            <v>12.6</v>
          </cell>
          <cell r="I26" t="str">
            <v>L</v>
          </cell>
          <cell r="J26">
            <v>23.040000000000003</v>
          </cell>
          <cell r="K26">
            <v>0</v>
          </cell>
        </row>
        <row r="27">
          <cell r="B27">
            <v>20.487500000000008</v>
          </cell>
          <cell r="C27">
            <v>26.3</v>
          </cell>
          <cell r="D27">
            <v>15.3</v>
          </cell>
          <cell r="E27">
            <v>72.708333333333329</v>
          </cell>
          <cell r="F27">
            <v>90</v>
          </cell>
          <cell r="G27">
            <v>49</v>
          </cell>
          <cell r="H27">
            <v>10.8</v>
          </cell>
          <cell r="I27" t="str">
            <v>L</v>
          </cell>
          <cell r="J27">
            <v>22.32</v>
          </cell>
          <cell r="K27">
            <v>0</v>
          </cell>
        </row>
        <row r="28">
          <cell r="B28">
            <v>21.462499999999995</v>
          </cell>
          <cell r="C28">
            <v>28.7</v>
          </cell>
          <cell r="D28">
            <v>15.1</v>
          </cell>
          <cell r="E28">
            <v>71.041666666666671</v>
          </cell>
          <cell r="F28">
            <v>93</v>
          </cell>
          <cell r="G28">
            <v>40</v>
          </cell>
          <cell r="H28">
            <v>11.879999999999999</v>
          </cell>
          <cell r="I28" t="str">
            <v>O</v>
          </cell>
          <cell r="J28">
            <v>25.92</v>
          </cell>
          <cell r="K28">
            <v>0</v>
          </cell>
        </row>
        <row r="29">
          <cell r="B29">
            <v>22.712499999999995</v>
          </cell>
          <cell r="C29">
            <v>29.6</v>
          </cell>
          <cell r="D29">
            <v>16</v>
          </cell>
          <cell r="E29">
            <v>66.25</v>
          </cell>
          <cell r="F29">
            <v>89</v>
          </cell>
          <cell r="G29">
            <v>40</v>
          </cell>
          <cell r="H29">
            <v>8.64</v>
          </cell>
          <cell r="I29" t="str">
            <v>L</v>
          </cell>
          <cell r="J29">
            <v>20.16</v>
          </cell>
          <cell r="K29">
            <v>0</v>
          </cell>
        </row>
        <row r="30">
          <cell r="B30">
            <v>23.404166666666669</v>
          </cell>
          <cell r="C30">
            <v>29.8</v>
          </cell>
          <cell r="D30">
            <v>17.2</v>
          </cell>
          <cell r="E30">
            <v>66.958333333333329</v>
          </cell>
          <cell r="F30">
            <v>91</v>
          </cell>
          <cell r="G30">
            <v>40</v>
          </cell>
          <cell r="H30">
            <v>9</v>
          </cell>
          <cell r="I30" t="str">
            <v>O</v>
          </cell>
          <cell r="J30">
            <v>21.96</v>
          </cell>
          <cell r="K30">
            <v>0</v>
          </cell>
        </row>
        <row r="31">
          <cell r="B31">
            <v>22.437499999999996</v>
          </cell>
          <cell r="C31">
            <v>30.6</v>
          </cell>
          <cell r="D31">
            <v>16.5</v>
          </cell>
          <cell r="E31">
            <v>72.041666666666671</v>
          </cell>
          <cell r="F31">
            <v>92</v>
          </cell>
          <cell r="G31">
            <v>39</v>
          </cell>
          <cell r="H31">
            <v>12.96</v>
          </cell>
          <cell r="I31" t="str">
            <v>L</v>
          </cell>
          <cell r="J31">
            <v>25.2</v>
          </cell>
          <cell r="K31">
            <v>0</v>
          </cell>
        </row>
        <row r="32">
          <cell r="B32">
            <v>22.974999999999998</v>
          </cell>
          <cell r="C32">
            <v>29.4</v>
          </cell>
          <cell r="D32">
            <v>18.3</v>
          </cell>
          <cell r="E32">
            <v>72.583333333333329</v>
          </cell>
          <cell r="F32">
            <v>91</v>
          </cell>
          <cell r="G32">
            <v>43</v>
          </cell>
          <cell r="H32">
            <v>9.7200000000000006</v>
          </cell>
          <cell r="I32" t="str">
            <v>L</v>
          </cell>
          <cell r="J32">
            <v>22.32</v>
          </cell>
          <cell r="K32">
            <v>0</v>
          </cell>
        </row>
        <row r="33">
          <cell r="B33">
            <v>23.525000000000002</v>
          </cell>
          <cell r="C33">
            <v>30.7</v>
          </cell>
          <cell r="D33">
            <v>16.399999999999999</v>
          </cell>
          <cell r="E33">
            <v>66.791666666666671</v>
          </cell>
          <cell r="F33">
            <v>96</v>
          </cell>
          <cell r="G33">
            <v>30</v>
          </cell>
          <cell r="H33">
            <v>10.44</v>
          </cell>
          <cell r="I33" t="str">
            <v>L</v>
          </cell>
          <cell r="J33">
            <v>30.240000000000002</v>
          </cell>
          <cell r="K33">
            <v>0</v>
          </cell>
        </row>
        <row r="34">
          <cell r="B34">
            <v>22.387499999999999</v>
          </cell>
          <cell r="C34">
            <v>32</v>
          </cell>
          <cell r="D34">
            <v>13.8</v>
          </cell>
          <cell r="E34">
            <v>65.333333333333329</v>
          </cell>
          <cell r="F34">
            <v>93</v>
          </cell>
          <cell r="G34">
            <v>26</v>
          </cell>
          <cell r="H34">
            <v>9.7200000000000006</v>
          </cell>
          <cell r="I34" t="str">
            <v>SO</v>
          </cell>
          <cell r="J34">
            <v>23.040000000000003</v>
          </cell>
          <cell r="K34">
            <v>0</v>
          </cell>
        </row>
      </sheetData>
      <sheetData sheetId="4">
        <row r="5">
          <cell r="B5">
            <v>23.233333333333334</v>
          </cell>
        </row>
      </sheetData>
      <sheetData sheetId="5">
        <row r="5">
          <cell r="B5">
            <v>23.841666666666669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24.579166666666669</v>
          </cell>
          <cell r="C5">
            <v>30.7</v>
          </cell>
          <cell r="D5">
            <v>19</v>
          </cell>
          <cell r="E5">
            <v>72.291666666666671</v>
          </cell>
          <cell r="F5">
            <v>96</v>
          </cell>
          <cell r="G5">
            <v>36</v>
          </cell>
          <cell r="H5">
            <v>14.4</v>
          </cell>
          <cell r="I5" t="str">
            <v>L</v>
          </cell>
          <cell r="J5">
            <v>29.880000000000003</v>
          </cell>
          <cell r="K5">
            <v>0</v>
          </cell>
        </row>
        <row r="6">
          <cell r="B6">
            <v>23.595833333333342</v>
          </cell>
          <cell r="C6">
            <v>29.1</v>
          </cell>
          <cell r="D6">
            <v>19.899999999999999</v>
          </cell>
          <cell r="E6">
            <v>74.25</v>
          </cell>
          <cell r="F6">
            <v>92</v>
          </cell>
          <cell r="G6">
            <v>49</v>
          </cell>
          <cell r="H6">
            <v>15.840000000000002</v>
          </cell>
          <cell r="I6" t="str">
            <v>N</v>
          </cell>
          <cell r="J6">
            <v>35.28</v>
          </cell>
          <cell r="K6">
            <v>0</v>
          </cell>
        </row>
        <row r="7">
          <cell r="B7">
            <v>21.687499999999996</v>
          </cell>
          <cell r="C7">
            <v>27.5</v>
          </cell>
          <cell r="D7">
            <v>19.100000000000001</v>
          </cell>
          <cell r="E7">
            <v>86.541666666666671</v>
          </cell>
          <cell r="F7">
            <v>94</v>
          </cell>
          <cell r="G7">
            <v>59</v>
          </cell>
          <cell r="H7">
            <v>16.559999999999999</v>
          </cell>
          <cell r="I7" t="str">
            <v>NE</v>
          </cell>
          <cell r="J7">
            <v>42.84</v>
          </cell>
          <cell r="K7">
            <v>23.2</v>
          </cell>
        </row>
        <row r="8">
          <cell r="B8">
            <v>21.858333333333334</v>
          </cell>
          <cell r="C8">
            <v>27.4</v>
          </cell>
          <cell r="D8">
            <v>18.899999999999999</v>
          </cell>
          <cell r="E8">
            <v>86.833333333333329</v>
          </cell>
          <cell r="F8">
            <v>96</v>
          </cell>
          <cell r="G8">
            <v>61</v>
          </cell>
          <cell r="H8">
            <v>21.96</v>
          </cell>
          <cell r="I8" t="str">
            <v>NE</v>
          </cell>
          <cell r="J8">
            <v>37.440000000000005</v>
          </cell>
          <cell r="K8">
            <v>0.8</v>
          </cell>
        </row>
        <row r="9">
          <cell r="B9">
            <v>23.1875</v>
          </cell>
          <cell r="C9">
            <v>28.6</v>
          </cell>
          <cell r="D9">
            <v>19.600000000000001</v>
          </cell>
          <cell r="E9">
            <v>79.416666666666671</v>
          </cell>
          <cell r="F9">
            <v>93</v>
          </cell>
          <cell r="G9">
            <v>57</v>
          </cell>
          <cell r="H9">
            <v>21.240000000000002</v>
          </cell>
          <cell r="I9" t="str">
            <v>NO</v>
          </cell>
          <cell r="J9">
            <v>37.080000000000005</v>
          </cell>
          <cell r="K9">
            <v>0</v>
          </cell>
        </row>
        <row r="10">
          <cell r="B10">
            <v>22.391666666666666</v>
          </cell>
          <cell r="C10">
            <v>28.4</v>
          </cell>
          <cell r="D10">
            <v>19.899999999999999</v>
          </cell>
          <cell r="E10">
            <v>85.416666666666671</v>
          </cell>
          <cell r="F10">
            <v>94</v>
          </cell>
          <cell r="G10">
            <v>57</v>
          </cell>
          <cell r="H10">
            <v>19.440000000000001</v>
          </cell>
          <cell r="I10" t="str">
            <v>N</v>
          </cell>
          <cell r="J10">
            <v>36</v>
          </cell>
          <cell r="K10">
            <v>0</v>
          </cell>
        </row>
        <row r="11">
          <cell r="B11">
            <v>22.516666666666662</v>
          </cell>
          <cell r="C11">
            <v>27.6</v>
          </cell>
          <cell r="D11">
            <v>20</v>
          </cell>
          <cell r="E11">
            <v>85.833333333333329</v>
          </cell>
          <cell r="F11">
            <v>95</v>
          </cell>
          <cell r="G11">
            <v>59</v>
          </cell>
          <cell r="H11">
            <v>11.520000000000001</v>
          </cell>
          <cell r="I11" t="str">
            <v>NE</v>
          </cell>
          <cell r="J11">
            <v>34.56</v>
          </cell>
          <cell r="K11">
            <v>0</v>
          </cell>
        </row>
        <row r="12">
          <cell r="B12">
            <v>22.712500000000002</v>
          </cell>
          <cell r="C12">
            <v>28.8</v>
          </cell>
          <cell r="D12">
            <v>19.100000000000001</v>
          </cell>
          <cell r="E12">
            <v>83.041666666666671</v>
          </cell>
          <cell r="F12">
            <v>96</v>
          </cell>
          <cell r="G12">
            <v>54</v>
          </cell>
          <cell r="H12">
            <v>13.68</v>
          </cell>
          <cell r="I12" t="str">
            <v>NE</v>
          </cell>
          <cell r="J12">
            <v>27</v>
          </cell>
          <cell r="K12">
            <v>0</v>
          </cell>
        </row>
        <row r="13">
          <cell r="B13">
            <v>22.704166666666666</v>
          </cell>
          <cell r="C13">
            <v>27.8</v>
          </cell>
          <cell r="D13">
            <v>19</v>
          </cell>
          <cell r="E13">
            <v>83.791666666666671</v>
          </cell>
          <cell r="F13">
            <v>94</v>
          </cell>
          <cell r="G13">
            <v>64</v>
          </cell>
          <cell r="H13">
            <v>15.48</v>
          </cell>
          <cell r="I13" t="str">
            <v>L</v>
          </cell>
          <cell r="J13">
            <v>33.480000000000004</v>
          </cell>
          <cell r="K13">
            <v>0</v>
          </cell>
        </row>
        <row r="14">
          <cell r="B14">
            <v>21.966666666666669</v>
          </cell>
          <cell r="C14">
            <v>27.1</v>
          </cell>
          <cell r="D14">
            <v>19.5</v>
          </cell>
          <cell r="E14">
            <v>86.291666666666671</v>
          </cell>
          <cell r="F14">
            <v>96</v>
          </cell>
          <cell r="G14">
            <v>66</v>
          </cell>
          <cell r="H14">
            <v>16.920000000000002</v>
          </cell>
          <cell r="I14" t="str">
            <v>L</v>
          </cell>
          <cell r="J14">
            <v>27</v>
          </cell>
          <cell r="K14">
            <v>0</v>
          </cell>
        </row>
        <row r="15">
          <cell r="B15">
            <v>22.720833333333335</v>
          </cell>
          <cell r="C15">
            <v>28.4</v>
          </cell>
          <cell r="D15">
            <v>19.5</v>
          </cell>
          <cell r="E15">
            <v>85.083333333333329</v>
          </cell>
          <cell r="F15">
            <v>97</v>
          </cell>
          <cell r="G15">
            <v>57</v>
          </cell>
          <cell r="H15">
            <v>16.920000000000002</v>
          </cell>
          <cell r="I15" t="str">
            <v>N</v>
          </cell>
          <cell r="J15">
            <v>34.56</v>
          </cell>
          <cell r="K15">
            <v>0</v>
          </cell>
        </row>
        <row r="16">
          <cell r="B16">
            <v>22.304166666666664</v>
          </cell>
          <cell r="C16">
            <v>28.3</v>
          </cell>
          <cell r="D16">
            <v>20.3</v>
          </cell>
          <cell r="E16">
            <v>88.125</v>
          </cell>
          <cell r="F16">
            <v>94</v>
          </cell>
          <cell r="G16">
            <v>60</v>
          </cell>
          <cell r="H16">
            <v>28.8</v>
          </cell>
          <cell r="I16" t="str">
            <v>N</v>
          </cell>
          <cell r="J16">
            <v>49.32</v>
          </cell>
          <cell r="K16">
            <v>0</v>
          </cell>
        </row>
        <row r="17">
          <cell r="B17">
            <v>20.975000000000005</v>
          </cell>
          <cell r="C17">
            <v>22.8</v>
          </cell>
          <cell r="D17">
            <v>19.399999999999999</v>
          </cell>
          <cell r="E17">
            <v>91.208333333333329</v>
          </cell>
          <cell r="F17">
            <v>95</v>
          </cell>
          <cell r="G17">
            <v>80</v>
          </cell>
          <cell r="H17">
            <v>22.68</v>
          </cell>
          <cell r="I17" t="str">
            <v>NO</v>
          </cell>
          <cell r="J17">
            <v>59.760000000000005</v>
          </cell>
          <cell r="K17">
            <v>0</v>
          </cell>
        </row>
        <row r="18">
          <cell r="B18">
            <v>20.133333333333336</v>
          </cell>
          <cell r="C18">
            <v>23.8</v>
          </cell>
          <cell r="D18">
            <v>18.600000000000001</v>
          </cell>
          <cell r="E18">
            <v>92.25</v>
          </cell>
          <cell r="F18">
            <v>97</v>
          </cell>
          <cell r="G18">
            <v>78</v>
          </cell>
          <cell r="H18">
            <v>10.44</v>
          </cell>
          <cell r="I18" t="str">
            <v>S</v>
          </cell>
          <cell r="J18">
            <v>21.240000000000002</v>
          </cell>
          <cell r="K18">
            <v>0</v>
          </cell>
        </row>
        <row r="19">
          <cell r="B19">
            <v>20.941666666666666</v>
          </cell>
          <cell r="C19">
            <v>26.2</v>
          </cell>
          <cell r="D19">
            <v>18.600000000000001</v>
          </cell>
          <cell r="E19">
            <v>86.375</v>
          </cell>
          <cell r="F19">
            <v>96</v>
          </cell>
          <cell r="G19">
            <v>64</v>
          </cell>
          <cell r="H19">
            <v>9.3600000000000012</v>
          </cell>
          <cell r="I19" t="str">
            <v>SE</v>
          </cell>
          <cell r="J19">
            <v>22.68</v>
          </cell>
          <cell r="K19">
            <v>0</v>
          </cell>
        </row>
        <row r="20">
          <cell r="B20">
            <v>20.329166666666669</v>
          </cell>
          <cell r="C20">
            <v>25.6</v>
          </cell>
          <cell r="D20">
            <v>15.8</v>
          </cell>
          <cell r="E20">
            <v>79.208333333333329</v>
          </cell>
          <cell r="F20">
            <v>97</v>
          </cell>
          <cell r="G20">
            <v>54</v>
          </cell>
          <cell r="H20">
            <v>12.6</v>
          </cell>
          <cell r="I20" t="str">
            <v>SE</v>
          </cell>
          <cell r="J20">
            <v>21.240000000000002</v>
          </cell>
          <cell r="K20">
            <v>0</v>
          </cell>
        </row>
        <row r="21">
          <cell r="B21">
            <v>19.154166666666669</v>
          </cell>
          <cell r="C21">
            <v>26</v>
          </cell>
          <cell r="D21">
            <v>11.9</v>
          </cell>
          <cell r="E21">
            <v>59.291666666666664</v>
          </cell>
          <cell r="F21">
            <v>83</v>
          </cell>
          <cell r="G21">
            <v>32</v>
          </cell>
          <cell r="H21">
            <v>10.44</v>
          </cell>
          <cell r="I21" t="str">
            <v>SE</v>
          </cell>
          <cell r="J21">
            <v>19.8</v>
          </cell>
          <cell r="K21">
            <v>0</v>
          </cell>
        </row>
        <row r="22">
          <cell r="B22">
            <v>20.216666666666669</v>
          </cell>
          <cell r="C22">
            <v>26.7</v>
          </cell>
          <cell r="D22">
            <v>15.4</v>
          </cell>
          <cell r="E22">
            <v>60.083333333333336</v>
          </cell>
          <cell r="F22">
            <v>79</v>
          </cell>
          <cell r="G22">
            <v>34</v>
          </cell>
          <cell r="H22">
            <v>13.68</v>
          </cell>
          <cell r="I22" t="str">
            <v>SE</v>
          </cell>
          <cell r="J22">
            <v>23.040000000000003</v>
          </cell>
          <cell r="K22">
            <v>0</v>
          </cell>
        </row>
        <row r="23">
          <cell r="B23">
            <v>19.666666666666668</v>
          </cell>
          <cell r="C23">
            <v>25.9</v>
          </cell>
          <cell r="D23">
            <v>13.4</v>
          </cell>
          <cell r="E23">
            <v>63.958333333333336</v>
          </cell>
          <cell r="F23">
            <v>87</v>
          </cell>
          <cell r="G23">
            <v>40</v>
          </cell>
          <cell r="H23">
            <v>14.04</v>
          </cell>
          <cell r="I23" t="str">
            <v>SE</v>
          </cell>
          <cell r="J23">
            <v>21.96</v>
          </cell>
          <cell r="K23">
            <v>0</v>
          </cell>
        </row>
        <row r="24">
          <cell r="B24">
            <v>20.629166666666666</v>
          </cell>
          <cell r="C24">
            <v>27.4</v>
          </cell>
          <cell r="D24">
            <v>14.7</v>
          </cell>
          <cell r="E24">
            <v>63.75</v>
          </cell>
          <cell r="F24">
            <v>82</v>
          </cell>
          <cell r="G24">
            <v>44</v>
          </cell>
          <cell r="H24">
            <v>20.52</v>
          </cell>
          <cell r="I24" t="str">
            <v>SE</v>
          </cell>
          <cell r="J24">
            <v>31.680000000000003</v>
          </cell>
          <cell r="K24">
            <v>0</v>
          </cell>
        </row>
        <row r="25">
          <cell r="B25">
            <v>21.700000000000003</v>
          </cell>
          <cell r="C25">
            <v>27.8</v>
          </cell>
          <cell r="D25">
            <v>17.2</v>
          </cell>
          <cell r="E25">
            <v>65.125</v>
          </cell>
          <cell r="F25">
            <v>86</v>
          </cell>
          <cell r="G25">
            <v>39</v>
          </cell>
          <cell r="H25">
            <v>18.36</v>
          </cell>
          <cell r="I25" t="str">
            <v>SE</v>
          </cell>
          <cell r="J25">
            <v>30.6</v>
          </cell>
          <cell r="K25">
            <v>0</v>
          </cell>
        </row>
        <row r="26">
          <cell r="B26">
            <v>20.620833333333341</v>
          </cell>
          <cell r="C26">
            <v>25.7</v>
          </cell>
          <cell r="D26">
            <v>17</v>
          </cell>
          <cell r="E26">
            <v>72.291666666666671</v>
          </cell>
          <cell r="F26">
            <v>86</v>
          </cell>
          <cell r="G26">
            <v>51</v>
          </cell>
          <cell r="H26">
            <v>16.559999999999999</v>
          </cell>
          <cell r="I26" t="str">
            <v>SE</v>
          </cell>
          <cell r="J26">
            <v>30.240000000000002</v>
          </cell>
          <cell r="K26">
            <v>0</v>
          </cell>
        </row>
        <row r="27">
          <cell r="B27">
            <v>20.016666666666666</v>
          </cell>
          <cell r="C27">
            <v>25</v>
          </cell>
          <cell r="D27">
            <v>15.9</v>
          </cell>
          <cell r="E27">
            <v>66.833333333333329</v>
          </cell>
          <cell r="F27">
            <v>82</v>
          </cell>
          <cell r="G27">
            <v>47</v>
          </cell>
          <cell r="H27">
            <v>14.4</v>
          </cell>
          <cell r="I27" t="str">
            <v>L</v>
          </cell>
          <cell r="J27">
            <v>27.36</v>
          </cell>
          <cell r="K27">
            <v>0</v>
          </cell>
        </row>
        <row r="28">
          <cell r="B28">
            <v>20.595833333333331</v>
          </cell>
          <cell r="C28">
            <v>26.4</v>
          </cell>
          <cell r="D28">
            <v>16.5</v>
          </cell>
          <cell r="E28">
            <v>68.875</v>
          </cell>
          <cell r="F28">
            <v>87</v>
          </cell>
          <cell r="G28">
            <v>43</v>
          </cell>
          <cell r="H28">
            <v>15.840000000000002</v>
          </cell>
          <cell r="I28" t="str">
            <v>L</v>
          </cell>
          <cell r="J28">
            <v>30.6</v>
          </cell>
          <cell r="K28">
            <v>0</v>
          </cell>
        </row>
        <row r="29">
          <cell r="B29">
            <v>21.895833333333332</v>
          </cell>
          <cell r="C29">
            <v>27.3</v>
          </cell>
          <cell r="D29">
            <v>16.899999999999999</v>
          </cell>
          <cell r="E29">
            <v>64.916666666666671</v>
          </cell>
          <cell r="F29">
            <v>80</v>
          </cell>
          <cell r="G29">
            <v>46</v>
          </cell>
          <cell r="H29">
            <v>14.04</v>
          </cell>
          <cell r="I29" t="str">
            <v>L</v>
          </cell>
          <cell r="J29">
            <v>27.720000000000002</v>
          </cell>
          <cell r="K29">
            <v>0</v>
          </cell>
        </row>
        <row r="30">
          <cell r="B30">
            <v>22.595833333333331</v>
          </cell>
          <cell r="C30">
            <v>27.6</v>
          </cell>
          <cell r="D30">
            <v>17.8</v>
          </cell>
          <cell r="E30">
            <v>67.666666666666671</v>
          </cell>
          <cell r="F30">
            <v>85</v>
          </cell>
          <cell r="G30">
            <v>45</v>
          </cell>
          <cell r="H30">
            <v>14.04</v>
          </cell>
          <cell r="I30" t="str">
            <v>L</v>
          </cell>
          <cell r="J30">
            <v>23.759999999999998</v>
          </cell>
          <cell r="K30">
            <v>0</v>
          </cell>
        </row>
        <row r="31">
          <cell r="B31">
            <v>21.933333333333334</v>
          </cell>
          <cell r="C31">
            <v>27.3</v>
          </cell>
          <cell r="D31">
            <v>17</v>
          </cell>
          <cell r="E31">
            <v>70.166666666666671</v>
          </cell>
          <cell r="F31">
            <v>84</v>
          </cell>
          <cell r="G31">
            <v>48</v>
          </cell>
          <cell r="H31">
            <v>14.4</v>
          </cell>
          <cell r="I31" t="str">
            <v>L</v>
          </cell>
          <cell r="J31">
            <v>29.880000000000003</v>
          </cell>
          <cell r="K31">
            <v>0</v>
          </cell>
        </row>
        <row r="32">
          <cell r="B32">
            <v>22.462499999999995</v>
          </cell>
          <cell r="C32">
            <v>28.3</v>
          </cell>
          <cell r="D32">
            <v>18.600000000000001</v>
          </cell>
          <cell r="E32">
            <v>70.25</v>
          </cell>
          <cell r="F32">
            <v>83</v>
          </cell>
          <cell r="G32">
            <v>45</v>
          </cell>
          <cell r="H32">
            <v>13.68</v>
          </cell>
          <cell r="I32" t="str">
            <v>L</v>
          </cell>
          <cell r="J32">
            <v>27.36</v>
          </cell>
          <cell r="K32">
            <v>0</v>
          </cell>
        </row>
        <row r="33">
          <cell r="B33">
            <v>22.474999999999998</v>
          </cell>
          <cell r="C33">
            <v>29.2</v>
          </cell>
          <cell r="D33">
            <v>16.899999999999999</v>
          </cell>
          <cell r="E33">
            <v>65.416666666666671</v>
          </cell>
          <cell r="F33">
            <v>91</v>
          </cell>
          <cell r="G33">
            <v>29</v>
          </cell>
          <cell r="H33">
            <v>16.2</v>
          </cell>
          <cell r="I33" t="str">
            <v>L</v>
          </cell>
          <cell r="J33">
            <v>31.680000000000003</v>
          </cell>
          <cell r="K33">
            <v>0</v>
          </cell>
        </row>
        <row r="34">
          <cell r="B34">
            <v>22.566666666666663</v>
          </cell>
          <cell r="C34">
            <v>29.9</v>
          </cell>
          <cell r="D34">
            <v>15.5</v>
          </cell>
          <cell r="E34">
            <v>58.208333333333336</v>
          </cell>
          <cell r="F34">
            <v>85</v>
          </cell>
          <cell r="G34">
            <v>32</v>
          </cell>
          <cell r="H34">
            <v>11.520000000000001</v>
          </cell>
          <cell r="I34" t="str">
            <v>L</v>
          </cell>
          <cell r="J34">
            <v>23.759999999999998</v>
          </cell>
          <cell r="K34">
            <v>0</v>
          </cell>
        </row>
      </sheetData>
      <sheetData sheetId="4">
        <row r="5">
          <cell r="B5">
            <v>23.358333333333334</v>
          </cell>
        </row>
      </sheetData>
      <sheetData sheetId="5">
        <row r="5">
          <cell r="B5">
            <v>21.391666666666669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29.516666666666676</v>
          </cell>
          <cell r="C5">
            <v>35.200000000000003</v>
          </cell>
          <cell r="D5">
            <v>26.2</v>
          </cell>
          <cell r="E5">
            <v>67.291666666666671</v>
          </cell>
          <cell r="F5">
            <v>84</v>
          </cell>
          <cell r="G5">
            <v>48</v>
          </cell>
          <cell r="H5">
            <v>11.16</v>
          </cell>
          <cell r="I5" t="str">
            <v>L</v>
          </cell>
          <cell r="J5">
            <v>34.92</v>
          </cell>
          <cell r="K5">
            <v>0</v>
          </cell>
        </row>
        <row r="6">
          <cell r="B6">
            <v>28.866666666666664</v>
          </cell>
          <cell r="C6">
            <v>34.9</v>
          </cell>
          <cell r="D6">
            <v>25.4</v>
          </cell>
          <cell r="E6">
            <v>72.75</v>
          </cell>
          <cell r="F6">
            <v>86</v>
          </cell>
          <cell r="G6">
            <v>51</v>
          </cell>
          <cell r="H6">
            <v>11.16</v>
          </cell>
          <cell r="I6" t="str">
            <v>N</v>
          </cell>
          <cell r="J6">
            <v>25.92</v>
          </cell>
          <cell r="K6">
            <v>0</v>
          </cell>
        </row>
        <row r="7">
          <cell r="B7">
            <v>26.166666666666668</v>
          </cell>
          <cell r="C7">
            <v>30.2</v>
          </cell>
          <cell r="D7">
            <v>24</v>
          </cell>
          <cell r="E7">
            <v>85.375</v>
          </cell>
          <cell r="F7">
            <v>92</v>
          </cell>
          <cell r="G7">
            <v>67</v>
          </cell>
          <cell r="H7">
            <v>11.879999999999999</v>
          </cell>
          <cell r="I7" t="str">
            <v>L</v>
          </cell>
          <cell r="J7">
            <v>40.680000000000007</v>
          </cell>
          <cell r="K7">
            <v>19.200000000000003</v>
          </cell>
        </row>
        <row r="8">
          <cell r="B8">
            <v>26.075000000000003</v>
          </cell>
          <cell r="C8">
            <v>30.7</v>
          </cell>
          <cell r="D8">
            <v>23.8</v>
          </cell>
          <cell r="E8">
            <v>84</v>
          </cell>
          <cell r="F8">
            <v>93</v>
          </cell>
          <cell r="G8">
            <v>63</v>
          </cell>
          <cell r="H8">
            <v>10.44</v>
          </cell>
          <cell r="I8" t="str">
            <v>O</v>
          </cell>
          <cell r="J8">
            <v>27</v>
          </cell>
          <cell r="K8">
            <v>0.60000000000000009</v>
          </cell>
        </row>
        <row r="9">
          <cell r="B9">
            <v>26.812499999999996</v>
          </cell>
          <cell r="C9">
            <v>31.7</v>
          </cell>
          <cell r="D9">
            <v>24.3</v>
          </cell>
          <cell r="E9">
            <v>80.458333333333329</v>
          </cell>
          <cell r="F9">
            <v>91</v>
          </cell>
          <cell r="G9">
            <v>59</v>
          </cell>
          <cell r="H9">
            <v>9</v>
          </cell>
          <cell r="I9" t="str">
            <v>NO</v>
          </cell>
          <cell r="J9">
            <v>34.200000000000003</v>
          </cell>
          <cell r="K9">
            <v>1.4</v>
          </cell>
        </row>
        <row r="10">
          <cell r="B10">
            <v>28.320833333333329</v>
          </cell>
          <cell r="C10">
            <v>34.4</v>
          </cell>
          <cell r="D10">
            <v>23.2</v>
          </cell>
          <cell r="E10">
            <v>77.166666666666671</v>
          </cell>
          <cell r="F10">
            <v>92</v>
          </cell>
          <cell r="G10">
            <v>53</v>
          </cell>
          <cell r="H10">
            <v>19.8</v>
          </cell>
          <cell r="I10" t="str">
            <v>NO</v>
          </cell>
          <cell r="J10">
            <v>33.480000000000004</v>
          </cell>
          <cell r="K10">
            <v>8.2000000000000011</v>
          </cell>
        </row>
        <row r="11">
          <cell r="B11">
            <v>28.458333333333329</v>
          </cell>
          <cell r="C11">
            <v>33.299999999999997</v>
          </cell>
          <cell r="D11">
            <v>25</v>
          </cell>
          <cell r="E11">
            <v>76.875</v>
          </cell>
          <cell r="F11">
            <v>88</v>
          </cell>
          <cell r="G11">
            <v>58</v>
          </cell>
          <cell r="H11">
            <v>16.920000000000002</v>
          </cell>
          <cell r="I11" t="str">
            <v>L</v>
          </cell>
          <cell r="J11">
            <v>34.92</v>
          </cell>
          <cell r="K11">
            <v>0</v>
          </cell>
        </row>
        <row r="12">
          <cell r="B12">
            <v>25.558333333333334</v>
          </cell>
          <cell r="C12">
            <v>29.8</v>
          </cell>
          <cell r="D12">
            <v>21.4</v>
          </cell>
          <cell r="E12">
            <v>83.916666666666671</v>
          </cell>
          <cell r="F12">
            <v>92</v>
          </cell>
          <cell r="G12">
            <v>68</v>
          </cell>
          <cell r="H12">
            <v>16.2</v>
          </cell>
          <cell r="I12" t="str">
            <v>O</v>
          </cell>
          <cell r="J12">
            <v>41.04</v>
          </cell>
          <cell r="K12">
            <v>15.799999999999999</v>
          </cell>
        </row>
        <row r="13">
          <cell r="B13">
            <v>26.408333333333331</v>
          </cell>
          <cell r="C13">
            <v>31.4</v>
          </cell>
          <cell r="D13">
            <v>23.8</v>
          </cell>
          <cell r="E13">
            <v>81.291666666666671</v>
          </cell>
          <cell r="F13">
            <v>93</v>
          </cell>
          <cell r="G13">
            <v>59</v>
          </cell>
          <cell r="H13">
            <v>9</v>
          </cell>
          <cell r="I13" t="str">
            <v>NO</v>
          </cell>
          <cell r="J13">
            <v>16.2</v>
          </cell>
          <cell r="K13">
            <v>0</v>
          </cell>
        </row>
        <row r="14">
          <cell r="B14">
            <v>26.887499999999999</v>
          </cell>
          <cell r="C14">
            <v>31.6</v>
          </cell>
          <cell r="D14">
            <v>24.2</v>
          </cell>
          <cell r="E14">
            <v>81.75</v>
          </cell>
          <cell r="F14">
            <v>92</v>
          </cell>
          <cell r="G14">
            <v>59</v>
          </cell>
          <cell r="H14">
            <v>8.2799999999999994</v>
          </cell>
          <cell r="I14" t="str">
            <v>SE</v>
          </cell>
          <cell r="J14">
            <v>21.240000000000002</v>
          </cell>
          <cell r="K14">
            <v>15.2</v>
          </cell>
        </row>
        <row r="15">
          <cell r="B15">
            <v>28.07083333333334</v>
          </cell>
          <cell r="C15">
            <v>32.700000000000003</v>
          </cell>
          <cell r="D15">
            <v>25.3</v>
          </cell>
          <cell r="E15">
            <v>78.708333333333329</v>
          </cell>
          <cell r="F15">
            <v>91</v>
          </cell>
          <cell r="G15">
            <v>63</v>
          </cell>
          <cell r="H15">
            <v>10.08</v>
          </cell>
          <cell r="I15" t="str">
            <v>L</v>
          </cell>
          <cell r="J15">
            <v>29.52</v>
          </cell>
          <cell r="K15">
            <v>9</v>
          </cell>
        </row>
        <row r="16">
          <cell r="B16">
            <v>27.608333333333324</v>
          </cell>
          <cell r="C16">
            <v>31.7</v>
          </cell>
          <cell r="D16">
            <v>25.2</v>
          </cell>
          <cell r="E16">
            <v>81.041666666666671</v>
          </cell>
          <cell r="F16">
            <v>92</v>
          </cell>
          <cell r="G16">
            <v>64</v>
          </cell>
          <cell r="H16">
            <v>17.64</v>
          </cell>
          <cell r="I16" t="str">
            <v>N</v>
          </cell>
          <cell r="J16">
            <v>38.880000000000003</v>
          </cell>
          <cell r="K16">
            <v>1.4</v>
          </cell>
        </row>
        <row r="17">
          <cell r="B17">
            <v>21.6875</v>
          </cell>
          <cell r="C17">
            <v>25.8</v>
          </cell>
          <cell r="D17">
            <v>20</v>
          </cell>
          <cell r="E17">
            <v>87.541666666666671</v>
          </cell>
          <cell r="F17">
            <v>93</v>
          </cell>
          <cell r="G17">
            <v>78</v>
          </cell>
          <cell r="H17">
            <v>16.920000000000002</v>
          </cell>
          <cell r="I17" t="str">
            <v>SO</v>
          </cell>
          <cell r="J17">
            <v>38.880000000000003</v>
          </cell>
          <cell r="K17">
            <v>12.999999999999998</v>
          </cell>
        </row>
        <row r="18">
          <cell r="B18">
            <v>23.004166666666674</v>
          </cell>
          <cell r="C18">
            <v>27.9</v>
          </cell>
          <cell r="D18">
            <v>19.3</v>
          </cell>
          <cell r="E18">
            <v>73.375</v>
          </cell>
          <cell r="F18">
            <v>87</v>
          </cell>
          <cell r="G18">
            <v>57</v>
          </cell>
          <cell r="H18">
            <v>10.8</v>
          </cell>
          <cell r="I18" t="str">
            <v>SO</v>
          </cell>
          <cell r="J18">
            <v>33.119999999999997</v>
          </cell>
          <cell r="K18">
            <v>0</v>
          </cell>
        </row>
        <row r="19">
          <cell r="B19">
            <v>23.766666666666669</v>
          </cell>
          <cell r="C19">
            <v>29.1</v>
          </cell>
          <cell r="D19">
            <v>19.5</v>
          </cell>
          <cell r="E19">
            <v>66.625</v>
          </cell>
          <cell r="F19">
            <v>88</v>
          </cell>
          <cell r="G19">
            <v>47</v>
          </cell>
          <cell r="H19">
            <v>10.08</v>
          </cell>
          <cell r="I19" t="str">
            <v>S</v>
          </cell>
          <cell r="J19">
            <v>21.240000000000002</v>
          </cell>
          <cell r="K19">
            <v>0</v>
          </cell>
        </row>
        <row r="20">
          <cell r="B20">
            <v>23.666666666666668</v>
          </cell>
          <cell r="C20">
            <v>29.4</v>
          </cell>
          <cell r="D20">
            <v>17.2</v>
          </cell>
          <cell r="E20">
            <v>60.916666666666664</v>
          </cell>
          <cell r="F20">
            <v>92</v>
          </cell>
          <cell r="G20">
            <v>35</v>
          </cell>
          <cell r="H20">
            <v>7.9200000000000008</v>
          </cell>
          <cell r="I20" t="str">
            <v>S</v>
          </cell>
          <cell r="J20">
            <v>19.8</v>
          </cell>
          <cell r="K20">
            <v>0</v>
          </cell>
        </row>
        <row r="21">
          <cell r="B21">
            <v>23.091666666666665</v>
          </cell>
          <cell r="C21">
            <v>29.3</v>
          </cell>
          <cell r="D21">
            <v>16.899999999999999</v>
          </cell>
          <cell r="E21">
            <v>64</v>
          </cell>
          <cell r="F21">
            <v>94</v>
          </cell>
          <cell r="G21">
            <v>36</v>
          </cell>
          <cell r="H21">
            <v>9.7200000000000006</v>
          </cell>
          <cell r="I21" t="str">
            <v>S</v>
          </cell>
          <cell r="J21">
            <v>23.040000000000003</v>
          </cell>
          <cell r="K21">
            <v>0</v>
          </cell>
        </row>
        <row r="22">
          <cell r="B22">
            <v>23.691666666666666</v>
          </cell>
          <cell r="C22">
            <v>29.9</v>
          </cell>
          <cell r="D22">
            <v>17.600000000000001</v>
          </cell>
          <cell r="E22">
            <v>64.583333333333329</v>
          </cell>
          <cell r="F22">
            <v>93</v>
          </cell>
          <cell r="G22">
            <v>33</v>
          </cell>
          <cell r="H22">
            <v>8.2799999999999994</v>
          </cell>
          <cell r="I22" t="str">
            <v>S</v>
          </cell>
          <cell r="J22">
            <v>18.36</v>
          </cell>
          <cell r="K22">
            <v>0</v>
          </cell>
        </row>
        <row r="23">
          <cell r="B23">
            <v>24.037500000000005</v>
          </cell>
          <cell r="C23">
            <v>30.4</v>
          </cell>
          <cell r="D23">
            <v>17.3</v>
          </cell>
          <cell r="E23">
            <v>64.75</v>
          </cell>
          <cell r="F23">
            <v>93</v>
          </cell>
          <cell r="G23">
            <v>41</v>
          </cell>
          <cell r="H23">
            <v>9.3600000000000012</v>
          </cell>
          <cell r="I23" t="str">
            <v>N</v>
          </cell>
          <cell r="J23">
            <v>14.76</v>
          </cell>
          <cell r="K23">
            <v>0</v>
          </cell>
        </row>
        <row r="24">
          <cell r="B24">
            <v>24.770833333333332</v>
          </cell>
          <cell r="C24">
            <v>30.5</v>
          </cell>
          <cell r="D24">
            <v>18.600000000000001</v>
          </cell>
          <cell r="E24">
            <v>58.708333333333336</v>
          </cell>
          <cell r="F24">
            <v>92</v>
          </cell>
          <cell r="G24">
            <v>33</v>
          </cell>
          <cell r="H24">
            <v>11.520000000000001</v>
          </cell>
          <cell r="I24" t="str">
            <v>S</v>
          </cell>
          <cell r="J24">
            <v>19.8</v>
          </cell>
          <cell r="K24">
            <v>0</v>
          </cell>
        </row>
        <row r="25">
          <cell r="B25">
            <v>24.854166666666671</v>
          </cell>
          <cell r="C25">
            <v>31.5</v>
          </cell>
          <cell r="D25">
            <v>17.3</v>
          </cell>
          <cell r="E25">
            <v>59.833333333333336</v>
          </cell>
          <cell r="F25">
            <v>92</v>
          </cell>
          <cell r="G25">
            <v>43</v>
          </cell>
          <cell r="H25">
            <v>11.520000000000001</v>
          </cell>
          <cell r="I25" t="str">
            <v>S</v>
          </cell>
          <cell r="J25">
            <v>14.76</v>
          </cell>
          <cell r="K25">
            <v>0</v>
          </cell>
        </row>
        <row r="26">
          <cell r="B26">
            <v>27.108333333333334</v>
          </cell>
          <cell r="C26">
            <v>30.8</v>
          </cell>
          <cell r="D26">
            <v>23.3</v>
          </cell>
          <cell r="E26">
            <v>55.625</v>
          </cell>
          <cell r="F26">
            <v>64</v>
          </cell>
          <cell r="G26">
            <v>45</v>
          </cell>
          <cell r="H26">
            <v>12.24</v>
          </cell>
          <cell r="I26" t="str">
            <v>SE</v>
          </cell>
          <cell r="J26">
            <v>25.56</v>
          </cell>
          <cell r="K26">
            <v>0</v>
          </cell>
        </row>
        <row r="27">
          <cell r="B27">
            <v>26.587499999999995</v>
          </cell>
          <cell r="C27">
            <v>30.9</v>
          </cell>
          <cell r="D27">
            <v>20.6</v>
          </cell>
          <cell r="E27">
            <v>58.5</v>
          </cell>
          <cell r="F27">
            <v>90</v>
          </cell>
          <cell r="G27">
            <v>41</v>
          </cell>
          <cell r="H27">
            <v>18.36</v>
          </cell>
          <cell r="I27" t="str">
            <v>L</v>
          </cell>
          <cell r="J27">
            <v>34.200000000000003</v>
          </cell>
          <cell r="K27">
            <v>0</v>
          </cell>
        </row>
        <row r="28">
          <cell r="B28">
            <v>25.570833333333329</v>
          </cell>
          <cell r="C28">
            <v>30.1</v>
          </cell>
          <cell r="D28">
            <v>20.2</v>
          </cell>
          <cell r="E28">
            <v>59.958333333333336</v>
          </cell>
          <cell r="F28">
            <v>90</v>
          </cell>
          <cell r="G28">
            <v>39</v>
          </cell>
          <cell r="H28">
            <v>13.32</v>
          </cell>
          <cell r="I28" t="str">
            <v>L</v>
          </cell>
          <cell r="J28">
            <v>22.68</v>
          </cell>
          <cell r="K28">
            <v>0</v>
          </cell>
        </row>
        <row r="29">
          <cell r="B29">
            <v>24.94583333333334</v>
          </cell>
          <cell r="C29">
            <v>31.4</v>
          </cell>
          <cell r="D29">
            <v>20.100000000000001</v>
          </cell>
          <cell r="E29">
            <v>68.916666666666671</v>
          </cell>
          <cell r="F29">
            <v>92</v>
          </cell>
          <cell r="G29">
            <v>45</v>
          </cell>
          <cell r="H29">
            <v>10.08</v>
          </cell>
          <cell r="I29" t="str">
            <v>NE</v>
          </cell>
          <cell r="J29">
            <v>22.68</v>
          </cell>
          <cell r="K29">
            <v>0</v>
          </cell>
        </row>
        <row r="30">
          <cell r="B30">
            <v>26.679166666666671</v>
          </cell>
          <cell r="C30">
            <v>33.299999999999997</v>
          </cell>
          <cell r="D30">
            <v>21.3</v>
          </cell>
          <cell r="E30">
            <v>67.541666666666671</v>
          </cell>
          <cell r="F30">
            <v>92</v>
          </cell>
          <cell r="G30">
            <v>39</v>
          </cell>
          <cell r="H30">
            <v>9.3600000000000012</v>
          </cell>
          <cell r="I30" t="str">
            <v>SE</v>
          </cell>
          <cell r="J30">
            <v>34.200000000000003</v>
          </cell>
          <cell r="K30">
            <v>1.4</v>
          </cell>
        </row>
        <row r="31">
          <cell r="B31">
            <v>27.095833333333328</v>
          </cell>
          <cell r="C31">
            <v>33.4</v>
          </cell>
          <cell r="D31">
            <v>23</v>
          </cell>
          <cell r="E31">
            <v>69.041666666666671</v>
          </cell>
          <cell r="F31">
            <v>88</v>
          </cell>
          <cell r="G31">
            <v>44</v>
          </cell>
          <cell r="H31">
            <v>15.48</v>
          </cell>
          <cell r="I31" t="str">
            <v>SE</v>
          </cell>
          <cell r="J31">
            <v>35.64</v>
          </cell>
          <cell r="K31">
            <v>0</v>
          </cell>
        </row>
        <row r="32">
          <cell r="B32">
            <v>27.883333333333336</v>
          </cell>
          <cell r="C32">
            <v>33.5</v>
          </cell>
          <cell r="D32">
            <v>23.7</v>
          </cell>
          <cell r="E32">
            <v>68.208333333333329</v>
          </cell>
          <cell r="F32">
            <v>89</v>
          </cell>
          <cell r="G32">
            <v>45</v>
          </cell>
          <cell r="H32">
            <v>8.2799999999999994</v>
          </cell>
          <cell r="I32" t="str">
            <v>SE</v>
          </cell>
          <cell r="J32">
            <v>16.2</v>
          </cell>
          <cell r="K32">
            <v>0</v>
          </cell>
        </row>
        <row r="33">
          <cell r="B33">
            <v>28.470833333333331</v>
          </cell>
          <cell r="C33">
            <v>34.200000000000003</v>
          </cell>
          <cell r="D33">
            <v>24.8</v>
          </cell>
          <cell r="E33">
            <v>63.291666666666664</v>
          </cell>
          <cell r="F33">
            <v>85</v>
          </cell>
          <cell r="G33">
            <v>39</v>
          </cell>
          <cell r="H33">
            <v>9.3600000000000012</v>
          </cell>
          <cell r="I33" t="str">
            <v>SE</v>
          </cell>
          <cell r="J33">
            <v>17.28</v>
          </cell>
          <cell r="K33">
            <v>0</v>
          </cell>
        </row>
        <row r="34">
          <cell r="B34">
            <v>28.729166666666671</v>
          </cell>
          <cell r="C34">
            <v>35.299999999999997</v>
          </cell>
          <cell r="D34">
            <v>24.5</v>
          </cell>
          <cell r="E34">
            <v>64.041666666666671</v>
          </cell>
          <cell r="F34">
            <v>84</v>
          </cell>
          <cell r="G34">
            <v>39</v>
          </cell>
          <cell r="H34">
            <v>10.44</v>
          </cell>
          <cell r="I34" t="str">
            <v>SE</v>
          </cell>
          <cell r="J34">
            <v>23.040000000000003</v>
          </cell>
          <cell r="K34">
            <v>0</v>
          </cell>
        </row>
      </sheetData>
      <sheetData sheetId="4">
        <row r="5">
          <cell r="B5">
            <v>28.620833333333337</v>
          </cell>
        </row>
      </sheetData>
      <sheetData sheetId="5">
        <row r="5">
          <cell r="B5">
            <v>26.383333333333329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tabSelected="1" zoomScale="90" zoomScaleNormal="90" workbookViewId="0">
      <selection activeCell="AJ24" sqref="AJ24"/>
    </sheetView>
  </sheetViews>
  <sheetFormatPr defaultRowHeight="12.75" x14ac:dyDescent="0.2"/>
  <cols>
    <col min="1" max="1" width="19.140625" style="2" bestFit="1" customWidth="1"/>
    <col min="2" max="31" width="5.42578125" style="2" customWidth="1"/>
    <col min="32" max="32" width="6.5703125" style="9" bestFit="1" customWidth="1"/>
    <col min="33" max="33" width="9.140625" style="1"/>
  </cols>
  <sheetData>
    <row r="1" spans="1:33" ht="20.100000000000001" customHeight="1" x14ac:dyDescent="0.2">
      <c r="A1" s="57" t="s">
        <v>22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</row>
    <row r="2" spans="1:33" s="4" customFormat="1" ht="20.100000000000001" customHeight="1" x14ac:dyDescent="0.2">
      <c r="A2" s="58" t="s">
        <v>21</v>
      </c>
      <c r="B2" s="56" t="s">
        <v>52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7"/>
    </row>
    <row r="3" spans="1:33" s="5" customFormat="1" ht="20.100000000000001" customHeight="1" x14ac:dyDescent="0.2">
      <c r="A3" s="58"/>
      <c r="B3" s="59">
        <v>1</v>
      </c>
      <c r="C3" s="59">
        <f>SUM(B3+1)</f>
        <v>2</v>
      </c>
      <c r="D3" s="59">
        <f t="shared" ref="D3:AD3" si="0">SUM(C3+1)</f>
        <v>3</v>
      </c>
      <c r="E3" s="59">
        <f t="shared" si="0"/>
        <v>4</v>
      </c>
      <c r="F3" s="59">
        <f t="shared" si="0"/>
        <v>5</v>
      </c>
      <c r="G3" s="59">
        <f t="shared" si="0"/>
        <v>6</v>
      </c>
      <c r="H3" s="59">
        <f t="shared" si="0"/>
        <v>7</v>
      </c>
      <c r="I3" s="59">
        <f t="shared" si="0"/>
        <v>8</v>
      </c>
      <c r="J3" s="59">
        <f t="shared" si="0"/>
        <v>9</v>
      </c>
      <c r="K3" s="59">
        <f t="shared" si="0"/>
        <v>10</v>
      </c>
      <c r="L3" s="59">
        <f t="shared" si="0"/>
        <v>11</v>
      </c>
      <c r="M3" s="59">
        <f t="shared" si="0"/>
        <v>12</v>
      </c>
      <c r="N3" s="59">
        <f t="shared" si="0"/>
        <v>13</v>
      </c>
      <c r="O3" s="59">
        <f t="shared" si="0"/>
        <v>14</v>
      </c>
      <c r="P3" s="59">
        <f t="shared" si="0"/>
        <v>15</v>
      </c>
      <c r="Q3" s="59">
        <f t="shared" si="0"/>
        <v>16</v>
      </c>
      <c r="R3" s="59">
        <f t="shared" si="0"/>
        <v>17</v>
      </c>
      <c r="S3" s="59">
        <f t="shared" si="0"/>
        <v>18</v>
      </c>
      <c r="T3" s="59">
        <f t="shared" si="0"/>
        <v>19</v>
      </c>
      <c r="U3" s="59">
        <f t="shared" si="0"/>
        <v>20</v>
      </c>
      <c r="V3" s="59">
        <f t="shared" si="0"/>
        <v>21</v>
      </c>
      <c r="W3" s="59">
        <f t="shared" si="0"/>
        <v>22</v>
      </c>
      <c r="X3" s="59">
        <f t="shared" si="0"/>
        <v>23</v>
      </c>
      <c r="Y3" s="59">
        <f t="shared" si="0"/>
        <v>24</v>
      </c>
      <c r="Z3" s="59">
        <f t="shared" si="0"/>
        <v>25</v>
      </c>
      <c r="AA3" s="59">
        <f t="shared" si="0"/>
        <v>26</v>
      </c>
      <c r="AB3" s="59">
        <f t="shared" si="0"/>
        <v>27</v>
      </c>
      <c r="AC3" s="59">
        <f t="shared" si="0"/>
        <v>28</v>
      </c>
      <c r="AD3" s="59">
        <f t="shared" si="0"/>
        <v>29</v>
      </c>
      <c r="AE3" s="59">
        <v>30</v>
      </c>
      <c r="AF3" s="39" t="s">
        <v>40</v>
      </c>
      <c r="AG3" s="8"/>
    </row>
    <row r="4" spans="1:33" s="5" customFormat="1" ht="20.100000000000001" customHeight="1" x14ac:dyDescent="0.2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39" t="s">
        <v>39</v>
      </c>
      <c r="AG4" s="8"/>
    </row>
    <row r="5" spans="1:33" s="5" customFormat="1" ht="20.100000000000001" customHeight="1" x14ac:dyDescent="0.2">
      <c r="A5" s="17" t="s">
        <v>47</v>
      </c>
      <c r="B5" s="18">
        <f>[1]Abril!$B$5</f>
        <v>27.841666666666665</v>
      </c>
      <c r="C5" s="18">
        <f>[1]Abril!$B$6</f>
        <v>25.229166666666661</v>
      </c>
      <c r="D5" s="18">
        <f>[1]Abril!$B$7</f>
        <v>22.712500000000002</v>
      </c>
      <c r="E5" s="18">
        <f>[1]Abril!$B$8</f>
        <v>25.070833333333329</v>
      </c>
      <c r="F5" s="18">
        <f>[1]Abril!$B$9</f>
        <v>24.474999999999998</v>
      </c>
      <c r="G5" s="18">
        <f>[1]Abril!$B$10</f>
        <v>23.054166666666664</v>
      </c>
      <c r="H5" s="18">
        <f>[1]Abril!$B$11</f>
        <v>22.7</v>
      </c>
      <c r="I5" s="18">
        <f>[1]Abril!$B$12</f>
        <v>23.895833333333332</v>
      </c>
      <c r="J5" s="18">
        <f>[1]Abril!$B$13</f>
        <v>24.795833333333334</v>
      </c>
      <c r="K5" s="18">
        <f>[1]Abril!$B$14</f>
        <v>24.383333333333329</v>
      </c>
      <c r="L5" s="18">
        <f>[1]Abril!$B$15</f>
        <v>24.970833333333335</v>
      </c>
      <c r="M5" s="18">
        <f>[1]Abril!$B$16</f>
        <v>25.604166666666661</v>
      </c>
      <c r="N5" s="18">
        <f>[1]Abril!$B$17</f>
        <v>22.999999999999996</v>
      </c>
      <c r="O5" s="18">
        <f>[1]Abril!$B$18</f>
        <v>22.650000000000002</v>
      </c>
      <c r="P5" s="18">
        <f>[1]Abril!$B$19</f>
        <v>22.466666666666665</v>
      </c>
      <c r="Q5" s="18">
        <f>[1]Abril!$B$20</f>
        <v>21.162499999999998</v>
      </c>
      <c r="R5" s="18">
        <f>[1]Abril!$B$21</f>
        <v>20.058333333333334</v>
      </c>
      <c r="S5" s="18">
        <f>[1]Abril!$B$22</f>
        <v>20.562499999999996</v>
      </c>
      <c r="T5" s="18">
        <f>[1]Abril!$B$23</f>
        <v>20.108333333333334</v>
      </c>
      <c r="U5" s="18">
        <f>[1]Abril!$B$24</f>
        <v>20.158333333333335</v>
      </c>
      <c r="V5" s="18">
        <f>[1]Abril!$B$25</f>
        <v>21.879166666666663</v>
      </c>
      <c r="W5" s="18">
        <f>[1]Abril!$B$26</f>
        <v>21.475000000000005</v>
      </c>
      <c r="X5" s="18">
        <f>[1]Abril!$B$27</f>
        <v>21.004166666666663</v>
      </c>
      <c r="Y5" s="18">
        <f>[1]Abril!$B$28</f>
        <v>21.287499999999998</v>
      </c>
      <c r="Z5" s="18">
        <f>[1]Abril!$B$29</f>
        <v>22.349999999999998</v>
      </c>
      <c r="AA5" s="18">
        <f>[1]Abril!$B$30</f>
        <v>23.766666666666666</v>
      </c>
      <c r="AB5" s="18">
        <f>[1]Abril!$B$31</f>
        <v>24.208333333333332</v>
      </c>
      <c r="AC5" s="18">
        <f>[1]Abril!$B$32</f>
        <v>23.104166666666671</v>
      </c>
      <c r="AD5" s="18">
        <f>[1]Abril!$B$33</f>
        <v>23.337500000000002</v>
      </c>
      <c r="AE5" s="18">
        <f>[1]Abril!$B$34</f>
        <v>23.479166666666671</v>
      </c>
      <c r="AF5" s="40">
        <f t="shared" ref="AF5:AF13" si="1">AVERAGE(B5:AE5)</f>
        <v>23.026388888888892</v>
      </c>
      <c r="AG5" s="8"/>
    </row>
    <row r="6" spans="1:33" ht="17.100000000000001" customHeight="1" x14ac:dyDescent="0.2">
      <c r="A6" s="17" t="s">
        <v>0</v>
      </c>
      <c r="B6" s="19">
        <f>[2]Abril!$B$5</f>
        <v>25.637499999999999</v>
      </c>
      <c r="C6" s="19">
        <f>[2]Abril!$B$6</f>
        <v>21.783333333333331</v>
      </c>
      <c r="D6" s="19">
        <f>[2]Abril!$B$7</f>
        <v>21.279166666666669</v>
      </c>
      <c r="E6" s="19">
        <f>[2]Abril!$B$8</f>
        <v>22.083333333333332</v>
      </c>
      <c r="F6" s="19">
        <f>[2]Abril!$B$9</f>
        <v>21.383333333333336</v>
      </c>
      <c r="G6" s="19">
        <f>[2]Abril!$B$10</f>
        <v>21.416666666666668</v>
      </c>
      <c r="H6" s="19">
        <f>[2]Abril!$B$11</f>
        <v>21.574999999999999</v>
      </c>
      <c r="I6" s="19">
        <f>[2]Abril!$B$12</f>
        <v>21.645833333333332</v>
      </c>
      <c r="J6" s="19">
        <f>[2]Abril!$B$13</f>
        <v>22.308333333333334</v>
      </c>
      <c r="K6" s="19">
        <f>[2]Abril!$B$14</f>
        <v>21.774999999999995</v>
      </c>
      <c r="L6" s="19">
        <f>[2]Abril!$B$15</f>
        <v>23.479166666666668</v>
      </c>
      <c r="M6" s="19">
        <f>[2]Abril!$B$16</f>
        <v>23.804166666666664</v>
      </c>
      <c r="N6" s="19">
        <f>[2]Abril!$B$17</f>
        <v>19.12916666666667</v>
      </c>
      <c r="O6" s="19">
        <f>[2]Abril!$B$18</f>
        <v>17.504166666666666</v>
      </c>
      <c r="P6" s="19">
        <f>[2]Abril!$B$19</f>
        <v>17.070833333333333</v>
      </c>
      <c r="Q6" s="19">
        <f>[2]Abril!$B$20</f>
        <v>17.129166666666666</v>
      </c>
      <c r="R6" s="19">
        <f>[2]Abril!$B$21</f>
        <v>18.008333333333333</v>
      </c>
      <c r="S6" s="19">
        <f>[2]Abril!$B$22</f>
        <v>18.058333333333334</v>
      </c>
      <c r="T6" s="19">
        <f>[2]Abril!$B$23</f>
        <v>18.883333333333336</v>
      </c>
      <c r="U6" s="19">
        <f>[2]Abril!$B$24</f>
        <v>18.670833333333334</v>
      </c>
      <c r="V6" s="19">
        <f>[2]Abril!$B$25</f>
        <v>19.229166666666664</v>
      </c>
      <c r="W6" s="19">
        <f>[2]Abril!$B$26</f>
        <v>18.895833333333332</v>
      </c>
      <c r="X6" s="19">
        <f>[2]Abril!$B$27</f>
        <v>19.341666666666665</v>
      </c>
      <c r="Y6" s="19">
        <f>[2]Abril!$B$28</f>
        <v>18.654166666666665</v>
      </c>
      <c r="Z6" s="19">
        <f>[2]Abril!$B$29</f>
        <v>18.987500000000004</v>
      </c>
      <c r="AA6" s="19">
        <f>[2]Abril!$B$30</f>
        <v>21.162500000000001</v>
      </c>
      <c r="AB6" s="19">
        <f>[2]Abril!$B$31</f>
        <v>22.408333333333335</v>
      </c>
      <c r="AC6" s="19">
        <f>[2]Abril!$B$32</f>
        <v>22.279166666666665</v>
      </c>
      <c r="AD6" s="19">
        <f>[2]Abril!$B$33</f>
        <v>22.620833333333341</v>
      </c>
      <c r="AE6" s="19">
        <f>[2]Abril!$B$34</f>
        <v>23.224999999999998</v>
      </c>
      <c r="AF6" s="41">
        <f t="shared" si="1"/>
        <v>20.647638888888888</v>
      </c>
    </row>
    <row r="7" spans="1:33" ht="17.100000000000001" customHeight="1" x14ac:dyDescent="0.2">
      <c r="A7" s="17" t="s">
        <v>1</v>
      </c>
      <c r="B7" s="19">
        <f>[3]Abril!$B$5</f>
        <v>27.866666666666671</v>
      </c>
      <c r="C7" s="19">
        <f>[3]Abril!$B$6</f>
        <v>25.558333333333326</v>
      </c>
      <c r="D7" s="19">
        <f>[3]Abril!$B$7</f>
        <v>22.887499999999999</v>
      </c>
      <c r="E7" s="19">
        <f>[3]Abril!$B$8</f>
        <v>24.587500000000006</v>
      </c>
      <c r="F7" s="19">
        <f>[3]Abril!$B$9</f>
        <v>24.829166666666662</v>
      </c>
      <c r="G7" s="19">
        <f>[3]Abril!$B$10</f>
        <v>25.408333333333335</v>
      </c>
      <c r="H7" s="19">
        <f>[3]Abril!$B$11</f>
        <v>24.391666666666676</v>
      </c>
      <c r="I7" s="19">
        <f>[3]Abril!$B$12</f>
        <v>25.345833333333331</v>
      </c>
      <c r="J7" s="19">
        <f>[3]Abril!$B$13</f>
        <v>24.837500000000002</v>
      </c>
      <c r="K7" s="19">
        <f>[3]Abril!$B$14</f>
        <v>26.208333333333332</v>
      </c>
      <c r="L7" s="19">
        <f>[3]Abril!$B$15</f>
        <v>27.508333333333336</v>
      </c>
      <c r="M7" s="19">
        <f>[3]Abril!$B$16</f>
        <v>27.404166666666665</v>
      </c>
      <c r="N7" s="19">
        <f>[3]Abril!$B$17</f>
        <v>23.375</v>
      </c>
      <c r="O7" s="19">
        <f>[3]Abril!$B$18</f>
        <v>22.054166666666664</v>
      </c>
      <c r="P7" s="19">
        <f>[3]Abril!$B$19</f>
        <v>21.200000000000003</v>
      </c>
      <c r="Q7" s="19">
        <f>[3]Abril!$B$20</f>
        <v>20.758333333333336</v>
      </c>
      <c r="R7" s="19">
        <f>[3]Abril!$B$21</f>
        <v>20.912500000000005</v>
      </c>
      <c r="S7" s="19">
        <f>[3]Abril!$B$22</f>
        <v>21.354166666666668</v>
      </c>
      <c r="T7" s="19">
        <f>[3]Abril!$B$23</f>
        <v>22.029166666666669</v>
      </c>
      <c r="U7" s="19">
        <f>[3]Abril!$B$24</f>
        <v>21.55</v>
      </c>
      <c r="V7" s="19">
        <f>[3]Abril!$B$25</f>
        <v>23.041666666666668</v>
      </c>
      <c r="W7" s="19">
        <f>[3]Abril!$B$26</f>
        <v>23.958333333333339</v>
      </c>
      <c r="X7" s="19">
        <f>[3]Abril!$B$27</f>
        <v>22.958333333333329</v>
      </c>
      <c r="Y7" s="19">
        <f>[3]Abril!$B$28</f>
        <v>22.025000000000002</v>
      </c>
      <c r="Z7" s="19">
        <f>[3]Abril!$B$29</f>
        <v>22.679166666666671</v>
      </c>
      <c r="AA7" s="19">
        <f>[3]Abril!$B$30</f>
        <v>24.4375</v>
      </c>
      <c r="AB7" s="19">
        <f>[3]Abril!$B$31</f>
        <v>25.525000000000002</v>
      </c>
      <c r="AC7" s="19">
        <f>[3]Abril!$B$32</f>
        <v>25.845833333333328</v>
      </c>
      <c r="AD7" s="19">
        <f>[3]Abril!$B$33</f>
        <v>25.404166666666665</v>
      </c>
      <c r="AE7" s="19">
        <f>[3]Abril!$B$34</f>
        <v>25.366666666666671</v>
      </c>
      <c r="AF7" s="41">
        <f t="shared" si="1"/>
        <v>24.043611111111115</v>
      </c>
    </row>
    <row r="8" spans="1:33" ht="17.100000000000001" customHeight="1" x14ac:dyDescent="0.2">
      <c r="A8" s="17" t="s">
        <v>60</v>
      </c>
      <c r="B8" s="19">
        <f>[4]Abril!$B$5</f>
        <v>26.745833333333334</v>
      </c>
      <c r="C8" s="19">
        <f>[4]Abril!$B$6</f>
        <v>23.270833333333332</v>
      </c>
      <c r="D8" s="19">
        <f>[4]Abril!$B$7</f>
        <v>22.412500000000005</v>
      </c>
      <c r="E8" s="19">
        <f>[4]Abril!$B$8</f>
        <v>24.8125</v>
      </c>
      <c r="F8" s="19">
        <f>[4]Abril!$B$9</f>
        <v>23.825000000000003</v>
      </c>
      <c r="G8" s="19">
        <f>[4]Abril!$B$10</f>
        <v>24.079166666666669</v>
      </c>
      <c r="H8" s="19">
        <f>[4]Abril!$B$11</f>
        <v>22.283333333333335</v>
      </c>
      <c r="I8" s="19">
        <f>[4]Abril!$B$12</f>
        <v>23.204166666666666</v>
      </c>
      <c r="J8" s="19">
        <f>[4]Abril!$B$13</f>
        <v>24.091666666666672</v>
      </c>
      <c r="K8" s="19">
        <f>[4]Abril!$B$14</f>
        <v>23.441666666666663</v>
      </c>
      <c r="L8" s="19">
        <f>[4]Abril!$B$15</f>
        <v>23.900000000000002</v>
      </c>
      <c r="M8" s="19">
        <f>[4]Abril!$B$16</f>
        <v>24.7</v>
      </c>
      <c r="N8" s="19">
        <f>[4]Abril!$B$17</f>
        <v>22.1875</v>
      </c>
      <c r="O8" s="19">
        <f>[4]Abril!$B$18</f>
        <v>21.475000000000005</v>
      </c>
      <c r="P8" s="19">
        <f>[4]Abril!$B$19</f>
        <v>21.558333333333334</v>
      </c>
      <c r="Q8" s="19">
        <f>[4]Abril!$B$20</f>
        <v>20.608333333333331</v>
      </c>
      <c r="R8" s="19">
        <f>[4]Abril!$B$21</f>
        <v>20.295833333333338</v>
      </c>
      <c r="S8" s="19">
        <f>[4]Abril!$B$22</f>
        <v>20.733333333333334</v>
      </c>
      <c r="T8" s="19">
        <f>[4]Abril!$B$23</f>
        <v>20.454166666666666</v>
      </c>
      <c r="U8" s="19">
        <f>[4]Abril!$B$24</f>
        <v>21.083333333333336</v>
      </c>
      <c r="V8" s="19">
        <f>[4]Abril!$B$25</f>
        <v>21.125</v>
      </c>
      <c r="W8" s="19">
        <f>[4]Abril!$B$26</f>
        <v>21.145833333333332</v>
      </c>
      <c r="X8" s="19">
        <f>[4]Abril!$B$27</f>
        <v>21.179166666666671</v>
      </c>
      <c r="Y8" s="19">
        <f>[4]Abril!$B$28</f>
        <v>21.650000000000006</v>
      </c>
      <c r="Z8" s="19">
        <f>[4]Abril!$B$29</f>
        <v>22.691666666666666</v>
      </c>
      <c r="AA8" s="19">
        <f>[4]Abril!$B$30</f>
        <v>23.775000000000002</v>
      </c>
      <c r="AB8" s="19">
        <f>[4]Abril!$B$31</f>
        <v>23.920833333333334</v>
      </c>
      <c r="AC8" s="19">
        <f>[4]Abril!$B$32</f>
        <v>23.533333333333328</v>
      </c>
      <c r="AD8" s="19">
        <f>[4]Abril!$B$33</f>
        <v>23.920833333333334</v>
      </c>
      <c r="AE8" s="19">
        <f>[4]Abril!$B$34</f>
        <v>24.674999999999997</v>
      </c>
      <c r="AF8" s="41">
        <f t="shared" ref="AF8" si="2">AVERAGE(B8:AE8)</f>
        <v>22.759305555555553</v>
      </c>
    </row>
    <row r="9" spans="1:33" ht="17.100000000000001" customHeight="1" x14ac:dyDescent="0.2">
      <c r="A9" s="17" t="s">
        <v>48</v>
      </c>
      <c r="B9" s="19">
        <f>[5]Abril!$B$5</f>
        <v>27.35217391304348</v>
      </c>
      <c r="C9" s="19">
        <f>[5]Abril!$B$6</f>
        <v>24.729166666666661</v>
      </c>
      <c r="D9" s="19">
        <f>[5]Abril!$B$7</f>
        <v>22.287500000000005</v>
      </c>
      <c r="E9" s="19">
        <f>[5]Abril!$B$8</f>
        <v>23.995833333333334</v>
      </c>
      <c r="F9" s="19">
        <f>[5]Abril!$B$9</f>
        <v>23.537499999999994</v>
      </c>
      <c r="G9" s="19">
        <f>[5]Abril!$B$10</f>
        <v>24.974999999999998</v>
      </c>
      <c r="H9" s="19">
        <f>[5]Abril!$B$11</f>
        <v>21.191666666666666</v>
      </c>
      <c r="I9" s="19">
        <f>[5]Abril!$B$12</f>
        <v>23.229166666666661</v>
      </c>
      <c r="J9" s="19">
        <f>[5]Abril!$B$13</f>
        <v>24.379166666666666</v>
      </c>
      <c r="K9" s="19">
        <f>[5]Abril!$B$14</f>
        <v>25.487500000000008</v>
      </c>
      <c r="L9" s="19">
        <f>[5]Abril!$B$15</f>
        <v>26.775000000000002</v>
      </c>
      <c r="M9" s="19">
        <f>[5]Abril!$B$16</f>
        <v>26.212499999999995</v>
      </c>
      <c r="N9" s="19">
        <f>[5]Abril!$B$17</f>
        <v>20.870833333333334</v>
      </c>
      <c r="O9" s="19">
        <f>[5]Abril!$B$18</f>
        <v>18.875</v>
      </c>
      <c r="P9" s="19">
        <f>[5]Abril!$B$19</f>
        <v>18.375</v>
      </c>
      <c r="Q9" s="19">
        <f>[5]Abril!$B$20</f>
        <v>17.866666666666671</v>
      </c>
      <c r="R9" s="19">
        <f>[5]Abril!$B$21</f>
        <v>18.750000000000004</v>
      </c>
      <c r="S9" s="19">
        <f>[5]Abril!$B$22</f>
        <v>18.729166666666661</v>
      </c>
      <c r="T9" s="19">
        <f>[5]Abril!$B$23</f>
        <v>19.587499999999999</v>
      </c>
      <c r="U9" s="19">
        <f>[5]Abril!$B$24</f>
        <v>19.549999999999997</v>
      </c>
      <c r="V9" s="19">
        <f>[5]Abril!$B$25</f>
        <v>20.458333333333332</v>
      </c>
      <c r="W9" s="19">
        <f>[5]Abril!$B$26</f>
        <v>20.675000000000001</v>
      </c>
      <c r="X9" s="19">
        <f>[5]Abril!$B$27</f>
        <v>20.983333333333331</v>
      </c>
      <c r="Y9" s="19">
        <f>[5]Abril!$B$28</f>
        <v>20.595833333333335</v>
      </c>
      <c r="Z9" s="19">
        <f>[5]Abril!$B$29</f>
        <v>21.329166666666666</v>
      </c>
      <c r="AA9" s="19">
        <f>[5]Abril!$B$30</f>
        <v>22.783333333333335</v>
      </c>
      <c r="AB9" s="19">
        <f>[5]Abril!$B$31</f>
        <v>24.020833333333325</v>
      </c>
      <c r="AC9" s="19">
        <f>[5]Abril!$B$32</f>
        <v>24.75</v>
      </c>
      <c r="AD9" s="19">
        <f>[5]Abril!$B$33</f>
        <v>25.099999999999998</v>
      </c>
      <c r="AE9" s="19">
        <f>[5]Abril!$B$34</f>
        <v>24.479166666666668</v>
      </c>
      <c r="AF9" s="41">
        <f t="shared" si="1"/>
        <v>22.397711352657002</v>
      </c>
    </row>
    <row r="10" spans="1:33" ht="17.100000000000001" customHeight="1" x14ac:dyDescent="0.2">
      <c r="A10" s="17" t="s">
        <v>2</v>
      </c>
      <c r="B10" s="19">
        <f>[6]Abril!$B$5</f>
        <v>25.8125</v>
      </c>
      <c r="C10" s="19">
        <f>[6]Abril!$B$6</f>
        <v>23.650000000000002</v>
      </c>
      <c r="D10" s="19">
        <f>[6]Abril!$B$7</f>
        <v>21.445833333333336</v>
      </c>
      <c r="E10" s="19">
        <f>[6]Abril!$B$8</f>
        <v>23.354166666666657</v>
      </c>
      <c r="F10" s="19">
        <f>[6]Abril!$B$9</f>
        <v>22.375000000000004</v>
      </c>
      <c r="G10" s="19">
        <f>[6]Abril!$B$10</f>
        <v>23.195833333333336</v>
      </c>
      <c r="H10" s="19">
        <f>[6]Abril!$B$11</f>
        <v>22.687499999999996</v>
      </c>
      <c r="I10" s="19">
        <f>[6]Abril!$B$12</f>
        <v>23.837499999999995</v>
      </c>
      <c r="J10" s="19">
        <f>[6]Abril!$B$13</f>
        <v>23.658333333333331</v>
      </c>
      <c r="K10" s="19">
        <f>[6]Abril!$B$14</f>
        <v>24.329166666666666</v>
      </c>
      <c r="L10" s="19">
        <f>[6]Abril!$B$15</f>
        <v>25.191666666666663</v>
      </c>
      <c r="M10" s="19">
        <f>[6]Abril!$B$16</f>
        <v>25.070833333333329</v>
      </c>
      <c r="N10" s="19">
        <f>[6]Abril!$B$17</f>
        <v>21.254166666666666</v>
      </c>
      <c r="O10" s="19">
        <f>[6]Abril!$B$18</f>
        <v>20.320833333333333</v>
      </c>
      <c r="P10" s="19">
        <f>[6]Abril!$B$19</f>
        <v>20.574999999999999</v>
      </c>
      <c r="Q10" s="19">
        <f>[6]Abril!$B$20</f>
        <v>20.05</v>
      </c>
      <c r="R10" s="19">
        <f>[6]Abril!$B$21</f>
        <v>20.508333333333333</v>
      </c>
      <c r="S10" s="19">
        <f>[6]Abril!$B$22</f>
        <v>20.55</v>
      </c>
      <c r="T10" s="19">
        <f>[6]Abril!$B$23</f>
        <v>21.012499999999999</v>
      </c>
      <c r="U10" s="19">
        <f>[6]Abril!$B$24</f>
        <v>20.900000000000002</v>
      </c>
      <c r="V10" s="19">
        <f>[6]Abril!$B$25</f>
        <v>22.620833333333337</v>
      </c>
      <c r="W10" s="19">
        <f>[6]Abril!$B$26</f>
        <v>22.487499999999997</v>
      </c>
      <c r="X10" s="19">
        <f>[6]Abril!$B$27</f>
        <v>22.337499999999995</v>
      </c>
      <c r="Y10" s="19">
        <f>[6]Abril!$B$28</f>
        <v>21.625</v>
      </c>
      <c r="Z10" s="19">
        <f>[6]Abril!$B$29</f>
        <v>22.849999999999998</v>
      </c>
      <c r="AA10" s="19">
        <f>[6]Abril!$B$30</f>
        <v>23.020833333333332</v>
      </c>
      <c r="AB10" s="19">
        <f>[6]Abril!$B$31</f>
        <v>25.012499999999992</v>
      </c>
      <c r="AC10" s="19">
        <f>[6]Abril!$B$32</f>
        <v>25.391666666666666</v>
      </c>
      <c r="AD10" s="19">
        <f>[6]Abril!$B$33</f>
        <v>24.395833333333329</v>
      </c>
      <c r="AE10" s="19">
        <f>[6]Abril!$B$34</f>
        <v>24.845833333333331</v>
      </c>
      <c r="AF10" s="41">
        <f t="shared" si="1"/>
        <v>22.812222222222225</v>
      </c>
    </row>
    <row r="11" spans="1:33" ht="17.100000000000001" customHeight="1" x14ac:dyDescent="0.2">
      <c r="A11" s="17" t="s">
        <v>3</v>
      </c>
      <c r="B11" s="19">
        <f>[7]Abril!$B$5</f>
        <v>26.445833333333329</v>
      </c>
      <c r="C11" s="19">
        <f>[7]Abril!$B$6</f>
        <v>25.520833333333339</v>
      </c>
      <c r="D11" s="19">
        <f>[7]Abril!$B$7</f>
        <v>23.595833333333331</v>
      </c>
      <c r="E11" s="19">
        <f>[7]Abril!$B$8</f>
        <v>23.491666666666671</v>
      </c>
      <c r="F11" s="19">
        <f>[7]Abril!$B$9</f>
        <v>24.933333333333341</v>
      </c>
      <c r="G11" s="19">
        <f>[7]Abril!$B$10</f>
        <v>23.666666666666661</v>
      </c>
      <c r="H11" s="19">
        <f>[7]Abril!$B$11</f>
        <v>24.125</v>
      </c>
      <c r="I11" s="19">
        <f>[7]Abril!$B$12</f>
        <v>24.270833333333332</v>
      </c>
      <c r="J11" s="19">
        <f>[7]Abril!$B$13</f>
        <v>24.804166666666671</v>
      </c>
      <c r="K11" s="19">
        <f>[7]Abril!$B$14</f>
        <v>23.941666666666666</v>
      </c>
      <c r="L11" s="19">
        <f>[7]Abril!$B$15</f>
        <v>24.379166666666666</v>
      </c>
      <c r="M11" s="19">
        <f>[7]Abril!$B$16</f>
        <v>24.137499999999999</v>
      </c>
      <c r="N11" s="19">
        <f>[7]Abril!$B$17</f>
        <v>23.141666666666666</v>
      </c>
      <c r="O11" s="19">
        <f>[7]Abril!$B$18</f>
        <v>22.825000000000003</v>
      </c>
      <c r="P11" s="19">
        <f>[7]Abril!$B$19</f>
        <v>23.270833333333332</v>
      </c>
      <c r="Q11" s="19">
        <f>[7]Abril!$B$20</f>
        <v>23.095833333333331</v>
      </c>
      <c r="R11" s="19">
        <f>[7]Abril!$B$21</f>
        <v>19.658333333333331</v>
      </c>
      <c r="S11" s="19">
        <f>[7]Abril!$B$22</f>
        <v>20.18333333333333</v>
      </c>
      <c r="T11" s="19">
        <f>[7]Abril!$B$23</f>
        <v>20.833333333333332</v>
      </c>
      <c r="U11" s="19">
        <f>[7]Abril!$B$24</f>
        <v>21.537499999999998</v>
      </c>
      <c r="V11" s="19">
        <f>[7]Abril!$B$25</f>
        <v>23.333333333333332</v>
      </c>
      <c r="W11" s="19">
        <f>[7]Abril!$B$26</f>
        <v>22.187499999999996</v>
      </c>
      <c r="X11" s="19">
        <f>[7]Abril!$B$27</f>
        <v>20.487500000000008</v>
      </c>
      <c r="Y11" s="19">
        <f>[7]Abril!$B$28</f>
        <v>21.462499999999995</v>
      </c>
      <c r="Z11" s="19">
        <f>[7]Abril!$B$29</f>
        <v>22.712499999999995</v>
      </c>
      <c r="AA11" s="19">
        <f>[7]Abril!$B$30</f>
        <v>23.404166666666669</v>
      </c>
      <c r="AB11" s="19">
        <f>[7]Abril!$B$31</f>
        <v>22.437499999999996</v>
      </c>
      <c r="AC11" s="19">
        <f>[7]Abril!$B$32</f>
        <v>22.974999999999998</v>
      </c>
      <c r="AD11" s="19">
        <f>[7]Abril!$B$33</f>
        <v>23.525000000000002</v>
      </c>
      <c r="AE11" s="19">
        <f>[7]Abril!$B$34</f>
        <v>22.387499999999999</v>
      </c>
      <c r="AF11" s="41">
        <f t="shared" si="1"/>
        <v>23.092361111111106</v>
      </c>
    </row>
    <row r="12" spans="1:33" ht="17.100000000000001" customHeight="1" x14ac:dyDescent="0.2">
      <c r="A12" s="17" t="s">
        <v>4</v>
      </c>
      <c r="B12" s="19">
        <f>[8]Abril!$B$5</f>
        <v>24.579166666666669</v>
      </c>
      <c r="C12" s="19">
        <f>[8]Abril!$B$6</f>
        <v>23.595833333333342</v>
      </c>
      <c r="D12" s="19">
        <f>[8]Abril!$B$7</f>
        <v>21.687499999999996</v>
      </c>
      <c r="E12" s="19">
        <f>[8]Abril!$B$8</f>
        <v>21.858333333333334</v>
      </c>
      <c r="F12" s="19">
        <f>[8]Abril!$B$9</f>
        <v>23.1875</v>
      </c>
      <c r="G12" s="19">
        <f>[8]Abril!$B$10</f>
        <v>22.391666666666666</v>
      </c>
      <c r="H12" s="19">
        <f>[8]Abril!$B$11</f>
        <v>22.516666666666662</v>
      </c>
      <c r="I12" s="19">
        <f>[8]Abril!$B$12</f>
        <v>22.712500000000002</v>
      </c>
      <c r="J12" s="19">
        <f>[8]Abril!$B$13</f>
        <v>22.704166666666666</v>
      </c>
      <c r="K12" s="19">
        <f>[8]Abril!$B$14</f>
        <v>21.966666666666669</v>
      </c>
      <c r="L12" s="19">
        <f>[8]Abril!$B$15</f>
        <v>22.720833333333335</v>
      </c>
      <c r="M12" s="19">
        <f>[8]Abril!$B$16</f>
        <v>22.304166666666664</v>
      </c>
      <c r="N12" s="19">
        <f>[8]Abril!$B$17</f>
        <v>20.975000000000005</v>
      </c>
      <c r="O12" s="19">
        <f>[8]Abril!$B$18</f>
        <v>20.133333333333336</v>
      </c>
      <c r="P12" s="19">
        <f>[8]Abril!$B$19</f>
        <v>20.941666666666666</v>
      </c>
      <c r="Q12" s="19">
        <f>[8]Abril!$B$20</f>
        <v>20.329166666666669</v>
      </c>
      <c r="R12" s="19">
        <f>[8]Abril!$B$21</f>
        <v>19.154166666666669</v>
      </c>
      <c r="S12" s="19">
        <f>[8]Abril!$B$22</f>
        <v>20.216666666666669</v>
      </c>
      <c r="T12" s="19">
        <f>[8]Abril!$B$23</f>
        <v>19.666666666666668</v>
      </c>
      <c r="U12" s="19">
        <f>[8]Abril!$B$24</f>
        <v>20.629166666666666</v>
      </c>
      <c r="V12" s="19">
        <f>[8]Abril!$B$25</f>
        <v>21.700000000000003</v>
      </c>
      <c r="W12" s="19">
        <f>[8]Abril!$B$26</f>
        <v>20.620833333333341</v>
      </c>
      <c r="X12" s="19">
        <f>[8]Abril!$B$27</f>
        <v>20.016666666666666</v>
      </c>
      <c r="Y12" s="19">
        <f>[8]Abril!$B$28</f>
        <v>20.595833333333331</v>
      </c>
      <c r="Z12" s="19">
        <f>[8]Abril!$B$29</f>
        <v>21.895833333333332</v>
      </c>
      <c r="AA12" s="19">
        <f>[8]Abril!$B$30</f>
        <v>22.595833333333331</v>
      </c>
      <c r="AB12" s="19">
        <f>[8]Abril!$B$31</f>
        <v>21.933333333333334</v>
      </c>
      <c r="AC12" s="19">
        <f>[8]Abril!$B$32</f>
        <v>22.462499999999995</v>
      </c>
      <c r="AD12" s="19">
        <f>[8]Abril!$B$33</f>
        <v>22.474999999999998</v>
      </c>
      <c r="AE12" s="19">
        <f>[8]Abril!$B$34</f>
        <v>22.566666666666663</v>
      </c>
      <c r="AF12" s="41">
        <f t="shared" si="1"/>
        <v>21.704444444444441</v>
      </c>
    </row>
    <row r="13" spans="1:33" ht="17.100000000000001" customHeight="1" x14ac:dyDescent="0.2">
      <c r="A13" s="17" t="s">
        <v>5</v>
      </c>
      <c r="B13" s="19">
        <f>[9]Abril!$B$5</f>
        <v>29.516666666666676</v>
      </c>
      <c r="C13" s="19">
        <f>[9]Abril!$B$6</f>
        <v>28.866666666666664</v>
      </c>
      <c r="D13" s="19">
        <f>[9]Abril!$B$7</f>
        <v>26.166666666666668</v>
      </c>
      <c r="E13" s="19">
        <f>[9]Abril!$B$8</f>
        <v>26.075000000000003</v>
      </c>
      <c r="F13" s="19">
        <f>[9]Abril!$B$9</f>
        <v>26.812499999999996</v>
      </c>
      <c r="G13" s="19">
        <f>[9]Abril!$B$10</f>
        <v>28.320833333333329</v>
      </c>
      <c r="H13" s="19">
        <f>[9]Abril!$B$11</f>
        <v>28.458333333333329</v>
      </c>
      <c r="I13" s="19">
        <f>[9]Abril!$B$12</f>
        <v>25.558333333333334</v>
      </c>
      <c r="J13" s="19">
        <f>[9]Abril!$B$13</f>
        <v>26.408333333333331</v>
      </c>
      <c r="K13" s="19">
        <f>[9]Abril!$B$14</f>
        <v>26.887499999999999</v>
      </c>
      <c r="L13" s="19">
        <f>[9]Abril!$B$15</f>
        <v>28.07083333333334</v>
      </c>
      <c r="M13" s="19">
        <f>[9]Abril!$B$16</f>
        <v>27.608333333333324</v>
      </c>
      <c r="N13" s="19">
        <f>[9]Abril!$B$17</f>
        <v>21.6875</v>
      </c>
      <c r="O13" s="19">
        <f>[9]Abril!$B$18</f>
        <v>23.004166666666674</v>
      </c>
      <c r="P13" s="19">
        <f>[9]Abril!$B$19</f>
        <v>23.766666666666669</v>
      </c>
      <c r="Q13" s="19">
        <f>[9]Abril!$B$20</f>
        <v>23.666666666666668</v>
      </c>
      <c r="R13" s="19">
        <f>[9]Abril!$B$21</f>
        <v>23.091666666666665</v>
      </c>
      <c r="S13" s="19">
        <f>[9]Abril!$B$22</f>
        <v>23.691666666666666</v>
      </c>
      <c r="T13" s="19">
        <f>[9]Abril!$B$23</f>
        <v>24.037500000000005</v>
      </c>
      <c r="U13" s="19">
        <f>[9]Abril!$B$24</f>
        <v>24.770833333333332</v>
      </c>
      <c r="V13" s="19">
        <f>[9]Abril!$B$25</f>
        <v>24.854166666666671</v>
      </c>
      <c r="W13" s="19">
        <f>[9]Abril!$B$26</f>
        <v>27.108333333333334</v>
      </c>
      <c r="X13" s="19">
        <f>[9]Abril!$B$27</f>
        <v>26.587499999999995</v>
      </c>
      <c r="Y13" s="19">
        <f>[9]Abril!$B$28</f>
        <v>25.570833333333329</v>
      </c>
      <c r="Z13" s="19">
        <f>[9]Abril!$B$29</f>
        <v>24.94583333333334</v>
      </c>
      <c r="AA13" s="19">
        <f>[9]Abril!$B$30</f>
        <v>26.679166666666671</v>
      </c>
      <c r="AB13" s="19">
        <f>[9]Abril!$B$31</f>
        <v>27.095833333333328</v>
      </c>
      <c r="AC13" s="19">
        <f>[9]Abril!$B$32</f>
        <v>27.883333333333336</v>
      </c>
      <c r="AD13" s="19">
        <f>[9]Abril!$B$33</f>
        <v>28.470833333333331</v>
      </c>
      <c r="AE13" s="19">
        <f>[9]Abril!$B$34</f>
        <v>28.729166666666671</v>
      </c>
      <c r="AF13" s="41">
        <f t="shared" si="1"/>
        <v>26.146388888888886</v>
      </c>
    </row>
    <row r="14" spans="1:33" ht="17.100000000000001" customHeight="1" x14ac:dyDescent="0.2">
      <c r="A14" s="17" t="s">
        <v>50</v>
      </c>
      <c r="B14" s="19">
        <f>[10]Abril!$B$5</f>
        <v>24.858333333333334</v>
      </c>
      <c r="C14" s="19">
        <f>[10]Abril!$B$6</f>
        <v>23.804166666666674</v>
      </c>
      <c r="D14" s="19">
        <f>[10]Abril!$B$7</f>
        <v>22.912500000000005</v>
      </c>
      <c r="E14" s="19">
        <f>[10]Abril!$B$8</f>
        <v>22.158333333333335</v>
      </c>
      <c r="F14" s="19">
        <f>[10]Abril!$B$9</f>
        <v>23.470833333333331</v>
      </c>
      <c r="G14" s="19">
        <f>[10]Abril!$B$10</f>
        <v>23.120833333333337</v>
      </c>
      <c r="H14" s="19">
        <f>[10]Abril!$B$11</f>
        <v>22.454166666666669</v>
      </c>
      <c r="I14" s="19">
        <f>[10]Abril!$B$12</f>
        <v>22.920833333333334</v>
      </c>
      <c r="J14" s="19">
        <f>[10]Abril!$B$13</f>
        <v>22.737500000000001</v>
      </c>
      <c r="K14" s="19">
        <f>[10]Abril!$B$14</f>
        <v>22.841666666666669</v>
      </c>
      <c r="L14" s="19">
        <f>[10]Abril!$B$15</f>
        <v>23.508333333333329</v>
      </c>
      <c r="M14" s="19">
        <f>[10]Abril!$B$16</f>
        <v>22.620833333333334</v>
      </c>
      <c r="N14" s="19">
        <f>[10]Abril!$B$17</f>
        <v>21.108333333333334</v>
      </c>
      <c r="O14" s="19">
        <f>[10]Abril!$B$18</f>
        <v>21.283333333333328</v>
      </c>
      <c r="P14" s="19">
        <f>[10]Abril!$B$19</f>
        <v>21.916666666666668</v>
      </c>
      <c r="Q14" s="19">
        <f>[10]Abril!$B$20</f>
        <v>21.691666666666663</v>
      </c>
      <c r="R14" s="19">
        <f>[10]Abril!$B$21</f>
        <v>19.658333333333335</v>
      </c>
      <c r="S14" s="19">
        <f>[10]Abril!$B$22</f>
        <v>19.924999999999997</v>
      </c>
      <c r="T14" s="19">
        <f>[10]Abril!$B$23</f>
        <v>20.158333333333335</v>
      </c>
      <c r="U14" s="19">
        <f>[10]Abril!$B$24</f>
        <v>20.935763888888889</v>
      </c>
      <c r="V14" s="19">
        <f>[10]Abril!$B$25</f>
        <v>22.479166666666668</v>
      </c>
      <c r="W14" s="19">
        <f>[10]Abril!$B$26</f>
        <v>21.445833333333329</v>
      </c>
      <c r="X14" s="19">
        <f>[10]Abril!$B$27</f>
        <v>20.554166666666664</v>
      </c>
      <c r="Y14" s="19">
        <f>[10]Abril!$B$28</f>
        <v>20.787499999999998</v>
      </c>
      <c r="Z14" s="19">
        <f>[10]Abril!$B$29</f>
        <v>22.137500000000003</v>
      </c>
      <c r="AA14" s="19">
        <f>[10]Abril!$B$30</f>
        <v>23.091666666666665</v>
      </c>
      <c r="AB14" s="19">
        <f>[10]Abril!$B$31</f>
        <v>22.25</v>
      </c>
      <c r="AC14" s="19">
        <f>[10]Abril!$B$32</f>
        <v>22.816666666666666</v>
      </c>
      <c r="AD14" s="19">
        <f>[10]Abril!$B$33</f>
        <v>23.254166666666666</v>
      </c>
      <c r="AE14" s="19">
        <f>[10]Abril!$B$34</f>
        <v>22.366666666666664</v>
      </c>
      <c r="AF14" s="41">
        <f>AVERAGE(B14:AE14)</f>
        <v>22.175636574074083</v>
      </c>
    </row>
    <row r="15" spans="1:33" ht="17.100000000000001" customHeight="1" x14ac:dyDescent="0.2">
      <c r="A15" s="17" t="s">
        <v>6</v>
      </c>
      <c r="B15" s="19">
        <f>[11]Abril!$B$5</f>
        <v>26.808333333333337</v>
      </c>
      <c r="C15" s="19">
        <f>[11]Abril!$B$6</f>
        <v>26.600000000000005</v>
      </c>
      <c r="D15" s="19">
        <f>[11]Abril!$B$7</f>
        <v>24.804166666666671</v>
      </c>
      <c r="E15" s="19">
        <f>[11]Abril!$B$8</f>
        <v>24.404166666666669</v>
      </c>
      <c r="F15" s="19">
        <f>[11]Abril!$B$9</f>
        <v>25.487500000000001</v>
      </c>
      <c r="G15" s="19">
        <f>[11]Abril!$B$10</f>
        <v>26.470833333333331</v>
      </c>
      <c r="H15" s="19">
        <f>[11]Abril!$B$11</f>
        <v>24.700000000000003</v>
      </c>
      <c r="I15" s="19">
        <f>[11]Abril!$B$12</f>
        <v>24.929166666666664</v>
      </c>
      <c r="J15" s="19">
        <f>[11]Abril!$B$13</f>
        <v>26.033333333333331</v>
      </c>
      <c r="K15" s="19">
        <f>[11]Abril!$B$14</f>
        <v>25.383333333333329</v>
      </c>
      <c r="L15" s="19">
        <f>[11]Abril!$B$15</f>
        <v>25.729166666666668</v>
      </c>
      <c r="M15" s="19">
        <f>[11]Abril!$B$16</f>
        <v>25.650000000000002</v>
      </c>
      <c r="N15" s="19">
        <f>[11]Abril!$B$17</f>
        <v>22.891666666666666</v>
      </c>
      <c r="O15" s="19">
        <f>[11]Abril!$B$18</f>
        <v>23.620833333333323</v>
      </c>
      <c r="P15" s="19">
        <f>[11]Abril!$B$19</f>
        <v>24.695833333333329</v>
      </c>
      <c r="Q15" s="19">
        <f>[11]Abril!$B$20</f>
        <v>23.616666666666671</v>
      </c>
      <c r="R15" s="19">
        <f>[11]Abril!$B$21</f>
        <v>20.887499999999999</v>
      </c>
      <c r="S15" s="19">
        <f>[11]Abril!$B$22</f>
        <v>20.704166666666666</v>
      </c>
      <c r="T15" s="19">
        <f>[11]Abril!$B$23</f>
        <v>20.779166666666665</v>
      </c>
      <c r="U15" s="19">
        <f>[11]Abril!$B$24</f>
        <v>21.337499999999995</v>
      </c>
      <c r="V15" s="19">
        <f>[11]Abril!$B$25</f>
        <v>23.541666666666675</v>
      </c>
      <c r="W15" s="19">
        <f>[11]Abril!$B$26</f>
        <v>23.895833333333332</v>
      </c>
      <c r="X15" s="19">
        <f>[11]Abril!$B$27</f>
        <v>23.212499999999995</v>
      </c>
      <c r="Y15" s="19">
        <f>[11]Abril!$B$28</f>
        <v>22.204166666666666</v>
      </c>
      <c r="Z15" s="19">
        <f>[11]Abril!$B$29</f>
        <v>22.383333333333326</v>
      </c>
      <c r="AA15" s="19">
        <f>[11]Abril!$B$30</f>
        <v>23.666666666666668</v>
      </c>
      <c r="AB15" s="19">
        <f>[11]Abril!$B$31</f>
        <v>24.291666666666671</v>
      </c>
      <c r="AC15" s="19">
        <f>[11]Abril!$B$32</f>
        <v>24.125</v>
      </c>
      <c r="AD15" s="19">
        <f>[11]Abril!$B$33</f>
        <v>24.404166666666669</v>
      </c>
      <c r="AE15" s="19">
        <f>[11]Abril!$B$34</f>
        <v>23.425000000000001</v>
      </c>
      <c r="AF15" s="41">
        <f t="shared" ref="AF15:AF30" si="3">AVERAGE(B15:AE15)</f>
        <v>24.022777777777772</v>
      </c>
    </row>
    <row r="16" spans="1:33" ht="17.100000000000001" customHeight="1" x14ac:dyDescent="0.2">
      <c r="A16" s="17" t="s">
        <v>7</v>
      </c>
      <c r="B16" s="19">
        <f>[12]Abril!$B$5</f>
        <v>25.983333333333331</v>
      </c>
      <c r="C16" s="19">
        <f>[12]Abril!$B$6</f>
        <v>22.216666666666665</v>
      </c>
      <c r="D16" s="19">
        <f>[12]Abril!$B$7</f>
        <v>20.662499999999998</v>
      </c>
      <c r="E16" s="19">
        <f>[12]Abril!$B$8</f>
        <v>22.654166666666669</v>
      </c>
      <c r="F16" s="19">
        <f>[12]Abril!$B$9</f>
        <v>22.429166666666664</v>
      </c>
      <c r="G16" s="19">
        <f>[12]Abril!$B$10</f>
        <v>22.508333333333336</v>
      </c>
      <c r="H16" s="19">
        <f>[12]Abril!$B$11</f>
        <v>20.358333333333331</v>
      </c>
      <c r="I16" s="19">
        <f>[12]Abril!$B$12</f>
        <v>21.42916666666666</v>
      </c>
      <c r="J16" s="19">
        <f>[12]Abril!$B$13</f>
        <v>23.033333333333335</v>
      </c>
      <c r="K16" s="19">
        <f>[12]Abril!$B$14</f>
        <v>22.545833333333338</v>
      </c>
      <c r="L16" s="19">
        <f>[12]Abril!$B$15</f>
        <v>24.370833333333326</v>
      </c>
      <c r="M16" s="19">
        <f>[12]Abril!$B$16</f>
        <v>24.5625</v>
      </c>
      <c r="N16" s="19">
        <f>[12]Abril!$B$17</f>
        <v>19.804166666666664</v>
      </c>
      <c r="O16" s="19">
        <f>[12]Abril!$B$18</f>
        <v>18.079166666666669</v>
      </c>
      <c r="P16" s="19">
        <f>[12]Abril!$B$19</f>
        <v>18.245833333333334</v>
      </c>
      <c r="Q16" s="19">
        <f>[12]Abril!$B$20</f>
        <v>18.097743055555551</v>
      </c>
      <c r="R16" s="19">
        <f>[12]Abril!$B$21</f>
        <v>18.579166666666662</v>
      </c>
      <c r="S16" s="19">
        <f>[12]Abril!$B$22</f>
        <v>20.108333333333331</v>
      </c>
      <c r="T16" s="19">
        <f>[12]Abril!$B$23</f>
        <v>21.12083333333333</v>
      </c>
      <c r="U16" s="19">
        <f>[12]Abril!$B$24</f>
        <v>21.291666666666671</v>
      </c>
      <c r="V16" s="19">
        <f>[12]Abril!$B$25</f>
        <v>21.291666666666668</v>
      </c>
      <c r="W16" s="19">
        <f>[12]Abril!$B$26</f>
        <v>21.087500000000002</v>
      </c>
      <c r="X16" s="19">
        <f>[12]Abril!$B$27</f>
        <v>21.329166666666669</v>
      </c>
      <c r="Y16" s="19">
        <f>[12]Abril!$B$28</f>
        <v>21.724999999999998</v>
      </c>
      <c r="Z16" s="19">
        <f>[12]Abril!$B$29</f>
        <v>22.037499999999998</v>
      </c>
      <c r="AA16" s="19">
        <f>[12]Abril!$B$30</f>
        <v>22.870833333333334</v>
      </c>
      <c r="AB16" s="19">
        <f>[12]Abril!$B$31</f>
        <v>23.950000000000006</v>
      </c>
      <c r="AC16" s="19">
        <f>[12]Abril!$B$32</f>
        <v>23.766666666666669</v>
      </c>
      <c r="AD16" s="19">
        <f>[12]Abril!$B$33</f>
        <v>23.683333333333334</v>
      </c>
      <c r="AE16" s="19">
        <f>[12]Abril!$B$34</f>
        <v>24.616666666666664</v>
      </c>
      <c r="AF16" s="41">
        <f t="shared" si="3"/>
        <v>21.814646990740737</v>
      </c>
    </row>
    <row r="17" spans="1:32" ht="17.100000000000001" customHeight="1" x14ac:dyDescent="0.2">
      <c r="A17" s="17" t="s">
        <v>8</v>
      </c>
      <c r="B17" s="19">
        <f>[13]Abril!$B$5</f>
        <v>26.354166666666668</v>
      </c>
      <c r="C17" s="19">
        <f>[13]Abril!$B$6</f>
        <v>22.255555555555556</v>
      </c>
      <c r="D17" s="19" t="str">
        <f>[13]Abril!$B$7</f>
        <v>**</v>
      </c>
      <c r="E17" s="19" t="str">
        <f>[13]Abril!$B$8</f>
        <v>**</v>
      </c>
      <c r="F17" s="19" t="str">
        <f>[13]Abril!$B$9</f>
        <v>**</v>
      </c>
      <c r="G17" s="19" t="str">
        <f>[13]Abril!$B$10</f>
        <v>**</v>
      </c>
      <c r="H17" s="19" t="str">
        <f>[13]Abril!$B$11</f>
        <v>**</v>
      </c>
      <c r="I17" s="19" t="str">
        <f>[13]Abril!$B$12</f>
        <v>**</v>
      </c>
      <c r="J17" s="19" t="str">
        <f>[13]Abril!$B$13</f>
        <v>**</v>
      </c>
      <c r="K17" s="19" t="str">
        <f>[13]Abril!$B$14</f>
        <v>**</v>
      </c>
      <c r="L17" s="19" t="s">
        <v>66</v>
      </c>
      <c r="M17" s="19" t="s">
        <v>66</v>
      </c>
      <c r="N17" s="19" t="s">
        <v>66</v>
      </c>
      <c r="O17" s="19" t="s">
        <v>66</v>
      </c>
      <c r="P17" s="19" t="s">
        <v>66</v>
      </c>
      <c r="Q17" s="19" t="s">
        <v>66</v>
      </c>
      <c r="R17" s="19" t="s">
        <v>66</v>
      </c>
      <c r="S17" s="19" t="s">
        <v>66</v>
      </c>
      <c r="T17" s="19" t="s">
        <v>66</v>
      </c>
      <c r="U17" s="19" t="s">
        <v>66</v>
      </c>
      <c r="V17" s="19" t="s">
        <v>66</v>
      </c>
      <c r="W17" s="19" t="str">
        <f>[13]Abril!$B$26</f>
        <v>**</v>
      </c>
      <c r="X17" s="19" t="str">
        <f>[13]Abril!$B$27</f>
        <v>**</v>
      </c>
      <c r="Y17" s="19" t="str">
        <f>[13]Abril!$B$28</f>
        <v>**</v>
      </c>
      <c r="Z17" s="19" t="str">
        <f>[13]Abril!$B$29</f>
        <v>**</v>
      </c>
      <c r="AA17" s="19" t="str">
        <f>[13]Abril!$B$30</f>
        <v>**</v>
      </c>
      <c r="AB17" s="19">
        <f>[13]Abril!$B$31</f>
        <v>23.25</v>
      </c>
      <c r="AC17" s="19">
        <f>[13]Abril!$B$32</f>
        <v>22.558333333333326</v>
      </c>
      <c r="AD17" s="19">
        <f>[13]Abril!$B$33</f>
        <v>23.120833333333334</v>
      </c>
      <c r="AE17" s="19">
        <f>[13]Abril!$B$34</f>
        <v>23.824999999999992</v>
      </c>
      <c r="AF17" s="41">
        <f t="shared" si="3"/>
        <v>23.560648148148147</v>
      </c>
    </row>
    <row r="18" spans="1:32" ht="17.100000000000001" customHeight="1" x14ac:dyDescent="0.2">
      <c r="A18" s="17" t="s">
        <v>9</v>
      </c>
      <c r="B18" s="19">
        <f>[14]Abril!$B$5</f>
        <v>27.599999999999998</v>
      </c>
      <c r="C18" s="19">
        <f>[14]Abril!$B$6</f>
        <v>22.420833333333334</v>
      </c>
      <c r="D18" s="19">
        <f>[14]Abril!$B$7</f>
        <v>22.079166666666666</v>
      </c>
      <c r="E18" s="19">
        <f>[14]Abril!$B$8</f>
        <v>24.008333333333329</v>
      </c>
      <c r="F18" s="19">
        <f>[14]Abril!$B$9</f>
        <v>23.541666666666661</v>
      </c>
      <c r="G18" s="19">
        <f>[14]Abril!$B$10</f>
        <v>23.291666666666668</v>
      </c>
      <c r="H18" s="19">
        <f>[14]Abril!$B$11</f>
        <v>22.058333333333334</v>
      </c>
      <c r="I18" s="19">
        <f>[14]Abril!$B$12</f>
        <v>23.162499999999998</v>
      </c>
      <c r="J18" s="19">
        <f>[14]Abril!$B$13</f>
        <v>24.420833333333331</v>
      </c>
      <c r="K18" s="19">
        <f>[14]Abril!$B$14</f>
        <v>23.208333333333332</v>
      </c>
      <c r="L18" s="19">
        <f>[14]Abril!$B$15</f>
        <v>24.308333333333337</v>
      </c>
      <c r="M18" s="19">
        <f>[14]Abril!$B$16</f>
        <v>25.475000000000005</v>
      </c>
      <c r="N18" s="19">
        <f>[14]Abril!$B$17</f>
        <v>21.170833333333338</v>
      </c>
      <c r="O18" s="19">
        <f>[14]Abril!$B$18</f>
        <v>19.708333333333332</v>
      </c>
      <c r="P18" s="19">
        <f>[14]Abril!$B$19</f>
        <v>20.383333333333329</v>
      </c>
      <c r="Q18" s="19">
        <f>[14]Abril!$B$20</f>
        <v>20.212499999999999</v>
      </c>
      <c r="R18" s="19">
        <f>[14]Abril!$B$21</f>
        <v>20.566666666666666</v>
      </c>
      <c r="S18" s="19">
        <f>[14]Abril!$B$22</f>
        <v>21.183333333333334</v>
      </c>
      <c r="T18" s="19">
        <f>[14]Abril!$B$23</f>
        <v>21.362499999999997</v>
      </c>
      <c r="U18" s="19">
        <f>[14]Abril!$B$24</f>
        <v>21.770833333333332</v>
      </c>
      <c r="V18" s="19">
        <f>[14]Abril!$B$25</f>
        <v>21.929166666666664</v>
      </c>
      <c r="W18" s="19">
        <f>[14]Abril!$B$26</f>
        <v>21.716666666666669</v>
      </c>
      <c r="X18" s="19">
        <f>[14]Abril!$B$27</f>
        <v>22.004166666666666</v>
      </c>
      <c r="Y18" s="19">
        <f>[14]Abril!$B$28</f>
        <v>22.295833333333334</v>
      </c>
      <c r="Z18" s="19">
        <f>[14]Abril!$B$29</f>
        <v>23.291666666666668</v>
      </c>
      <c r="AA18" s="19">
        <f>[14]Abril!$B$30</f>
        <v>23.616666666666664</v>
      </c>
      <c r="AB18" s="19">
        <f>[14]Abril!$B$31</f>
        <v>24.358333333333331</v>
      </c>
      <c r="AC18" s="19">
        <f>[14]Abril!$B$32</f>
        <v>23.820833333333329</v>
      </c>
      <c r="AD18" s="19">
        <f>[14]Abril!$B$33</f>
        <v>24.233333333333334</v>
      </c>
      <c r="AE18" s="19">
        <f>[14]Abril!$B$34</f>
        <v>24.937499999999996</v>
      </c>
      <c r="AF18" s="41">
        <f t="shared" si="3"/>
        <v>22.804583333333333</v>
      </c>
    </row>
    <row r="19" spans="1:32" ht="17.100000000000001" customHeight="1" x14ac:dyDescent="0.2">
      <c r="A19" s="17" t="s">
        <v>49</v>
      </c>
      <c r="B19" s="19">
        <f>[15]Abril!$B$5</f>
        <v>27.600000000000005</v>
      </c>
      <c r="C19" s="19">
        <f>[15]Abril!$B$6</f>
        <v>24.687499999999996</v>
      </c>
      <c r="D19" s="19">
        <f>[15]Abril!$B$7</f>
        <v>22.245833333333326</v>
      </c>
      <c r="E19" s="19">
        <f>[15]Abril!$B$8</f>
        <v>23.979166666666671</v>
      </c>
      <c r="F19" s="19">
        <f>[15]Abril!$B$9</f>
        <v>24.241666666666664</v>
      </c>
      <c r="G19" s="19">
        <f>[15]Abril!$B$10</f>
        <v>24.650000000000002</v>
      </c>
      <c r="H19" s="19">
        <f>[15]Abril!$B$11</f>
        <v>21.262499999999999</v>
      </c>
      <c r="I19" s="19">
        <f>[15]Abril!$B$12</f>
        <v>23.4375</v>
      </c>
      <c r="J19" s="19">
        <f>[15]Abril!$B$13</f>
        <v>24.17916666666666</v>
      </c>
      <c r="K19" s="19">
        <f>[15]Abril!$B$14</f>
        <v>25.625</v>
      </c>
      <c r="L19" s="19">
        <f>[15]Abril!$B$15</f>
        <v>26.712500000000002</v>
      </c>
      <c r="M19" s="19">
        <f>[15]Abril!$B$16</f>
        <v>26.191666666666663</v>
      </c>
      <c r="N19" s="19">
        <f>[15]Abril!$B$17</f>
        <v>22.308333333333326</v>
      </c>
      <c r="O19" s="19">
        <f>[15]Abril!$B$18</f>
        <v>20.6</v>
      </c>
      <c r="P19" s="19">
        <f>[15]Abril!$B$19</f>
        <v>20.341666666666661</v>
      </c>
      <c r="Q19" s="19">
        <f>[15]Abril!$B$20</f>
        <v>20.224999999999998</v>
      </c>
      <c r="R19" s="19">
        <f>[15]Abril!$B$21</f>
        <v>20.6</v>
      </c>
      <c r="S19" s="19">
        <f>[15]Abril!$B$22</f>
        <v>20.241666666666664</v>
      </c>
      <c r="T19" s="19">
        <f>[15]Abril!$B$23</f>
        <v>21.395833333333332</v>
      </c>
      <c r="U19" s="19">
        <f>[15]Abril!$B$24</f>
        <v>20.891666666666662</v>
      </c>
      <c r="V19" s="19">
        <f>[15]Abril!$B$25</f>
        <v>22.258333333333336</v>
      </c>
      <c r="W19" s="19">
        <f>[15]Abril!$B$26</f>
        <v>22.870833333333334</v>
      </c>
      <c r="X19" s="19">
        <f>[15]Abril!$B$27</f>
        <v>22.604166666666668</v>
      </c>
      <c r="Y19" s="19">
        <f>[15]Abril!$B$28</f>
        <v>21.679166666666671</v>
      </c>
      <c r="Z19" s="19">
        <f>[15]Abril!$B$29</f>
        <v>22.770833333333332</v>
      </c>
      <c r="AA19" s="19">
        <f>[15]Abril!$B$30</f>
        <v>23.454166666666666</v>
      </c>
      <c r="AB19" s="19">
        <f>[15]Abril!$B$31</f>
        <v>25.5</v>
      </c>
      <c r="AC19" s="19">
        <f>[15]Abril!$B$32</f>
        <v>25.787500000000005</v>
      </c>
      <c r="AD19" s="19">
        <f>[15]Abril!$B$33</f>
        <v>25.487500000000001</v>
      </c>
      <c r="AE19" s="19">
        <f>[15]Abril!$B$34</f>
        <v>25.320833333333329</v>
      </c>
      <c r="AF19" s="41">
        <f t="shared" si="3"/>
        <v>23.305</v>
      </c>
    </row>
    <row r="20" spans="1:32" ht="17.100000000000001" customHeight="1" x14ac:dyDescent="0.2">
      <c r="A20" s="17" t="s">
        <v>10</v>
      </c>
      <c r="B20" s="19">
        <f>[16]Abril!$B$5</f>
        <v>27.195833333333336</v>
      </c>
      <c r="C20" s="19">
        <f>[16]Abril!$B$6</f>
        <v>22.187499999999989</v>
      </c>
      <c r="D20" s="19">
        <f>[16]Abril!$B$7</f>
        <v>21.870833333333334</v>
      </c>
      <c r="E20" s="19">
        <f>[16]Abril!$B$8</f>
        <v>23.179166666666664</v>
      </c>
      <c r="F20" s="19">
        <f>[16]Abril!$B$9</f>
        <v>21.995833333333337</v>
      </c>
      <c r="G20" s="19">
        <f>[16]Abril!$B$10</f>
        <v>22.099999999999998</v>
      </c>
      <c r="H20" s="19">
        <f>[16]Abril!$B$11</f>
        <v>21.924999999999997</v>
      </c>
      <c r="I20" s="19">
        <f>[16]Abril!$B$12</f>
        <v>22.45</v>
      </c>
      <c r="J20" s="19">
        <f>[16]Abril!$B$13</f>
        <v>22.595833333333331</v>
      </c>
      <c r="K20" s="19">
        <f>[16]Abril!$B$14</f>
        <v>22.766666666666666</v>
      </c>
      <c r="L20" s="19">
        <f>[16]Abril!$B$15</f>
        <v>24.833333333333332</v>
      </c>
      <c r="M20" s="19">
        <f>[16]Abril!$B$16</f>
        <v>25.000000000000004</v>
      </c>
      <c r="N20" s="19">
        <f>[16]Abril!$B$17</f>
        <v>20.137499999999999</v>
      </c>
      <c r="O20" s="19">
        <f>[16]Abril!$B$18</f>
        <v>18.383333333333333</v>
      </c>
      <c r="P20" s="19">
        <f>[16]Abril!$B$19</f>
        <v>18.183333333333334</v>
      </c>
      <c r="Q20" s="19">
        <f>[16]Abril!$B$20</f>
        <v>18.216666666666669</v>
      </c>
      <c r="R20" s="19">
        <f>[16]Abril!$B$21</f>
        <v>19.258333333333333</v>
      </c>
      <c r="S20" s="19">
        <f>[16]Abril!$B$22</f>
        <v>19.3125</v>
      </c>
      <c r="T20" s="19">
        <f>[16]Abril!$B$23</f>
        <v>20.416666666666671</v>
      </c>
      <c r="U20" s="19">
        <f>[16]Abril!$B$24</f>
        <v>20.362500000000001</v>
      </c>
      <c r="V20" s="19">
        <f>[16]Abril!$B$25</f>
        <v>20.850000000000005</v>
      </c>
      <c r="W20" s="19">
        <f>[16]Abril!$B$26</f>
        <v>20.900000000000002</v>
      </c>
      <c r="X20" s="19">
        <f>[16]Abril!$B$27</f>
        <v>21.566666666666663</v>
      </c>
      <c r="Y20" s="19">
        <f>[16]Abril!$B$28</f>
        <v>20.904166666666665</v>
      </c>
      <c r="Z20" s="19">
        <f>[16]Abril!$B$29</f>
        <v>21.233333333333338</v>
      </c>
      <c r="AA20" s="19">
        <f>[16]Abril!$B$30</f>
        <v>22.766666666666666</v>
      </c>
      <c r="AB20" s="19">
        <f>[16]Abril!$B$31</f>
        <v>23.983333333333334</v>
      </c>
      <c r="AC20" s="19">
        <f>[16]Abril!$B$32</f>
        <v>23.299999999999997</v>
      </c>
      <c r="AD20" s="19">
        <f>[16]Abril!$B$33</f>
        <v>23.733333333333331</v>
      </c>
      <c r="AE20" s="19">
        <f>[16]Abril!$B$34</f>
        <v>24.504166666666674</v>
      </c>
      <c r="AF20" s="41">
        <f t="shared" si="3"/>
        <v>21.870416666666667</v>
      </c>
    </row>
    <row r="21" spans="1:32" ht="17.100000000000001" customHeight="1" x14ac:dyDescent="0.2">
      <c r="A21" s="17" t="s">
        <v>11</v>
      </c>
      <c r="B21" s="19">
        <f>[17]Abril!$B$5</f>
        <v>25.704166666666676</v>
      </c>
      <c r="C21" s="19">
        <f>[17]Abril!$B$6</f>
        <v>21.870833333333334</v>
      </c>
      <c r="D21" s="19">
        <f>[17]Abril!$B$7</f>
        <v>20.883333333333329</v>
      </c>
      <c r="E21" s="19">
        <f>[17]Abril!$B$8</f>
        <v>22.570833333333336</v>
      </c>
      <c r="F21" s="19">
        <f>[17]Abril!$B$9</f>
        <v>23.816666666666663</v>
      </c>
      <c r="G21" s="19">
        <f>[17]Abril!$B$10</f>
        <v>23.316666666666663</v>
      </c>
      <c r="H21" s="19">
        <f>[17]Abril!$B$11</f>
        <v>20.829166666666666</v>
      </c>
      <c r="I21" s="19">
        <f>[17]Abril!$B$12</f>
        <v>22.025000000000006</v>
      </c>
      <c r="J21" s="19">
        <f>[17]Abril!$B$13</f>
        <v>23.016666666666662</v>
      </c>
      <c r="K21" s="19">
        <f>[17]Abril!$B$14</f>
        <v>23.683333333333334</v>
      </c>
      <c r="L21" s="19">
        <f>[17]Abril!$B$15</f>
        <v>24.895833333333332</v>
      </c>
      <c r="M21" s="19">
        <f>[17]Abril!$B$16</f>
        <v>24.549999999999997</v>
      </c>
      <c r="N21" s="19">
        <f>[17]Abril!$B$17</f>
        <v>21.25416666666667</v>
      </c>
      <c r="O21" s="19">
        <f>[17]Abril!$B$18</f>
        <v>19.491666666666667</v>
      </c>
      <c r="P21" s="19">
        <f>[17]Abril!$B$19</f>
        <v>18.804166666666671</v>
      </c>
      <c r="Q21" s="19">
        <f>[17]Abril!$B$20</f>
        <v>17.937500000000004</v>
      </c>
      <c r="R21" s="19">
        <f>[17]Abril!$B$21</f>
        <v>18.625</v>
      </c>
      <c r="S21" s="19">
        <f>[17]Abril!$B$22</f>
        <v>18.291666666666661</v>
      </c>
      <c r="T21" s="19">
        <f>[17]Abril!$B$23</f>
        <v>18.887499999999999</v>
      </c>
      <c r="U21" s="19">
        <f>[17]Abril!$B$24</f>
        <v>18.491666666666664</v>
      </c>
      <c r="V21" s="19">
        <f>[17]Abril!$B$25</f>
        <v>19.716666666666665</v>
      </c>
      <c r="W21" s="19">
        <f>[17]Abril!$B$26</f>
        <v>20.212500000000002</v>
      </c>
      <c r="X21" s="19">
        <f>[17]Abril!$B$27</f>
        <v>20.95</v>
      </c>
      <c r="Y21" s="19">
        <f>[17]Abril!$B$28</f>
        <v>19.866666666666667</v>
      </c>
      <c r="Z21" s="19">
        <f>[17]Abril!$B$29</f>
        <v>20.845833333333331</v>
      </c>
      <c r="AA21" s="19">
        <f>[17]Abril!$B$30</f>
        <v>21.816666666666666</v>
      </c>
      <c r="AB21" s="19">
        <f>[17]Abril!$B$31</f>
        <v>23.645833333333332</v>
      </c>
      <c r="AC21" s="19">
        <f>[17]Abril!$B$32</f>
        <v>23.8</v>
      </c>
      <c r="AD21" s="19">
        <f>[17]Abril!$B$33</f>
        <v>22.595833333333331</v>
      </c>
      <c r="AE21" s="19">
        <f>[17]Abril!$B$34</f>
        <v>23.116666666666664</v>
      </c>
      <c r="AF21" s="41">
        <f t="shared" si="3"/>
        <v>21.517083333333336</v>
      </c>
    </row>
    <row r="22" spans="1:32" ht="17.100000000000001" customHeight="1" x14ac:dyDescent="0.2">
      <c r="A22" s="17" t="s">
        <v>12</v>
      </c>
      <c r="B22" s="19">
        <f>[18]Abril!$B$5</f>
        <v>27.895833333333332</v>
      </c>
      <c r="C22" s="19">
        <f>[18]Abril!$B$6</f>
        <v>26.670833333333334</v>
      </c>
      <c r="D22" s="19">
        <f>[18]Abril!$B$7</f>
        <v>23.229166666666661</v>
      </c>
      <c r="E22" s="19">
        <f>[18]Abril!$B$8</f>
        <v>24.637500000000003</v>
      </c>
      <c r="F22" s="19">
        <f>[18]Abril!$B$9</f>
        <v>24.63333333333334</v>
      </c>
      <c r="G22" s="19">
        <f>[18]Abril!$B$10</f>
        <v>26.383333333333336</v>
      </c>
      <c r="H22" s="19">
        <f>[18]Abril!$B$11</f>
        <v>24.458333333333332</v>
      </c>
      <c r="I22" s="19">
        <f>[18]Abril!$B$12</f>
        <v>24.208333333333332</v>
      </c>
      <c r="J22" s="19">
        <f>[18]Abril!$B$13</f>
        <v>25.070833333333336</v>
      </c>
      <c r="K22" s="19">
        <f>[18]Abril!$B$14</f>
        <v>26.408333333333331</v>
      </c>
      <c r="L22" s="19">
        <f>[18]Abril!$B$15</f>
        <v>26.88333333333334</v>
      </c>
      <c r="M22" s="19">
        <f>[18]Abril!$B$16</f>
        <v>26.816666666666663</v>
      </c>
      <c r="N22" s="19">
        <f>[18]Abril!$B$17</f>
        <v>23.150000000000006</v>
      </c>
      <c r="O22" s="19">
        <f>[18]Abril!$B$18</f>
        <v>21.537499999999994</v>
      </c>
      <c r="P22" s="19">
        <f>[18]Abril!$B$19</f>
        <v>21.179166666666667</v>
      </c>
      <c r="Q22" s="19">
        <f>[18]Abril!$B$20</f>
        <v>20.695833333333336</v>
      </c>
      <c r="R22" s="19">
        <f>[18]Abril!$B$21</f>
        <v>21.116666666666664</v>
      </c>
      <c r="S22" s="19">
        <f>[18]Abril!$B$22</f>
        <v>21.275000000000002</v>
      </c>
      <c r="T22" s="19">
        <f>[18]Abril!$B$23</f>
        <v>21.908333333333331</v>
      </c>
      <c r="U22" s="19">
        <f>[18]Abril!$B$24</f>
        <v>21.583333333333339</v>
      </c>
      <c r="V22" s="19">
        <f>[18]Abril!$B$25</f>
        <v>22.408333333333342</v>
      </c>
      <c r="W22" s="19">
        <f>[18]Abril!$B$26</f>
        <v>23.612500000000001</v>
      </c>
      <c r="X22" s="19">
        <f>[18]Abril!$B$27</f>
        <v>23.399999999999995</v>
      </c>
      <c r="Y22" s="19">
        <f>[18]Abril!$B$28</f>
        <v>22.375</v>
      </c>
      <c r="Z22" s="19">
        <f>[18]Abril!$B$29</f>
        <v>22.504166666666674</v>
      </c>
      <c r="AA22" s="19">
        <f>[18]Abril!$B$30</f>
        <v>24.287500000000005</v>
      </c>
      <c r="AB22" s="19">
        <f>[18]Abril!$B$31</f>
        <v>24.929166666666674</v>
      </c>
      <c r="AC22" s="19">
        <f>[18]Abril!$B$32</f>
        <v>26.008333333333336</v>
      </c>
      <c r="AD22" s="19">
        <f>[18]Abril!$B$33</f>
        <v>25.545833333333338</v>
      </c>
      <c r="AE22" s="19">
        <f>[18]Abril!$B$34</f>
        <v>25.608333333333334</v>
      </c>
      <c r="AF22" s="41">
        <f t="shared" si="3"/>
        <v>24.014027777777777</v>
      </c>
    </row>
    <row r="23" spans="1:32" ht="17.100000000000001" customHeight="1" x14ac:dyDescent="0.2">
      <c r="A23" s="17" t="s">
        <v>13</v>
      </c>
      <c r="B23" s="19">
        <f>[19]Abril!$B$5</f>
        <v>27.691666666666674</v>
      </c>
      <c r="C23" s="19">
        <f>[19]Abril!$B$6</f>
        <v>28.17916666666666</v>
      </c>
      <c r="D23" s="19">
        <f>[19]Abril!$B$7</f>
        <v>25.183333333333326</v>
      </c>
      <c r="E23" s="19">
        <f>[19]Abril!$B$8</f>
        <v>25.154166666666669</v>
      </c>
      <c r="F23" s="19">
        <f>[19]Abril!$B$9</f>
        <v>26.758333333333336</v>
      </c>
      <c r="G23" s="19">
        <f>[19]Abril!$B$10</f>
        <v>27.791666666666671</v>
      </c>
      <c r="H23" s="19">
        <f>[19]Abril!$B$11</f>
        <v>27.070833333333336</v>
      </c>
      <c r="I23" s="19">
        <f>[19]Abril!$B$12</f>
        <v>25.2</v>
      </c>
      <c r="J23" s="19">
        <f>[19]Abril!$B$13</f>
        <v>25.541666666666671</v>
      </c>
      <c r="K23" s="19">
        <f>[19]Abril!$B$14</f>
        <v>26.433333333333334</v>
      </c>
      <c r="L23" s="19">
        <f>[19]Abril!$B$15</f>
        <v>26.995833333333326</v>
      </c>
      <c r="M23" s="19">
        <f>[19]Abril!$B$16</f>
        <v>27.083333333333332</v>
      </c>
      <c r="N23" s="19">
        <f>[19]Abril!$B$17</f>
        <v>22.45</v>
      </c>
      <c r="O23" s="19">
        <f>[19]Abril!$B$18</f>
        <v>23</v>
      </c>
      <c r="P23" s="19">
        <f>[19]Abril!$B$19</f>
        <v>22.320833333333329</v>
      </c>
      <c r="Q23" s="19">
        <f>[19]Abril!$B$20</f>
        <v>21.345833333333331</v>
      </c>
      <c r="R23" s="19">
        <f>[19]Abril!$B$21</f>
        <v>20.020833333333332</v>
      </c>
      <c r="S23" s="19">
        <f>[19]Abril!$B$22</f>
        <v>20.995833333333334</v>
      </c>
      <c r="T23" s="19">
        <f>[19]Abril!$B$23</f>
        <v>21.375</v>
      </c>
      <c r="U23" s="19">
        <f>[19]Abril!$B$24</f>
        <v>21.429166666666664</v>
      </c>
      <c r="V23" s="19">
        <f>[19]Abril!$B$25</f>
        <v>22.191666666666666</v>
      </c>
      <c r="W23" s="19">
        <f>[19]Abril!$B$26</f>
        <v>25.041666666666668</v>
      </c>
      <c r="X23" s="19">
        <f>[19]Abril!$B$27</f>
        <v>23.887500000000003</v>
      </c>
      <c r="Y23" s="19">
        <f>[19]Abril!$B$28</f>
        <v>22.462500000000002</v>
      </c>
      <c r="Z23" s="19">
        <f>[19]Abril!$B$29</f>
        <v>22.795833333333331</v>
      </c>
      <c r="AA23" s="19">
        <f>[19]Abril!$B$30</f>
        <v>24.466666666666665</v>
      </c>
      <c r="AB23" s="19">
        <f>[19]Abril!$B$31</f>
        <v>25.087500000000006</v>
      </c>
      <c r="AC23" s="19">
        <f>[19]Abril!$B$32</f>
        <v>26.441666666666674</v>
      </c>
      <c r="AD23" s="19">
        <f>[19]Abril!$B$33</f>
        <v>25.595833333333331</v>
      </c>
      <c r="AE23" s="19">
        <f>[19]Abril!$B$34</f>
        <v>25.537499999999998</v>
      </c>
      <c r="AF23" s="41">
        <f t="shared" si="3"/>
        <v>24.517638888888889</v>
      </c>
    </row>
    <row r="24" spans="1:32" ht="17.100000000000001" customHeight="1" x14ac:dyDescent="0.2">
      <c r="A24" s="17" t="s">
        <v>14</v>
      </c>
      <c r="B24" s="19">
        <f>[20]Abril!$B$5</f>
        <v>27.045833333333331</v>
      </c>
      <c r="C24" s="19">
        <f>[20]Abril!$B$6</f>
        <v>25.620833333333334</v>
      </c>
      <c r="D24" s="19">
        <f>[20]Abril!$B$7</f>
        <v>23.675000000000001</v>
      </c>
      <c r="E24" s="19">
        <f>[20]Abril!$B$8</f>
        <v>24.258333333333336</v>
      </c>
      <c r="F24" s="19">
        <f>[20]Abril!$B$9</f>
        <v>25.137499999999999</v>
      </c>
      <c r="G24" s="19">
        <f>[20]Abril!$B$10</f>
        <v>24.854166666666668</v>
      </c>
      <c r="H24" s="19">
        <f>[20]Abril!$B$11</f>
        <v>24.279166666666665</v>
      </c>
      <c r="I24" s="19">
        <f>[20]Abril!$B$12</f>
        <v>25.020833333333329</v>
      </c>
      <c r="J24" s="19">
        <f>[20]Abril!$B$13</f>
        <v>25.045833333333334</v>
      </c>
      <c r="K24" s="19">
        <f>[20]Abril!$B$14</f>
        <v>24.091666666666669</v>
      </c>
      <c r="L24" s="19">
        <f>[20]Abril!$B$15</f>
        <v>24.491666666666671</v>
      </c>
      <c r="M24" s="19">
        <f>[20]Abril!$B$16</f>
        <v>24.516666666666666</v>
      </c>
      <c r="N24" s="19">
        <f>[20]Abril!$B$17</f>
        <v>23.366666666666671</v>
      </c>
      <c r="O24" s="19">
        <f>[20]Abril!$B$18</f>
        <v>23.174999999999994</v>
      </c>
      <c r="P24" s="19">
        <f>[20]Abril!$B$19</f>
        <v>23.566666666666666</v>
      </c>
      <c r="Q24" s="19">
        <f>[20]Abril!$B$20</f>
        <v>22.233333333333334</v>
      </c>
      <c r="R24" s="19">
        <f>[20]Abril!$B$21</f>
        <v>20.225000000000001</v>
      </c>
      <c r="S24" s="19">
        <f>[20]Abril!$B$22</f>
        <v>20.291666666666668</v>
      </c>
      <c r="T24" s="19">
        <f>[20]Abril!$B$23</f>
        <v>21.120833333333334</v>
      </c>
      <c r="U24" s="19">
        <f>[20]Abril!$B$24</f>
        <v>21.829166666666669</v>
      </c>
      <c r="V24" s="19">
        <f>[20]Abril!$B$25</f>
        <v>22.658333333333331</v>
      </c>
      <c r="W24" s="19">
        <f>[20]Abril!$B$26</f>
        <v>22.483333333333334</v>
      </c>
      <c r="X24" s="19">
        <f>[20]Abril!$B$27</f>
        <v>21.191666666666666</v>
      </c>
      <c r="Y24" s="19">
        <f>[20]Abril!$B$28</f>
        <v>22.258333333333336</v>
      </c>
      <c r="Z24" s="19">
        <f>[20]Abril!$B$29</f>
        <v>22.258333333333336</v>
      </c>
      <c r="AA24" s="19">
        <f>[20]Abril!$B$30</f>
        <v>22.979166666666668</v>
      </c>
      <c r="AB24" s="19">
        <f>[20]Abril!$B$31</f>
        <v>22.954166666666666</v>
      </c>
      <c r="AC24" s="19">
        <f>[20]Abril!$B$32</f>
        <v>23.774999999999995</v>
      </c>
      <c r="AD24" s="19">
        <f>[20]Abril!$B$33</f>
        <v>23.991666666666664</v>
      </c>
      <c r="AE24" s="19">
        <f>[20]Abril!$B$34</f>
        <v>22.441666666666666</v>
      </c>
      <c r="AF24" s="41">
        <f t="shared" si="3"/>
        <v>23.361250000000002</v>
      </c>
    </row>
    <row r="25" spans="1:32" ht="17.100000000000001" customHeight="1" x14ac:dyDescent="0.2">
      <c r="A25" s="17" t="s">
        <v>15</v>
      </c>
      <c r="B25" s="19">
        <f>[21]Abril!$B$5</f>
        <v>25.204166666666669</v>
      </c>
      <c r="C25" s="19">
        <f>[21]Abril!$B$6</f>
        <v>21.849999999999994</v>
      </c>
      <c r="D25" s="19">
        <f>[21]Abril!$B$7</f>
        <v>20.358333333333334</v>
      </c>
      <c r="E25" s="19">
        <f>[21]Abril!$B$8</f>
        <v>20.929166666666664</v>
      </c>
      <c r="F25" s="19">
        <f>[21]Abril!$B$9</f>
        <v>20.408333333333331</v>
      </c>
      <c r="G25" s="19">
        <f>[21]Abril!$B$10</f>
        <v>21.262499999999999</v>
      </c>
      <c r="H25" s="19">
        <f>[21]Abril!$B$11</f>
        <v>19.137499999999999</v>
      </c>
      <c r="I25" s="19">
        <f>[21]Abril!$B$12</f>
        <v>20.258333333333336</v>
      </c>
      <c r="J25" s="19">
        <f>[21]Abril!$B$13</f>
        <v>21.641666666666666</v>
      </c>
      <c r="K25" s="19">
        <f>[21]Abril!$B$14</f>
        <v>21.579166666666669</v>
      </c>
      <c r="L25" s="19">
        <f>[21]Abril!$B$15</f>
        <v>23.074999999999999</v>
      </c>
      <c r="M25" s="19">
        <f>[21]Abril!$B$16</f>
        <v>23.549999999999997</v>
      </c>
      <c r="N25" s="19">
        <f>[21]Abril!$B$17</f>
        <v>17.845833333333335</v>
      </c>
      <c r="O25" s="19">
        <f>[21]Abril!$B$18</f>
        <v>17.087499999999999</v>
      </c>
      <c r="P25" s="19">
        <f>[21]Abril!$B$19</f>
        <v>18.112500000000001</v>
      </c>
      <c r="Q25" s="19">
        <f>[21]Abril!$B$20</f>
        <v>19.083333333333336</v>
      </c>
      <c r="R25" s="19">
        <f>[21]Abril!$B$21</f>
        <v>19.250000000000004</v>
      </c>
      <c r="S25" s="19">
        <f>[21]Abril!$B$22</f>
        <v>19.362500000000001</v>
      </c>
      <c r="T25" s="19">
        <f>[21]Abril!$B$23</f>
        <v>19.666666666666671</v>
      </c>
      <c r="U25" s="19">
        <f>[21]Abril!$B$24</f>
        <v>19.837500000000002</v>
      </c>
      <c r="V25" s="19">
        <f>[21]Abril!$B$25</f>
        <v>20.462500000000002</v>
      </c>
      <c r="W25" s="19">
        <f>[21]Abril!$B$26</f>
        <v>19.529166666666672</v>
      </c>
      <c r="X25" s="19">
        <f>[21]Abril!$B$27</f>
        <v>19.454166666666662</v>
      </c>
      <c r="Y25" s="19">
        <f>[21]Abril!$B$28</f>
        <v>19.716666666666665</v>
      </c>
      <c r="Z25" s="19">
        <f>[21]Abril!$B$29</f>
        <v>19.858333333333334</v>
      </c>
      <c r="AA25" s="19">
        <f>[21]Abril!$B$30</f>
        <v>21.274999999999999</v>
      </c>
      <c r="AB25" s="19">
        <f>[21]Abril!$B$31</f>
        <v>22.075000000000003</v>
      </c>
      <c r="AC25" s="19">
        <f>[21]Abril!$B$32</f>
        <v>22.654166666666672</v>
      </c>
      <c r="AD25" s="19">
        <f>[21]Abril!$B$33</f>
        <v>23.099999999999994</v>
      </c>
      <c r="AE25" s="19">
        <f>[21]Abril!$B$34</f>
        <v>23.666666666666661</v>
      </c>
      <c r="AF25" s="41">
        <f t="shared" si="3"/>
        <v>20.709722222222222</v>
      </c>
    </row>
    <row r="26" spans="1:32" ht="17.100000000000001" customHeight="1" x14ac:dyDescent="0.2">
      <c r="A26" s="17" t="s">
        <v>16</v>
      </c>
      <c r="B26" s="19">
        <f>[22]Abril!$B$5</f>
        <v>29.42916666666666</v>
      </c>
      <c r="C26" s="19">
        <f>[22]Abril!$B$6</f>
        <v>28.133333333333329</v>
      </c>
      <c r="D26" s="19">
        <f>[22]Abril!$B$7</f>
        <v>23.45</v>
      </c>
      <c r="E26" s="19">
        <f>[22]Abril!$B$8</f>
        <v>23.825000000000006</v>
      </c>
      <c r="F26" s="19">
        <f>[22]Abril!$B$9</f>
        <v>23.583333333333332</v>
      </c>
      <c r="G26" s="19">
        <f>[22]Abril!$B$10</f>
        <v>27.174999999999997</v>
      </c>
      <c r="H26" s="19">
        <f>[22]Abril!$B$11</f>
        <v>23.104166666666668</v>
      </c>
      <c r="I26" s="19">
        <f>[22]Abril!$B$12</f>
        <v>24.200000000000003</v>
      </c>
      <c r="J26" s="19">
        <f>[22]Abril!$B$13</f>
        <v>25.812500000000004</v>
      </c>
      <c r="K26" s="19">
        <f>[22]Abril!$B$14</f>
        <v>27.037499999999998</v>
      </c>
      <c r="L26" s="19">
        <f>[22]Abril!$B$15</f>
        <v>28.287500000000009</v>
      </c>
      <c r="M26" s="19">
        <f>[22]Abril!$B$16</f>
        <v>26.9375</v>
      </c>
      <c r="N26" s="19">
        <f>[22]Abril!$B$17</f>
        <v>21.083333333333339</v>
      </c>
      <c r="O26" s="19">
        <f>[22]Abril!$B$18</f>
        <v>20.033333333333335</v>
      </c>
      <c r="P26" s="19">
        <f>[22]Abril!$B$19</f>
        <v>17.657142857142855</v>
      </c>
      <c r="Q26" s="19" t="str">
        <f>[22]Abril!$B$20</f>
        <v>**</v>
      </c>
      <c r="R26" s="19" t="str">
        <f>[22]Abril!$B$21</f>
        <v>**</v>
      </c>
      <c r="S26" s="19" t="str">
        <f>[22]Abril!$B$22</f>
        <v>**</v>
      </c>
      <c r="T26" s="19" t="str">
        <f>[22]Abril!$B$23</f>
        <v>**</v>
      </c>
      <c r="U26" s="19" t="str">
        <f>[22]Abril!$B$24</f>
        <v>**</v>
      </c>
      <c r="V26" s="19" t="str">
        <f>[22]Abril!$B$25</f>
        <v>**</v>
      </c>
      <c r="W26" s="19">
        <f>[22]Abril!$B$26</f>
        <v>27.933333333333337</v>
      </c>
      <c r="X26" s="19">
        <f>[22]Abril!$B$27</f>
        <v>24.190909090909091</v>
      </c>
      <c r="Y26" s="19">
        <f>[22]Abril!$B$28</f>
        <v>22.95</v>
      </c>
      <c r="Z26" s="19">
        <f>[22]Abril!$B$29</f>
        <v>22.895833333333332</v>
      </c>
      <c r="AA26" s="19">
        <f>[22]Abril!$B$30</f>
        <v>24.879166666666666</v>
      </c>
      <c r="AB26" s="19">
        <f>[22]Abril!$B$31</f>
        <v>26.5</v>
      </c>
      <c r="AC26" s="19">
        <f>[22]Abril!$B$32</f>
        <v>27.733333333333334</v>
      </c>
      <c r="AD26" s="19">
        <f>[22]Abril!$B$33</f>
        <v>27.583333333333339</v>
      </c>
      <c r="AE26" s="19">
        <f>[22]Abril!$B$34</f>
        <v>27.387500000000003</v>
      </c>
      <c r="AF26" s="41">
        <f t="shared" si="3"/>
        <v>25.075092442279942</v>
      </c>
    </row>
    <row r="27" spans="1:32" ht="17.100000000000001" customHeight="1" x14ac:dyDescent="0.2">
      <c r="A27" s="17" t="s">
        <v>17</v>
      </c>
      <c r="B27" s="19" t="str">
        <f>[23]Abril!$B$5</f>
        <v>**</v>
      </c>
      <c r="C27" s="19" t="str">
        <f>[23]Abril!$B$6</f>
        <v>**</v>
      </c>
      <c r="D27" s="19" t="str">
        <f>[23]Abril!$B$7</f>
        <v>**</v>
      </c>
      <c r="E27" s="19" t="str">
        <f>[23]Abril!$B$8</f>
        <v>**</v>
      </c>
      <c r="F27" s="19" t="str">
        <f>[23]Abril!$B$9</f>
        <v>**</v>
      </c>
      <c r="G27" s="19" t="str">
        <f>[23]Abril!$B$10</f>
        <v>**</v>
      </c>
      <c r="H27" s="19" t="str">
        <f>[23]Abril!$B$11</f>
        <v>**</v>
      </c>
      <c r="I27" s="19" t="str">
        <f>[23]Abril!$B$12</f>
        <v>**</v>
      </c>
      <c r="J27" s="19" t="str">
        <f>[23]Abril!$B$13</f>
        <v>**</v>
      </c>
      <c r="K27" s="19" t="str">
        <f>[23]Abril!$B$14</f>
        <v>**</v>
      </c>
      <c r="L27" s="19" t="str">
        <f>[23]Abril!$B$15</f>
        <v>**</v>
      </c>
      <c r="M27" s="19" t="str">
        <f>[23]Abril!$B$16</f>
        <v>**</v>
      </c>
      <c r="N27" s="19" t="str">
        <f>[23]Abril!$B$17</f>
        <v>**</v>
      </c>
      <c r="O27" s="19" t="str">
        <f>[23]Abril!$B$18</f>
        <v>**</v>
      </c>
      <c r="P27" s="19" t="str">
        <f>[23]Abril!$B$19</f>
        <v>**</v>
      </c>
      <c r="Q27" s="19" t="str">
        <f>[23]Abril!$B$20</f>
        <v>**</v>
      </c>
      <c r="R27" s="19" t="str">
        <f>[23]Abril!$B$21</f>
        <v>**</v>
      </c>
      <c r="S27" s="19" t="str">
        <f>[23]Abril!$B$22</f>
        <v>**</v>
      </c>
      <c r="T27" s="19" t="str">
        <f>[23]Abril!$B$23</f>
        <v>**</v>
      </c>
      <c r="U27" s="19" t="str">
        <f>[23]Abril!$B$24</f>
        <v>**</v>
      </c>
      <c r="V27" s="19" t="str">
        <f>[23]Abril!$B$25</f>
        <v>**</v>
      </c>
      <c r="W27" s="19" t="str">
        <f>[23]Abril!$B$26</f>
        <v>**</v>
      </c>
      <c r="X27" s="19" t="str">
        <f>[23]Abril!$B$27</f>
        <v>**</v>
      </c>
      <c r="Y27" s="19" t="str">
        <f>[23]Abril!$B$28</f>
        <v>**</v>
      </c>
      <c r="Z27" s="19" t="str">
        <f>[23]Abril!$B$29</f>
        <v>**</v>
      </c>
      <c r="AA27" s="19" t="str">
        <f>[23]Abril!$B$30</f>
        <v>**</v>
      </c>
      <c r="AB27" s="19" t="str">
        <f>[23]Abril!$B$31</f>
        <v>**</v>
      </c>
      <c r="AC27" s="19">
        <f>[23]Abril!$B$32</f>
        <v>26.380000000000003</v>
      </c>
      <c r="AD27" s="19">
        <f>[23]Abril!$B$33</f>
        <v>23.166666666666661</v>
      </c>
      <c r="AE27" s="19">
        <f>[23]Abril!$B$34</f>
        <v>23.491666666666671</v>
      </c>
      <c r="AF27" s="41">
        <f>AVERAGE(B27:AE27)</f>
        <v>24.346111111111114</v>
      </c>
    </row>
    <row r="28" spans="1:32" ht="17.100000000000001" customHeight="1" x14ac:dyDescent="0.2">
      <c r="A28" s="17" t="s">
        <v>18</v>
      </c>
      <c r="B28" s="19">
        <f>[24]Abril!$B$5</f>
        <v>24.766666666666666</v>
      </c>
      <c r="C28" s="19">
        <f>[24]Abril!$B$6</f>
        <v>23.916666666666668</v>
      </c>
      <c r="D28" s="19">
        <f>[24]Abril!$B$7</f>
        <v>21.133333333333333</v>
      </c>
      <c r="E28" s="19">
        <f>[24]Abril!$B$8</f>
        <v>22.891666666666669</v>
      </c>
      <c r="F28" s="19">
        <f>[24]Abril!$B$9</f>
        <v>23.058333333333334</v>
      </c>
      <c r="G28" s="19">
        <f>[24]Abril!$B$10</f>
        <v>23.708333333333332</v>
      </c>
      <c r="H28" s="19">
        <f>[24]Abril!$B$11</f>
        <v>21.512500000000003</v>
      </c>
      <c r="I28" s="19">
        <f>[24]Abril!$B$12</f>
        <v>22.679166666666664</v>
      </c>
      <c r="J28" s="19">
        <f>[24]Abril!$B$13</f>
        <v>23.129166666666663</v>
      </c>
      <c r="K28" s="19">
        <f>[24]Abril!$B$14</f>
        <v>23.158333333333331</v>
      </c>
      <c r="L28" s="19">
        <f>[24]Abril!$B$15</f>
        <v>23.912499999999994</v>
      </c>
      <c r="M28" s="19">
        <f>[24]Abril!$B$16</f>
        <v>24.312499999999996</v>
      </c>
      <c r="N28" s="19">
        <f>[24]Abril!$B$17</f>
        <v>21.120833333333337</v>
      </c>
      <c r="O28" s="19">
        <f>[24]Abril!$B$18</f>
        <v>20.829166666666666</v>
      </c>
      <c r="P28" s="19">
        <f>[24]Abril!$B$19</f>
        <v>21.175000000000001</v>
      </c>
      <c r="Q28" s="19">
        <f>[24]Abril!$B$20</f>
        <v>19.712500000000002</v>
      </c>
      <c r="R28" s="19">
        <f>[24]Abril!$B$21</f>
        <v>18.683333333333337</v>
      </c>
      <c r="S28" s="19">
        <f>[24]Abril!$B$22</f>
        <v>19.341666666666665</v>
      </c>
      <c r="T28" s="19">
        <f>[24]Abril!$B$23</f>
        <v>19.258333333333329</v>
      </c>
      <c r="U28" s="19">
        <f>[24]Abril!$B$24</f>
        <v>19.524999999999995</v>
      </c>
      <c r="V28" s="19">
        <f>[24]Abril!$B$25</f>
        <v>21.333333333333332</v>
      </c>
      <c r="W28" s="19">
        <f>[24]Abril!$B$26</f>
        <v>21.233333333333334</v>
      </c>
      <c r="X28" s="19">
        <f>[24]Abril!$B$27</f>
        <v>20.404166666666665</v>
      </c>
      <c r="Y28" s="19">
        <f>[24]Abril!$B$28</f>
        <v>19.979166666666668</v>
      </c>
      <c r="Z28" s="19">
        <f>[24]Abril!$B$29</f>
        <v>21.087500000000002</v>
      </c>
      <c r="AA28" s="19">
        <f>[24]Abril!$B$30</f>
        <v>22.079166666666666</v>
      </c>
      <c r="AB28" s="19">
        <f>[24]Abril!$B$31</f>
        <v>22.704166666666662</v>
      </c>
      <c r="AC28" s="19">
        <f>[24]Abril!$B$32</f>
        <v>22.737499999999997</v>
      </c>
      <c r="AD28" s="19">
        <f>[24]Abril!$B$33</f>
        <v>22.529166666666669</v>
      </c>
      <c r="AE28" s="19">
        <f>[24]Abril!$B$34</f>
        <v>22.479166666666668</v>
      </c>
      <c r="AF28" s="41">
        <f t="shared" si="3"/>
        <v>21.813055555555547</v>
      </c>
    </row>
    <row r="29" spans="1:32" ht="17.100000000000001" customHeight="1" x14ac:dyDescent="0.2">
      <c r="A29" s="17" t="s">
        <v>19</v>
      </c>
      <c r="B29" s="19">
        <f>[25]Abril!$B$5</f>
        <v>26.729166666666668</v>
      </c>
      <c r="C29" s="19">
        <f>[25]Abril!$B$6</f>
        <v>21.108333333333334</v>
      </c>
      <c r="D29" s="19">
        <f>[25]Abril!$B$7</f>
        <v>22.512500000000003</v>
      </c>
      <c r="E29" s="19">
        <f>[25]Abril!$B$8</f>
        <v>21.958333333333332</v>
      </c>
      <c r="F29" s="19">
        <f>[25]Abril!$B$9</f>
        <v>20.587500000000002</v>
      </c>
      <c r="G29" s="19">
        <f>[25]Abril!$B$10</f>
        <v>20.591666666666665</v>
      </c>
      <c r="H29" s="19">
        <f>[25]Abril!$B$11</f>
        <v>22.5625</v>
      </c>
      <c r="I29" s="19">
        <f>[25]Abril!$B$12</f>
        <v>23.133333333333336</v>
      </c>
      <c r="J29" s="19">
        <f>[25]Abril!$B$13</f>
        <v>23.337499999999995</v>
      </c>
      <c r="K29" s="19">
        <f>[25]Abril!$B$14</f>
        <v>22.354166666666668</v>
      </c>
      <c r="L29" s="19">
        <f>[25]Abril!$B$15</f>
        <v>23.770833333333332</v>
      </c>
      <c r="M29" s="19">
        <f>[25]Abril!$B$16</f>
        <v>22.445833333333336</v>
      </c>
      <c r="N29" s="19">
        <f>[25]Abril!$B$17</f>
        <v>18.741666666666667</v>
      </c>
      <c r="O29" s="19">
        <f>[25]Abril!$B$18</f>
        <v>16.929166666666667</v>
      </c>
      <c r="P29" s="19">
        <f>[25]Abril!$B$19</f>
        <v>17.416666666666668</v>
      </c>
      <c r="Q29" s="19">
        <f>[25]Abril!$B$20</f>
        <v>18.44166666666667</v>
      </c>
      <c r="R29" s="19">
        <f>[25]Abril!$B$21</f>
        <v>18.500000000000004</v>
      </c>
      <c r="S29" s="19">
        <f>[25]Abril!$B$22</f>
        <v>18.999999999999996</v>
      </c>
      <c r="T29" s="19">
        <f>[25]Abril!$B$23</f>
        <v>20.287500000000001</v>
      </c>
      <c r="U29" s="19">
        <f>[25]Abril!$B$24</f>
        <v>20.487500000000001</v>
      </c>
      <c r="V29" s="19">
        <f>[25]Abril!$B$25</f>
        <v>20.387500000000003</v>
      </c>
      <c r="W29" s="19">
        <f>[25]Abril!$B$26</f>
        <v>20.095833333333335</v>
      </c>
      <c r="X29" s="19">
        <f>[25]Abril!$B$27</f>
        <v>20.645833333333332</v>
      </c>
      <c r="Y29" s="19">
        <f>[25]Abril!$B$28</f>
        <v>20.574999999999999</v>
      </c>
      <c r="Z29" s="19">
        <f>[25]Abril!$B$29</f>
        <v>20.858333333333331</v>
      </c>
      <c r="AA29" s="19">
        <f>[25]Abril!$B$30</f>
        <v>22.316666666666663</v>
      </c>
      <c r="AB29" s="19">
        <f>[25]Abril!$B$31</f>
        <v>23.520833333333332</v>
      </c>
      <c r="AC29" s="19">
        <f>[25]Abril!$B$32</f>
        <v>23.349999999999991</v>
      </c>
      <c r="AD29" s="19">
        <f>[25]Abril!$B$33</f>
        <v>22.887499999999999</v>
      </c>
      <c r="AE29" s="19">
        <f>[25]Abril!$B$34</f>
        <v>23.724999999999994</v>
      </c>
      <c r="AF29" s="41">
        <f t="shared" si="3"/>
        <v>21.308611111111119</v>
      </c>
    </row>
    <row r="30" spans="1:32" ht="17.100000000000001" customHeight="1" x14ac:dyDescent="0.2">
      <c r="A30" s="17" t="s">
        <v>31</v>
      </c>
      <c r="B30" s="19">
        <f>[26]Abril!$B$5</f>
        <v>26.195833333333336</v>
      </c>
      <c r="C30" s="19">
        <f>[26]Abril!$B$6</f>
        <v>23.233333333333334</v>
      </c>
      <c r="D30" s="19">
        <f>[26]Abril!$B$7</f>
        <v>20.987500000000004</v>
      </c>
      <c r="E30" s="19">
        <f>[26]Abril!$B$8</f>
        <v>22.908333333333331</v>
      </c>
      <c r="F30" s="19">
        <f>[26]Abril!$B$9</f>
        <v>22.954166666666666</v>
      </c>
      <c r="G30" s="19">
        <f>[26]Abril!$B$10</f>
        <v>23.566666666666663</v>
      </c>
      <c r="H30" s="19">
        <f>[26]Abril!$B$11</f>
        <v>21.779166666666665</v>
      </c>
      <c r="I30" s="19">
        <f>[26]Abril!$B$12</f>
        <v>23.133333333333336</v>
      </c>
      <c r="J30" s="19">
        <f>[26]Abril!$B$13</f>
        <v>23.337499999999995</v>
      </c>
      <c r="K30" s="19">
        <f>[26]Abril!$B$14</f>
        <v>22.354166666666668</v>
      </c>
      <c r="L30" s="19">
        <f>[26]Abril!$B$15</f>
        <v>25.512499999999999</v>
      </c>
      <c r="M30" s="19">
        <f>[26]Abril!$B$16</f>
        <v>25.191666666666666</v>
      </c>
      <c r="N30" s="19">
        <f>[26]Abril!$B$17</f>
        <v>21.733333333333334</v>
      </c>
      <c r="O30" s="19">
        <f>[26]Abril!$B$18</f>
        <v>19.566666666666666</v>
      </c>
      <c r="P30" s="19">
        <f>[26]Abril!$B$19</f>
        <v>18.741666666666671</v>
      </c>
      <c r="Q30" s="19">
        <f>[26]Abril!$B$20</f>
        <v>18.845833333333335</v>
      </c>
      <c r="R30" s="19">
        <f>[26]Abril!$B$21</f>
        <v>18.825000000000003</v>
      </c>
      <c r="S30" s="19">
        <f>[26]Abril!$B$22</f>
        <v>19.645833333333332</v>
      </c>
      <c r="T30" s="19">
        <f>[26]Abril!$B$23</f>
        <v>20.324999999999999</v>
      </c>
      <c r="U30" s="19">
        <f>[26]Abril!$B$24</f>
        <v>20.120833333333334</v>
      </c>
      <c r="V30" s="19">
        <f>[26]Abril!$B$25</f>
        <v>21.120833333333334</v>
      </c>
      <c r="W30" s="19">
        <f>[26]Abril!$B$26</f>
        <v>20.913043478260867</v>
      </c>
      <c r="X30" s="19">
        <f>[26]Abril!$B$27</f>
        <v>20.883333333333336</v>
      </c>
      <c r="Y30" s="19">
        <f>[26]Abril!$B$28</f>
        <v>21.016666666666669</v>
      </c>
      <c r="Z30" s="19">
        <f>[26]Abril!$B$29</f>
        <v>22.779166666666665</v>
      </c>
      <c r="AA30" s="19">
        <f>[26]Abril!$B$30</f>
        <v>23.212499999999995</v>
      </c>
      <c r="AB30" s="19">
        <f>[26]Abril!$B$31</f>
        <v>25.362500000000001</v>
      </c>
      <c r="AC30" s="19">
        <f>[26]Abril!$B$32</f>
        <v>25.316666666666663</v>
      </c>
      <c r="AD30" s="19">
        <f>[26]Abril!$B$33</f>
        <v>24.224999999999998</v>
      </c>
      <c r="AE30" s="19">
        <f>[26]Abril!$B$34</f>
        <v>25.037499999999998</v>
      </c>
      <c r="AF30" s="41">
        <f t="shared" si="3"/>
        <v>22.294184782608696</v>
      </c>
    </row>
    <row r="31" spans="1:32" ht="17.100000000000001" customHeight="1" x14ac:dyDescent="0.2">
      <c r="A31" s="17" t="s">
        <v>51</v>
      </c>
      <c r="B31" s="19">
        <f>[27]Abril!$B$5</f>
        <v>26.079166666666655</v>
      </c>
      <c r="C31" s="19">
        <f>[27]Abril!$B$6</f>
        <v>26.3125</v>
      </c>
      <c r="D31" s="19">
        <f>[27]Abril!$B$7</f>
        <v>25.633333333333336</v>
      </c>
      <c r="E31" s="19">
        <f>[27]Abril!$B$8</f>
        <v>23.883333333333336</v>
      </c>
      <c r="F31" s="19">
        <f>[27]Abril!$B$9</f>
        <v>24.195833333333336</v>
      </c>
      <c r="G31" s="19">
        <f>[27]Abril!$B$10</f>
        <v>25.120833333333334</v>
      </c>
      <c r="H31" s="19">
        <f>[27]Abril!$B$11</f>
        <v>24.979166666666668</v>
      </c>
      <c r="I31" s="19">
        <f>[27]Abril!$B$12</f>
        <v>25.037500000000005</v>
      </c>
      <c r="J31" s="19">
        <f>[27]Abril!$B$13</f>
        <v>24.370833333333334</v>
      </c>
      <c r="K31" s="19">
        <f>[27]Abril!$B$14</f>
        <v>24.666666666666671</v>
      </c>
      <c r="L31" s="19">
        <f>[27]Abril!$B$15</f>
        <v>24.979166666666657</v>
      </c>
      <c r="M31" s="19">
        <f>[27]Abril!$B$16</f>
        <v>24.770833333333339</v>
      </c>
      <c r="N31" s="19">
        <f>[27]Abril!$B$17</f>
        <v>21.799999999999994</v>
      </c>
      <c r="O31" s="19">
        <f>[27]Abril!$B$18</f>
        <v>22.308333333333334</v>
      </c>
      <c r="P31" s="19">
        <f>[27]Abril!$B$19</f>
        <v>23.320833333333336</v>
      </c>
      <c r="Q31" s="19">
        <f>[27]Abril!$B$20</f>
        <v>22.825000000000003</v>
      </c>
      <c r="R31" s="19">
        <f>[27]Abril!$B$21</f>
        <v>21.537499999999998</v>
      </c>
      <c r="S31" s="19">
        <f>[27]Abril!$B$22</f>
        <v>21.483333333333334</v>
      </c>
      <c r="T31" s="19">
        <f>[27]Abril!$B$23</f>
        <v>21.887499999999999</v>
      </c>
      <c r="U31" s="19">
        <f>[27]Abril!$B$24</f>
        <v>22.049999999999997</v>
      </c>
      <c r="V31" s="19">
        <f>[27]Abril!$B$25</f>
        <v>23.704166666666669</v>
      </c>
      <c r="W31" s="19">
        <f>[27]Abril!$B$26</f>
        <v>23.666666666666668</v>
      </c>
      <c r="X31" s="19">
        <f>[27]Abril!$B$27</f>
        <v>22.9375</v>
      </c>
      <c r="Y31" s="19">
        <f>[27]Abril!$B$28</f>
        <v>22.599999999999998</v>
      </c>
      <c r="Z31" s="19">
        <f>[27]Abril!$B$29</f>
        <v>23.212500000000006</v>
      </c>
      <c r="AA31" s="19">
        <f>[27]Abril!$B$30</f>
        <v>23.783333333333335</v>
      </c>
      <c r="AB31" s="19">
        <f>[27]Abril!$B$31</f>
        <v>24.316666666666666</v>
      </c>
      <c r="AC31" s="19">
        <f>[27]Abril!$B$32</f>
        <v>24.504166666666663</v>
      </c>
      <c r="AD31" s="19">
        <f>[27]Abril!$B$33</f>
        <v>25.191666666666666</v>
      </c>
      <c r="AE31" s="19">
        <f>[27]Abril!$B$34</f>
        <v>24.333333333333339</v>
      </c>
      <c r="AF31" s="41">
        <f>AVERAGE(B31:AE31)</f>
        <v>23.849722222222226</v>
      </c>
    </row>
    <row r="32" spans="1:32" ht="17.100000000000001" customHeight="1" x14ac:dyDescent="0.2">
      <c r="A32" s="17" t="s">
        <v>20</v>
      </c>
      <c r="B32" s="19">
        <f>[28]Abril!$B$5</f>
        <v>27.6875</v>
      </c>
      <c r="C32" s="19">
        <f>[28]Abril!$B$6</f>
        <v>25.754166666666666</v>
      </c>
      <c r="D32" s="19">
        <f>[28]Abril!$B$7</f>
        <v>24.570833333333336</v>
      </c>
      <c r="E32" s="19">
        <f>[28]Abril!$B$8</f>
        <v>25.795833333333331</v>
      </c>
      <c r="F32" s="19">
        <f>[28]Abril!$B$9</f>
        <v>25.041666666666668</v>
      </c>
      <c r="G32" s="19">
        <f>[28]Abril!$B$10</f>
        <v>24.320833333333326</v>
      </c>
      <c r="H32" s="19">
        <f>[28]Abril!$B$11</f>
        <v>24.650000000000002</v>
      </c>
      <c r="I32" s="19">
        <f>[28]Abril!$B$12</f>
        <v>24.754166666666666</v>
      </c>
      <c r="J32" s="19">
        <f>[28]Abril!$B$13</f>
        <v>25.104166666666668</v>
      </c>
      <c r="K32" s="19">
        <f>[28]Abril!$B$14</f>
        <v>24.45</v>
      </c>
      <c r="L32" s="19">
        <f>[28]Abril!$B$15</f>
        <v>25.033333333333335</v>
      </c>
      <c r="M32" s="19">
        <f>[28]Abril!$B$16</f>
        <v>25.208333333333329</v>
      </c>
      <c r="N32" s="19">
        <f>[28]Abril!$B$17</f>
        <v>23.270833333333329</v>
      </c>
      <c r="O32" s="19">
        <f>[28]Abril!$B$18</f>
        <v>23.474999999999998</v>
      </c>
      <c r="P32" s="19">
        <f>[28]Abril!$B$19</f>
        <v>23.666666666666668</v>
      </c>
      <c r="Q32" s="19">
        <f>[28]Abril!$B$20</f>
        <v>22.283333333333335</v>
      </c>
      <c r="R32" s="19">
        <f>[28]Abril!$B$21</f>
        <v>21.779166666666669</v>
      </c>
      <c r="S32" s="19">
        <f>[28]Abril!$B$22</f>
        <v>22.429166666666664</v>
      </c>
      <c r="T32" s="19">
        <f>[28]Abril!$B$23</f>
        <v>21.487500000000001</v>
      </c>
      <c r="U32" s="19">
        <f>[28]Abril!$B$24</f>
        <v>22.625</v>
      </c>
      <c r="V32" s="19">
        <f>[28]Abril!$B$25</f>
        <v>23.158333333333335</v>
      </c>
      <c r="W32" s="19">
        <f>[28]Abril!$B$26</f>
        <v>22.716666666666669</v>
      </c>
      <c r="X32" s="19">
        <f>[28]Abril!$B$27</f>
        <v>22.833333333333339</v>
      </c>
      <c r="Y32" s="19">
        <f>[28]Abril!$B$28</f>
        <v>23.279166666666665</v>
      </c>
      <c r="Z32" s="19">
        <f>[28]Abril!$B$29</f>
        <v>23.304166666666664</v>
      </c>
      <c r="AA32" s="19">
        <f>[28]Abril!$B$30</f>
        <v>24.595833333333335</v>
      </c>
      <c r="AB32" s="19">
        <f>[28]Abril!$B$31</f>
        <v>25.487499999999997</v>
      </c>
      <c r="AC32" s="19">
        <f>[28]Abril!$B$32</f>
        <v>24.399999999999995</v>
      </c>
      <c r="AD32" s="19">
        <f>[28]Abril!$B$33</f>
        <v>25.125</v>
      </c>
      <c r="AE32" s="19">
        <f>[28]Abril!$B$34</f>
        <v>24.475000000000005</v>
      </c>
      <c r="AF32" s="41">
        <f>AVERAGE(B32:AE32)</f>
        <v>24.092083333333335</v>
      </c>
    </row>
    <row r="33" spans="1:33" s="5" customFormat="1" ht="17.100000000000001" customHeight="1" x14ac:dyDescent="0.2">
      <c r="A33" s="34" t="s">
        <v>34</v>
      </c>
      <c r="B33" s="35">
        <f t="shared" ref="B33:AF33" si="4">AVERAGE(B5:B32)</f>
        <v>26.763969404186792</v>
      </c>
      <c r="C33" s="35">
        <f t="shared" si="4"/>
        <v>24.408384773662554</v>
      </c>
      <c r="D33" s="35">
        <f t="shared" si="4"/>
        <v>22.717948717948715</v>
      </c>
      <c r="E33" s="35">
        <f t="shared" si="4"/>
        <v>23.635576923076925</v>
      </c>
      <c r="F33" s="35">
        <f t="shared" si="4"/>
        <v>23.719230769230766</v>
      </c>
      <c r="G33" s="35">
        <f t="shared" si="4"/>
        <v>24.105448717948722</v>
      </c>
      <c r="H33" s="35">
        <f t="shared" si="4"/>
        <v>22.963461538461537</v>
      </c>
      <c r="I33" s="35">
        <f t="shared" si="4"/>
        <v>23.526121794871795</v>
      </c>
      <c r="J33" s="35">
        <f t="shared" si="4"/>
        <v>24.092147435897434</v>
      </c>
      <c r="K33" s="35">
        <f t="shared" si="4"/>
        <v>24.115705128205125</v>
      </c>
      <c r="L33" s="35">
        <f t="shared" si="4"/>
        <v>25.16522435897436</v>
      </c>
      <c r="M33" s="35">
        <f t="shared" si="4"/>
        <v>25.066506410256412</v>
      </c>
      <c r="N33" s="35">
        <f t="shared" si="4"/>
        <v>21.494551282051283</v>
      </c>
      <c r="O33" s="35">
        <f t="shared" si="4"/>
        <v>20.690384615384616</v>
      </c>
      <c r="P33" s="35">
        <f t="shared" si="4"/>
        <v>20.728960622710623</v>
      </c>
      <c r="Q33" s="35">
        <f t="shared" si="4"/>
        <v>20.405243055555555</v>
      </c>
      <c r="R33" s="35">
        <f t="shared" si="4"/>
        <v>19.942000000000004</v>
      </c>
      <c r="S33" s="35">
        <f t="shared" si="4"/>
        <v>20.30683333333333</v>
      </c>
      <c r="T33" s="35">
        <f t="shared" si="4"/>
        <v>20.721999999999998</v>
      </c>
      <c r="U33" s="35">
        <f t="shared" si="4"/>
        <v>20.936763888888891</v>
      </c>
      <c r="V33" s="35">
        <f t="shared" si="4"/>
        <v>21.909333333333333</v>
      </c>
      <c r="W33" s="35">
        <f t="shared" si="4"/>
        <v>22.227264492753626</v>
      </c>
      <c r="X33" s="35">
        <f t="shared" si="4"/>
        <v>21.805579836829835</v>
      </c>
      <c r="Y33" s="35">
        <f t="shared" si="4"/>
        <v>21.543910256410257</v>
      </c>
      <c r="Z33" s="35">
        <f t="shared" si="4"/>
        <v>22.180608974358979</v>
      </c>
      <c r="AA33" s="35">
        <f t="shared" si="4"/>
        <v>23.337820512820507</v>
      </c>
      <c r="AB33" s="35">
        <f t="shared" si="4"/>
        <v>24.101080246913583</v>
      </c>
      <c r="AC33" s="35">
        <f t="shared" si="4"/>
        <v>24.339315476190471</v>
      </c>
      <c r="AD33" s="35">
        <f t="shared" si="4"/>
        <v>24.239434523809532</v>
      </c>
      <c r="AE33" s="35">
        <f t="shared" si="4"/>
        <v>24.287500000000005</v>
      </c>
      <c r="AF33" s="41">
        <f t="shared" si="4"/>
        <v>22.967227311962606</v>
      </c>
      <c r="AG33" s="8"/>
    </row>
    <row r="35" spans="1:33" x14ac:dyDescent="0.2">
      <c r="A35" s="20"/>
      <c r="B35" s="20" t="s">
        <v>53</v>
      </c>
      <c r="C35" s="20"/>
      <c r="D35" s="20"/>
      <c r="E35" s="20"/>
      <c r="K35" s="2" t="s">
        <v>54</v>
      </c>
      <c r="W35" s="2" t="s">
        <v>56</v>
      </c>
    </row>
    <row r="36" spans="1:33" x14ac:dyDescent="0.2">
      <c r="H36" s="21"/>
      <c r="I36" s="21"/>
      <c r="J36" s="21"/>
      <c r="K36" s="21" t="s">
        <v>55</v>
      </c>
      <c r="L36" s="21"/>
      <c r="M36" s="21"/>
      <c r="N36" s="21"/>
      <c r="U36" s="21"/>
      <c r="V36" s="21"/>
      <c r="W36" s="21" t="s">
        <v>57</v>
      </c>
      <c r="X36" s="21"/>
      <c r="Y36" s="21"/>
    </row>
    <row r="37" spans="1:33" x14ac:dyDescent="0.2">
      <c r="N37" s="32"/>
      <c r="O37" s="32" t="s">
        <v>67</v>
      </c>
      <c r="P37" s="32"/>
    </row>
    <row r="42" spans="1:33" x14ac:dyDescent="0.2">
      <c r="H42" s="2" t="s">
        <v>58</v>
      </c>
    </row>
  </sheetData>
  <mergeCells count="33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33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8"/>
  <sheetViews>
    <sheetView zoomScale="80" zoomScaleNormal="80" workbookViewId="0">
      <selection activeCell="AF5" sqref="AF5"/>
    </sheetView>
  </sheetViews>
  <sheetFormatPr defaultRowHeight="12.75" x14ac:dyDescent="0.2"/>
  <cols>
    <col min="1" max="1" width="18.28515625" style="2" customWidth="1"/>
    <col min="2" max="2" width="6.140625" style="2" customWidth="1"/>
    <col min="3" max="3" width="8.42578125" style="2" customWidth="1"/>
    <col min="4" max="4" width="8.5703125" style="2" customWidth="1"/>
    <col min="5" max="5" width="8.28515625" style="2" customWidth="1"/>
    <col min="6" max="6" width="8.42578125" style="2" customWidth="1"/>
    <col min="7" max="7" width="8.140625" style="2" customWidth="1"/>
    <col min="8" max="8" width="8.5703125" style="2" customWidth="1"/>
    <col min="9" max="9" width="7.42578125" style="2" customWidth="1"/>
    <col min="10" max="10" width="8" style="2" customWidth="1"/>
    <col min="11" max="11" width="7.7109375" style="2" customWidth="1"/>
    <col min="12" max="12" width="7.140625" style="2" customWidth="1"/>
    <col min="13" max="13" width="8" style="2" customWidth="1"/>
    <col min="14" max="14" width="8.28515625" style="2" customWidth="1"/>
    <col min="15" max="16" width="5.5703125" style="2" customWidth="1"/>
    <col min="17" max="19" width="5.7109375" style="2" customWidth="1"/>
    <col min="20" max="20" width="5.5703125" style="2" customWidth="1"/>
    <col min="21" max="22" width="5.7109375" style="2" customWidth="1"/>
    <col min="23" max="23" width="5.85546875" style="2" customWidth="1"/>
    <col min="24" max="24" width="6" style="2" customWidth="1"/>
    <col min="25" max="25" width="6.42578125" style="2" customWidth="1"/>
    <col min="26" max="26" width="5.140625" style="2" customWidth="1"/>
    <col min="27" max="27" width="5.42578125" style="2" customWidth="1"/>
    <col min="28" max="28" width="6.28515625" style="2" bestFit="1" customWidth="1"/>
    <col min="29" max="29" width="6.140625" style="2" customWidth="1"/>
    <col min="30" max="30" width="5.5703125" style="2" customWidth="1"/>
    <col min="31" max="31" width="5.85546875" style="2" customWidth="1"/>
    <col min="32" max="32" width="9.42578125" style="9" customWidth="1"/>
    <col min="33" max="33" width="8" style="1" customWidth="1"/>
    <col min="34" max="34" width="15" style="15" customWidth="1"/>
  </cols>
  <sheetData>
    <row r="1" spans="1:34" ht="20.100000000000001" customHeight="1" x14ac:dyDescent="0.2">
      <c r="A1" s="60" t="s">
        <v>30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</row>
    <row r="2" spans="1:34" s="4" customFormat="1" ht="20.100000000000001" customHeight="1" x14ac:dyDescent="0.2">
      <c r="A2" s="58" t="s">
        <v>21</v>
      </c>
      <c r="B2" s="56" t="s">
        <v>52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49" t="s">
        <v>45</v>
      </c>
    </row>
    <row r="3" spans="1:34" s="5" customFormat="1" ht="20.100000000000001" customHeight="1" x14ac:dyDescent="0.2">
      <c r="A3" s="58"/>
      <c r="B3" s="59">
        <v>1</v>
      </c>
      <c r="C3" s="59">
        <f>SUM(B3+1)</f>
        <v>2</v>
      </c>
      <c r="D3" s="59">
        <f t="shared" ref="D3:AD3" si="0">SUM(C3+1)</f>
        <v>3</v>
      </c>
      <c r="E3" s="59">
        <f t="shared" si="0"/>
        <v>4</v>
      </c>
      <c r="F3" s="59">
        <f t="shared" si="0"/>
        <v>5</v>
      </c>
      <c r="G3" s="59">
        <f t="shared" si="0"/>
        <v>6</v>
      </c>
      <c r="H3" s="59">
        <f t="shared" si="0"/>
        <v>7</v>
      </c>
      <c r="I3" s="59">
        <f t="shared" si="0"/>
        <v>8</v>
      </c>
      <c r="J3" s="59">
        <f t="shared" si="0"/>
        <v>9</v>
      </c>
      <c r="K3" s="59">
        <f t="shared" si="0"/>
        <v>10</v>
      </c>
      <c r="L3" s="59">
        <f t="shared" si="0"/>
        <v>11</v>
      </c>
      <c r="M3" s="59">
        <f t="shared" si="0"/>
        <v>12</v>
      </c>
      <c r="N3" s="59">
        <f t="shared" si="0"/>
        <v>13</v>
      </c>
      <c r="O3" s="59">
        <f t="shared" si="0"/>
        <v>14</v>
      </c>
      <c r="P3" s="59">
        <f t="shared" si="0"/>
        <v>15</v>
      </c>
      <c r="Q3" s="59">
        <f t="shared" si="0"/>
        <v>16</v>
      </c>
      <c r="R3" s="59">
        <f t="shared" si="0"/>
        <v>17</v>
      </c>
      <c r="S3" s="59">
        <f t="shared" si="0"/>
        <v>18</v>
      </c>
      <c r="T3" s="59">
        <f t="shared" si="0"/>
        <v>19</v>
      </c>
      <c r="U3" s="59">
        <f t="shared" si="0"/>
        <v>20</v>
      </c>
      <c r="V3" s="59">
        <f t="shared" si="0"/>
        <v>21</v>
      </c>
      <c r="W3" s="59">
        <f t="shared" si="0"/>
        <v>22</v>
      </c>
      <c r="X3" s="59">
        <f t="shared" si="0"/>
        <v>23</v>
      </c>
      <c r="Y3" s="59">
        <f t="shared" si="0"/>
        <v>24</v>
      </c>
      <c r="Z3" s="59">
        <f t="shared" si="0"/>
        <v>25</v>
      </c>
      <c r="AA3" s="59">
        <f t="shared" si="0"/>
        <v>26</v>
      </c>
      <c r="AB3" s="59">
        <f t="shared" si="0"/>
        <v>27</v>
      </c>
      <c r="AC3" s="59">
        <f t="shared" si="0"/>
        <v>28</v>
      </c>
      <c r="AD3" s="59">
        <f t="shared" si="0"/>
        <v>29</v>
      </c>
      <c r="AE3" s="59">
        <v>30</v>
      </c>
      <c r="AF3" s="45" t="s">
        <v>44</v>
      </c>
      <c r="AG3" s="42" t="s">
        <v>41</v>
      </c>
      <c r="AH3" s="49" t="s">
        <v>46</v>
      </c>
    </row>
    <row r="4" spans="1:34" s="5" customFormat="1" ht="20.100000000000001" customHeight="1" x14ac:dyDescent="0.2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39" t="s">
        <v>39</v>
      </c>
      <c r="AG4" s="42" t="s">
        <v>39</v>
      </c>
      <c r="AH4" s="50"/>
    </row>
    <row r="5" spans="1:34" s="5" customFormat="1" ht="20.100000000000001" customHeight="1" x14ac:dyDescent="0.2">
      <c r="A5" s="17" t="s">
        <v>47</v>
      </c>
      <c r="B5" s="18">
        <f>[1]Abril!$K$5</f>
        <v>0</v>
      </c>
      <c r="C5" s="18">
        <f>[1]Abril!$K$6</f>
        <v>0</v>
      </c>
      <c r="D5" s="18">
        <f>[1]Abril!$K$7</f>
        <v>0</v>
      </c>
      <c r="E5" s="18">
        <f>[1]Abril!$K$8</f>
        <v>0</v>
      </c>
      <c r="F5" s="18">
        <f>[1]Abril!$K$9</f>
        <v>0.2</v>
      </c>
      <c r="G5" s="18">
        <f>[1]Abril!$K$10</f>
        <v>0</v>
      </c>
      <c r="H5" s="18">
        <f>[1]Abril!$K$11</f>
        <v>0</v>
      </c>
      <c r="I5" s="18">
        <f>[1]Abril!$K$12</f>
        <v>0</v>
      </c>
      <c r="J5" s="18">
        <f>[1]Abril!$K$13</f>
        <v>0</v>
      </c>
      <c r="K5" s="18">
        <f>[1]Abril!$K$14</f>
        <v>0</v>
      </c>
      <c r="L5" s="18">
        <f>[1]Abril!$K$15</f>
        <v>0</v>
      </c>
      <c r="M5" s="18">
        <f>[1]Abril!$K$16</f>
        <v>0</v>
      </c>
      <c r="N5" s="18">
        <f>[1]Abril!$K$17</f>
        <v>0</v>
      </c>
      <c r="O5" s="18">
        <f>[1]Abril!$K$18</f>
        <v>0</v>
      </c>
      <c r="P5" s="18">
        <f>[1]Abril!$K$19</f>
        <v>0</v>
      </c>
      <c r="Q5" s="18">
        <f>[1]Abril!$K$20</f>
        <v>0</v>
      </c>
      <c r="R5" s="18">
        <f>[1]Abril!$K$21</f>
        <v>0</v>
      </c>
      <c r="S5" s="18">
        <f>[1]Abril!$K$22</f>
        <v>0</v>
      </c>
      <c r="T5" s="18">
        <f>[1]Abril!$K$23</f>
        <v>0</v>
      </c>
      <c r="U5" s="18">
        <f>[1]Abril!$K$24</f>
        <v>0</v>
      </c>
      <c r="V5" s="18">
        <f>[1]Abril!$K$25</f>
        <v>0</v>
      </c>
      <c r="W5" s="18">
        <f>[1]Abril!$K$26</f>
        <v>0</v>
      </c>
      <c r="X5" s="18">
        <f>[1]Abril!$K$27</f>
        <v>0</v>
      </c>
      <c r="Y5" s="18">
        <f>[1]Abril!$K$28</f>
        <v>0</v>
      </c>
      <c r="Z5" s="18">
        <f>[1]Abril!$K$29</f>
        <v>0</v>
      </c>
      <c r="AA5" s="18">
        <f>[1]Abril!$K$30</f>
        <v>0</v>
      </c>
      <c r="AB5" s="18">
        <f>[1]Abril!$K$31</f>
        <v>0</v>
      </c>
      <c r="AC5" s="18">
        <f>[1]Abril!$K$32</f>
        <v>0</v>
      </c>
      <c r="AD5" s="18">
        <f>[1]Abril!$K$33</f>
        <v>0</v>
      </c>
      <c r="AE5" s="18">
        <f>[1]Abril!$K$34</f>
        <v>0</v>
      </c>
      <c r="AF5" s="40">
        <f t="shared" ref="AF5:AF32" si="1">SUM(B5:AE5)</f>
        <v>0.2</v>
      </c>
      <c r="AG5" s="43">
        <f t="shared" ref="AG5:AG30" si="2">MAX(B5:AE5)</f>
        <v>0.2</v>
      </c>
      <c r="AH5" s="51">
        <f>COUNTIF(B5:AE5,"=0,0")</f>
        <v>29</v>
      </c>
    </row>
    <row r="6" spans="1:34" ht="17.100000000000001" customHeight="1" x14ac:dyDescent="0.2">
      <c r="A6" s="17" t="s">
        <v>0</v>
      </c>
      <c r="B6" s="19">
        <f>[2]Abril!$K$5</f>
        <v>0</v>
      </c>
      <c r="C6" s="19">
        <f>[2]Abril!$K$6</f>
        <v>81.800000000000011</v>
      </c>
      <c r="D6" s="19">
        <f>[2]Abril!$K$7</f>
        <v>1.2</v>
      </c>
      <c r="E6" s="19">
        <f>[2]Abril!$K$8</f>
        <v>18</v>
      </c>
      <c r="F6" s="19">
        <f>[2]Abril!$K$9</f>
        <v>1</v>
      </c>
      <c r="G6" s="19">
        <f>[2]Abril!$K$10</f>
        <v>11.799999999999999</v>
      </c>
      <c r="H6" s="19">
        <f>[2]Abril!$K$11</f>
        <v>13.799999999999999</v>
      </c>
      <c r="I6" s="19">
        <f>[2]Abril!$K$12</f>
        <v>0</v>
      </c>
      <c r="J6" s="19">
        <f>[2]Abril!$K$13</f>
        <v>0</v>
      </c>
      <c r="K6" s="19">
        <f>[2]Abril!$K$14</f>
        <v>0.2</v>
      </c>
      <c r="L6" s="19">
        <f>[2]Abril!$K$15</f>
        <v>0</v>
      </c>
      <c r="M6" s="19">
        <f>[2]Abril!$K$16</f>
        <v>22.4</v>
      </c>
      <c r="N6" s="19">
        <f>[2]Abril!$K$17</f>
        <v>21.799999999999997</v>
      </c>
      <c r="O6" s="19">
        <f>[2]Abril!$K$18</f>
        <v>0</v>
      </c>
      <c r="P6" s="19">
        <f>[2]Abril!$K$19</f>
        <v>0.2</v>
      </c>
      <c r="Q6" s="19">
        <f>[2]Abril!$K$20</f>
        <v>0</v>
      </c>
      <c r="R6" s="19">
        <f>[2]Abril!$K$21</f>
        <v>0</v>
      </c>
      <c r="S6" s="19">
        <f>[2]Abril!$K$22</f>
        <v>0</v>
      </c>
      <c r="T6" s="19">
        <f>[2]Abril!$K$23</f>
        <v>0</v>
      </c>
      <c r="U6" s="19">
        <f>[2]Abril!$K$24</f>
        <v>0</v>
      </c>
      <c r="V6" s="19">
        <f>[2]Abril!$K$25</f>
        <v>0.2</v>
      </c>
      <c r="W6" s="19">
        <f>[2]Abril!$K$26</f>
        <v>0</v>
      </c>
      <c r="X6" s="19">
        <f>[2]Abril!$K$27</f>
        <v>0</v>
      </c>
      <c r="Y6" s="19">
        <f>[2]Abril!$K$28</f>
        <v>0</v>
      </c>
      <c r="Z6" s="19">
        <f>[2]Abril!$K$29</f>
        <v>0</v>
      </c>
      <c r="AA6" s="19">
        <f>[2]Abril!$K$30</f>
        <v>0</v>
      </c>
      <c r="AB6" s="19">
        <f>[2]Abril!$K$31</f>
        <v>0</v>
      </c>
      <c r="AC6" s="19">
        <f>[2]Abril!$K$32</f>
        <v>0</v>
      </c>
      <c r="AD6" s="19">
        <f>[2]Abril!$K$33</f>
        <v>0.2</v>
      </c>
      <c r="AE6" s="19">
        <f>[2]Abril!$K$34</f>
        <v>0</v>
      </c>
      <c r="AF6" s="41">
        <f t="shared" si="1"/>
        <v>172.59999999999997</v>
      </c>
      <c r="AG6" s="44">
        <f t="shared" si="2"/>
        <v>81.800000000000011</v>
      </c>
      <c r="AH6" s="51">
        <f t="shared" ref="AH6:AH32" si="3">COUNTIF(B6:AE6,"=0,0")</f>
        <v>18</v>
      </c>
    </row>
    <row r="7" spans="1:34" ht="17.100000000000001" customHeight="1" x14ac:dyDescent="0.2">
      <c r="A7" s="17" t="s">
        <v>1</v>
      </c>
      <c r="B7" s="19">
        <f>[3]Abril!$K$5</f>
        <v>0</v>
      </c>
      <c r="C7" s="19">
        <f>[3]Abril!$K$6</f>
        <v>53.000000000000007</v>
      </c>
      <c r="D7" s="19">
        <f>[3]Abril!$K$7</f>
        <v>69.599999999999994</v>
      </c>
      <c r="E7" s="19">
        <f>[3]Abril!$K$8</f>
        <v>4.4000000000000004</v>
      </c>
      <c r="F7" s="19">
        <f>[3]Abril!$K$9</f>
        <v>35</v>
      </c>
      <c r="G7" s="19">
        <f>[3]Abril!$K$10</f>
        <v>58.800000000000004</v>
      </c>
      <c r="H7" s="19">
        <f>[3]Abril!$K$11</f>
        <v>31.799999999999997</v>
      </c>
      <c r="I7" s="19">
        <f>[3]Abril!$K$12</f>
        <v>0</v>
      </c>
      <c r="J7" s="19">
        <f>[3]Abril!$K$13</f>
        <v>4.6000000000000005</v>
      </c>
      <c r="K7" s="19">
        <f>[3]Abril!$K$14</f>
        <v>0.2</v>
      </c>
      <c r="L7" s="19">
        <f>[3]Abril!$K$15</f>
        <v>0</v>
      </c>
      <c r="M7" s="19">
        <f>[3]Abril!$K$16</f>
        <v>0</v>
      </c>
      <c r="N7" s="19">
        <f>[3]Abril!$K$17</f>
        <v>23.199999999999996</v>
      </c>
      <c r="O7" s="19">
        <f>[3]Abril!$K$18</f>
        <v>0</v>
      </c>
      <c r="P7" s="19">
        <f>[3]Abril!$K$19</f>
        <v>0</v>
      </c>
      <c r="Q7" s="19">
        <f>[3]Abril!$K$20</f>
        <v>0.2</v>
      </c>
      <c r="R7" s="19">
        <f>[3]Abril!$K$21</f>
        <v>0.2</v>
      </c>
      <c r="S7" s="19">
        <f>[3]Abril!$K$22</f>
        <v>0.2</v>
      </c>
      <c r="T7" s="19">
        <f>[3]Abril!$K$23</f>
        <v>0</v>
      </c>
      <c r="U7" s="19">
        <f>[3]Abril!$K$24</f>
        <v>0</v>
      </c>
      <c r="V7" s="19">
        <f>[3]Abril!$K$25</f>
        <v>0.2</v>
      </c>
      <c r="W7" s="19">
        <f>[3]Abril!$K$26</f>
        <v>0</v>
      </c>
      <c r="X7" s="19">
        <f>[3]Abril!$K$27</f>
        <v>0</v>
      </c>
      <c r="Y7" s="19">
        <f>[3]Abril!$K$28</f>
        <v>0</v>
      </c>
      <c r="Z7" s="19">
        <f>[3]Abril!$K$29</f>
        <v>0</v>
      </c>
      <c r="AA7" s="19">
        <f>[3]Abril!$K$30</f>
        <v>0</v>
      </c>
      <c r="AB7" s="19">
        <f>[3]Abril!$K$31</f>
        <v>0.2</v>
      </c>
      <c r="AC7" s="19">
        <f>[3]Abril!$K$32</f>
        <v>0</v>
      </c>
      <c r="AD7" s="19">
        <f>[3]Abril!$K$33</f>
        <v>0</v>
      </c>
      <c r="AE7" s="19">
        <f>[3]Abril!$K$34</f>
        <v>0.2</v>
      </c>
      <c r="AF7" s="41">
        <f t="shared" si="1"/>
        <v>281.79999999999995</v>
      </c>
      <c r="AG7" s="44">
        <f t="shared" si="2"/>
        <v>69.599999999999994</v>
      </c>
      <c r="AH7" s="51">
        <f t="shared" si="3"/>
        <v>15</v>
      </c>
    </row>
    <row r="8" spans="1:34" ht="17.100000000000001" customHeight="1" x14ac:dyDescent="0.2">
      <c r="A8" s="17" t="s">
        <v>60</v>
      </c>
      <c r="B8" s="19">
        <f>[4]Abril!$K$5</f>
        <v>0</v>
      </c>
      <c r="C8" s="19">
        <f>[4]Abril!$K$6</f>
        <v>15.6</v>
      </c>
      <c r="D8" s="19">
        <f>[4]Abril!$K$7</f>
        <v>0</v>
      </c>
      <c r="E8" s="19">
        <f>[4]Abril!$K$8</f>
        <v>0</v>
      </c>
      <c r="F8" s="19">
        <f>[4]Abril!$K$9</f>
        <v>34</v>
      </c>
      <c r="G8" s="19">
        <f>[4]Abril!$K$10</f>
        <v>0.60000000000000009</v>
      </c>
      <c r="H8" s="19">
        <f>[4]Abril!$K$11</f>
        <v>16.399999999999999</v>
      </c>
      <c r="I8" s="19">
        <f>[4]Abril!$K$12</f>
        <v>2.2000000000000002</v>
      </c>
      <c r="J8" s="19">
        <f>[4]Abril!$K$13</f>
        <v>0</v>
      </c>
      <c r="K8" s="19">
        <f>[4]Abril!$K$14</f>
        <v>69.599999999999994</v>
      </c>
      <c r="L8" s="19">
        <f>[4]Abril!$K$15</f>
        <v>0</v>
      </c>
      <c r="M8" s="19">
        <f>[4]Abril!$K$16</f>
        <v>43.4</v>
      </c>
      <c r="N8" s="19">
        <f>[4]Abril!$K$17</f>
        <v>11.2</v>
      </c>
      <c r="O8" s="19">
        <f>[4]Abril!$K$18</f>
        <v>0</v>
      </c>
      <c r="P8" s="19">
        <f>[4]Abril!$K$19</f>
        <v>0</v>
      </c>
      <c r="Q8" s="19">
        <f>[4]Abril!$K$20</f>
        <v>0</v>
      </c>
      <c r="R8" s="19">
        <f>[4]Abril!$K$21</f>
        <v>0</v>
      </c>
      <c r="S8" s="19">
        <f>[4]Abril!$K$22</f>
        <v>0</v>
      </c>
      <c r="T8" s="19">
        <f>[4]Abril!$K$23</f>
        <v>0</v>
      </c>
      <c r="U8" s="19">
        <f>[4]Abril!$K$24</f>
        <v>0</v>
      </c>
      <c r="V8" s="19">
        <f>[4]Abril!$K$25</f>
        <v>0</v>
      </c>
      <c r="W8" s="19">
        <f>[4]Abril!$K$26</f>
        <v>0</v>
      </c>
      <c r="X8" s="19">
        <f>[4]Abril!$K$27</f>
        <v>0</v>
      </c>
      <c r="Y8" s="19">
        <f>[4]Abril!$K$28</f>
        <v>0</v>
      </c>
      <c r="Z8" s="19">
        <f>[4]Abril!$K$29</f>
        <v>0</v>
      </c>
      <c r="AA8" s="19">
        <f>[4]Abril!$K$30</f>
        <v>0</v>
      </c>
      <c r="AB8" s="19">
        <f>[4]Abril!$K$31</f>
        <v>0</v>
      </c>
      <c r="AC8" s="19">
        <f>[4]Abril!$K$32</f>
        <v>0</v>
      </c>
      <c r="AD8" s="19">
        <f>[4]Abril!$K$33</f>
        <v>0</v>
      </c>
      <c r="AE8" s="19">
        <f>[4]Abril!$K$34</f>
        <v>0</v>
      </c>
      <c r="AF8" s="41">
        <f t="shared" ref="AF8" si="4">SUM(B8:AE8)</f>
        <v>192.99999999999997</v>
      </c>
      <c r="AG8" s="44">
        <f t="shared" ref="AG8" si="5">MAX(B8:AE8)</f>
        <v>69.599999999999994</v>
      </c>
      <c r="AH8" s="51">
        <f t="shared" si="3"/>
        <v>22</v>
      </c>
    </row>
    <row r="9" spans="1:34" ht="17.100000000000001" customHeight="1" x14ac:dyDescent="0.2">
      <c r="A9" s="17" t="s">
        <v>48</v>
      </c>
      <c r="B9" s="19">
        <f>[5]Abril!$K$5</f>
        <v>0</v>
      </c>
      <c r="C9" s="19">
        <f>[5]Abril!$K$6</f>
        <v>0</v>
      </c>
      <c r="D9" s="19">
        <f>[5]Abril!$K$7</f>
        <v>0</v>
      </c>
      <c r="E9" s="19">
        <f>[5]Abril!$K$8</f>
        <v>0</v>
      </c>
      <c r="F9" s="19">
        <f>[5]Abril!$K$9</f>
        <v>0</v>
      </c>
      <c r="G9" s="19">
        <f>[5]Abril!$K$10</f>
        <v>0</v>
      </c>
      <c r="H9" s="19">
        <f>[5]Abril!$K$11</f>
        <v>0</v>
      </c>
      <c r="I9" s="19">
        <f>[5]Abril!$K$12</f>
        <v>0</v>
      </c>
      <c r="J9" s="19">
        <f>[5]Abril!$K$13</f>
        <v>0</v>
      </c>
      <c r="K9" s="19">
        <f>[5]Abril!$K$14</f>
        <v>0</v>
      </c>
      <c r="L9" s="19">
        <f>[5]Abril!$K$15</f>
        <v>0</v>
      </c>
      <c r="M9" s="19">
        <f>[5]Abril!$K$16</f>
        <v>0</v>
      </c>
      <c r="N9" s="19">
        <f>[5]Abril!$K$17</f>
        <v>0</v>
      </c>
      <c r="O9" s="19">
        <f>[5]Abril!$K$18</f>
        <v>0</v>
      </c>
      <c r="P9" s="19">
        <f>[5]Abril!$K$19</f>
        <v>0</v>
      </c>
      <c r="Q9" s="19">
        <f>[5]Abril!$K$20</f>
        <v>0</v>
      </c>
      <c r="R9" s="19">
        <f>[5]Abril!$K$21</f>
        <v>0</v>
      </c>
      <c r="S9" s="19">
        <f>[5]Abril!$K$22</f>
        <v>0</v>
      </c>
      <c r="T9" s="19">
        <f>[5]Abril!$K$23</f>
        <v>0</v>
      </c>
      <c r="U9" s="19">
        <f>[5]Abril!$K$24</f>
        <v>0</v>
      </c>
      <c r="V9" s="19">
        <f>[5]Abril!$K$25</f>
        <v>0</v>
      </c>
      <c r="W9" s="19">
        <f>[5]Abril!$K$26</f>
        <v>0</v>
      </c>
      <c r="X9" s="19">
        <f>[5]Abril!$K$27</f>
        <v>0</v>
      </c>
      <c r="Y9" s="19">
        <f>[5]Abril!$K$28</f>
        <v>0</v>
      </c>
      <c r="Z9" s="19">
        <f>[5]Abril!$K$29</f>
        <v>0</v>
      </c>
      <c r="AA9" s="19">
        <f>[5]Abril!$K$30</f>
        <v>0</v>
      </c>
      <c r="AB9" s="19">
        <f>[5]Abril!$K$31</f>
        <v>0</v>
      </c>
      <c r="AC9" s="19">
        <f>[5]Abril!$K$32</f>
        <v>0</v>
      </c>
      <c r="AD9" s="19">
        <f>[5]Abril!$K$33</f>
        <v>0</v>
      </c>
      <c r="AE9" s="19">
        <f>[5]Abril!$K$34</f>
        <v>3.4</v>
      </c>
      <c r="AF9" s="41">
        <f t="shared" si="1"/>
        <v>3.4</v>
      </c>
      <c r="AG9" s="44">
        <f t="shared" si="2"/>
        <v>3.4</v>
      </c>
      <c r="AH9" s="51">
        <f t="shared" si="3"/>
        <v>29</v>
      </c>
    </row>
    <row r="10" spans="1:34" ht="17.100000000000001" customHeight="1" x14ac:dyDescent="0.2">
      <c r="A10" s="17" t="s">
        <v>2</v>
      </c>
      <c r="B10" s="19">
        <f>[6]Abril!$K$5</f>
        <v>0</v>
      </c>
      <c r="C10" s="19">
        <f>[6]Abril!$K$6</f>
        <v>9.1999999999999993</v>
      </c>
      <c r="D10" s="19">
        <f>[6]Abril!$K$7</f>
        <v>33.400000000000006</v>
      </c>
      <c r="E10" s="19">
        <f>[6]Abril!$K$8</f>
        <v>11</v>
      </c>
      <c r="F10" s="19">
        <f>[6]Abril!$K$9</f>
        <v>68</v>
      </c>
      <c r="G10" s="19">
        <f>[6]Abril!$K$10</f>
        <v>21.799999999999997</v>
      </c>
      <c r="H10" s="19">
        <f>[6]Abril!$K$11</f>
        <v>24.2</v>
      </c>
      <c r="I10" s="19">
        <f>[6]Abril!$K$12</f>
        <v>0</v>
      </c>
      <c r="J10" s="19">
        <f>[6]Abril!$K$13</f>
        <v>0.2</v>
      </c>
      <c r="K10" s="19">
        <f>[6]Abril!$K$14</f>
        <v>1.8</v>
      </c>
      <c r="L10" s="19">
        <f>[6]Abril!$K$15</f>
        <v>0</v>
      </c>
      <c r="M10" s="19">
        <f>[6]Abril!$K$16</f>
        <v>1</v>
      </c>
      <c r="N10" s="19">
        <f>[6]Abril!$K$17</f>
        <v>56.2</v>
      </c>
      <c r="O10" s="19">
        <f>[6]Abril!$K$18</f>
        <v>0</v>
      </c>
      <c r="P10" s="19">
        <f>[6]Abril!$K$19</f>
        <v>0</v>
      </c>
      <c r="Q10" s="19">
        <f>[6]Abril!$K$20</f>
        <v>0</v>
      </c>
      <c r="R10" s="19">
        <f>[6]Abril!$K$21</f>
        <v>0</v>
      </c>
      <c r="S10" s="19">
        <f>[6]Abril!$K$22</f>
        <v>0</v>
      </c>
      <c r="T10" s="19">
        <f>[6]Abril!$K$23</f>
        <v>0</v>
      </c>
      <c r="U10" s="19">
        <f>[6]Abril!$K$24</f>
        <v>0</v>
      </c>
      <c r="V10" s="19">
        <f>[6]Abril!$K$25</f>
        <v>0</v>
      </c>
      <c r="W10" s="19">
        <f>[6]Abril!$K$26</f>
        <v>0</v>
      </c>
      <c r="X10" s="19">
        <f>[6]Abril!$K$27</f>
        <v>0</v>
      </c>
      <c r="Y10" s="19">
        <f>[6]Abril!$K$28</f>
        <v>0</v>
      </c>
      <c r="Z10" s="19">
        <f>[6]Abril!$K$29</f>
        <v>0</v>
      </c>
      <c r="AA10" s="19">
        <f>[6]Abril!$K$30</f>
        <v>0</v>
      </c>
      <c r="AB10" s="19">
        <f>[6]Abril!$K$31</f>
        <v>0</v>
      </c>
      <c r="AC10" s="19">
        <f>[6]Abril!$K$32</f>
        <v>0</v>
      </c>
      <c r="AD10" s="19">
        <f>[6]Abril!$K$33</f>
        <v>0</v>
      </c>
      <c r="AE10" s="19">
        <f>[6]Abril!$K$34</f>
        <v>0</v>
      </c>
      <c r="AF10" s="41">
        <f t="shared" si="1"/>
        <v>226.8</v>
      </c>
      <c r="AG10" s="44">
        <f t="shared" si="2"/>
        <v>68</v>
      </c>
      <c r="AH10" s="51">
        <f t="shared" si="3"/>
        <v>20</v>
      </c>
    </row>
    <row r="11" spans="1:34" ht="17.100000000000001" customHeight="1" x14ac:dyDescent="0.2">
      <c r="A11" s="17" t="s">
        <v>3</v>
      </c>
      <c r="B11" s="19">
        <f>[7]Abril!$K$5</f>
        <v>1.5999999999999999</v>
      </c>
      <c r="C11" s="19">
        <f>[7]Abril!$K$6</f>
        <v>34</v>
      </c>
      <c r="D11" s="19">
        <f>[7]Abril!$K$7</f>
        <v>25.8</v>
      </c>
      <c r="E11" s="19">
        <f>[7]Abril!$K$8</f>
        <v>6.2</v>
      </c>
      <c r="F11" s="19">
        <f>[7]Abril!$K$9</f>
        <v>2.6</v>
      </c>
      <c r="G11" s="19">
        <f>[7]Abril!$K$10</f>
        <v>9.4</v>
      </c>
      <c r="H11" s="19">
        <f>[7]Abril!$K$11</f>
        <v>2.6</v>
      </c>
      <c r="I11" s="19">
        <f>[7]Abril!$K$12</f>
        <v>0.6</v>
      </c>
      <c r="J11" s="19">
        <f>[7]Abril!$K$13</f>
        <v>0</v>
      </c>
      <c r="K11" s="19">
        <f>[7]Abril!$K$14</f>
        <v>1</v>
      </c>
      <c r="L11" s="19">
        <f>[7]Abril!$K$15</f>
        <v>0</v>
      </c>
      <c r="M11" s="19">
        <f>[7]Abril!$K$16</f>
        <v>16.399999999999999</v>
      </c>
      <c r="N11" s="19">
        <f>[7]Abril!$K$17</f>
        <v>5.0000000000000009</v>
      </c>
      <c r="O11" s="19">
        <f>[7]Abril!$K$18</f>
        <v>0.60000000000000009</v>
      </c>
      <c r="P11" s="19">
        <f>[7]Abril!$K$19</f>
        <v>0</v>
      </c>
      <c r="Q11" s="19">
        <f>[7]Abril!$K$20</f>
        <v>0.2</v>
      </c>
      <c r="R11" s="19">
        <f>[7]Abril!$K$21</f>
        <v>0</v>
      </c>
      <c r="S11" s="19">
        <f>[7]Abril!$K$22</f>
        <v>0.2</v>
      </c>
      <c r="T11" s="19">
        <f>[7]Abril!$K$23</f>
        <v>0</v>
      </c>
      <c r="U11" s="19">
        <f>[7]Abril!$K$24</f>
        <v>0</v>
      </c>
      <c r="V11" s="19">
        <f>[7]Abril!$K$25</f>
        <v>0</v>
      </c>
      <c r="W11" s="19">
        <f>[7]Abril!$K$26</f>
        <v>0</v>
      </c>
      <c r="X11" s="19">
        <f>[7]Abril!$K$27</f>
        <v>0</v>
      </c>
      <c r="Y11" s="19">
        <f>[7]Abril!$K$28</f>
        <v>0</v>
      </c>
      <c r="Z11" s="19">
        <f>[7]Abril!$K$29</f>
        <v>0</v>
      </c>
      <c r="AA11" s="19">
        <f>[7]Abril!$K$30</f>
        <v>0</v>
      </c>
      <c r="AB11" s="19">
        <f>[7]Abril!$K$31</f>
        <v>0</v>
      </c>
      <c r="AC11" s="19">
        <f>[7]Abril!$K$32</f>
        <v>0</v>
      </c>
      <c r="AD11" s="19">
        <f>[7]Abril!$K$33</f>
        <v>0</v>
      </c>
      <c r="AE11" s="19">
        <f>[7]Abril!$K$34</f>
        <v>0</v>
      </c>
      <c r="AF11" s="41">
        <f t="shared" si="1"/>
        <v>106.19999999999999</v>
      </c>
      <c r="AG11" s="44">
        <f t="shared" si="2"/>
        <v>34</v>
      </c>
      <c r="AH11" s="51">
        <f t="shared" si="3"/>
        <v>16</v>
      </c>
    </row>
    <row r="12" spans="1:34" ht="17.100000000000001" customHeight="1" x14ac:dyDescent="0.2">
      <c r="A12" s="17" t="s">
        <v>4</v>
      </c>
      <c r="B12" s="19">
        <f>[8]Abril!$K$5</f>
        <v>0</v>
      </c>
      <c r="C12" s="19">
        <f>[8]Abril!$K$6</f>
        <v>0</v>
      </c>
      <c r="D12" s="19">
        <f>[8]Abril!$K$7</f>
        <v>23.2</v>
      </c>
      <c r="E12" s="19">
        <f>[8]Abril!$K$8</f>
        <v>0.8</v>
      </c>
      <c r="F12" s="19">
        <f>[8]Abril!$K$9</f>
        <v>0</v>
      </c>
      <c r="G12" s="19">
        <f>[8]Abril!$K$10</f>
        <v>0</v>
      </c>
      <c r="H12" s="19">
        <f>[8]Abril!$K$11</f>
        <v>0</v>
      </c>
      <c r="I12" s="19">
        <f>[8]Abril!$K$12</f>
        <v>0</v>
      </c>
      <c r="J12" s="19">
        <f>[8]Abril!$K$13</f>
        <v>0</v>
      </c>
      <c r="K12" s="19">
        <f>[8]Abril!$K$14</f>
        <v>0</v>
      </c>
      <c r="L12" s="19">
        <f>[8]Abril!$K$15</f>
        <v>0</v>
      </c>
      <c r="M12" s="19">
        <f>[8]Abril!$K$16</f>
        <v>0</v>
      </c>
      <c r="N12" s="19">
        <f>[8]Abril!$K$17</f>
        <v>0</v>
      </c>
      <c r="O12" s="19">
        <f>[8]Abril!$K$18</f>
        <v>0</v>
      </c>
      <c r="P12" s="19">
        <f>[8]Abril!$K$19</f>
        <v>0</v>
      </c>
      <c r="Q12" s="19">
        <f>[8]Abril!$K$20</f>
        <v>0</v>
      </c>
      <c r="R12" s="19">
        <f>[8]Abril!$K$21</f>
        <v>0</v>
      </c>
      <c r="S12" s="19">
        <f>[8]Abril!$K$22</f>
        <v>0</v>
      </c>
      <c r="T12" s="19">
        <f>[8]Abril!$K$23</f>
        <v>0</v>
      </c>
      <c r="U12" s="19">
        <f>[8]Abril!$K$24</f>
        <v>0</v>
      </c>
      <c r="V12" s="19">
        <f>[8]Abril!$K$25</f>
        <v>0</v>
      </c>
      <c r="W12" s="19">
        <f>[8]Abril!$K$26</f>
        <v>0</v>
      </c>
      <c r="X12" s="19">
        <f>[8]Abril!$K$27</f>
        <v>0</v>
      </c>
      <c r="Y12" s="19">
        <f>[8]Abril!$K$28</f>
        <v>0</v>
      </c>
      <c r="Z12" s="19">
        <f>[8]Abril!$K$29</f>
        <v>0</v>
      </c>
      <c r="AA12" s="19">
        <f>[8]Abril!$K$30</f>
        <v>0</v>
      </c>
      <c r="AB12" s="19">
        <f>[8]Abril!$K$31</f>
        <v>0</v>
      </c>
      <c r="AC12" s="19">
        <f>[8]Abril!$K$32</f>
        <v>0</v>
      </c>
      <c r="AD12" s="19">
        <f>[8]Abril!$K$33</f>
        <v>0</v>
      </c>
      <c r="AE12" s="19">
        <f>[8]Abril!$K$34</f>
        <v>0</v>
      </c>
      <c r="AF12" s="41">
        <f t="shared" si="1"/>
        <v>24</v>
      </c>
      <c r="AG12" s="44">
        <f t="shared" si="2"/>
        <v>23.2</v>
      </c>
      <c r="AH12" s="51">
        <f t="shared" si="3"/>
        <v>28</v>
      </c>
    </row>
    <row r="13" spans="1:34" ht="17.100000000000001" customHeight="1" x14ac:dyDescent="0.2">
      <c r="A13" s="17" t="s">
        <v>5</v>
      </c>
      <c r="B13" s="22">
        <f>[9]Abril!$K$5</f>
        <v>0</v>
      </c>
      <c r="C13" s="22">
        <f>[9]Abril!$K$6</f>
        <v>0</v>
      </c>
      <c r="D13" s="22">
        <f>[9]Abril!$K$7</f>
        <v>19.200000000000003</v>
      </c>
      <c r="E13" s="22">
        <f>[9]Abril!$K$8</f>
        <v>0.60000000000000009</v>
      </c>
      <c r="F13" s="22">
        <f>[9]Abril!$K$9</f>
        <v>1.4</v>
      </c>
      <c r="G13" s="22">
        <f>[9]Abril!$K$10</f>
        <v>8.2000000000000011</v>
      </c>
      <c r="H13" s="22">
        <f>[9]Abril!$K$11</f>
        <v>0</v>
      </c>
      <c r="I13" s="22">
        <f>[9]Abril!$K$12</f>
        <v>15.799999999999999</v>
      </c>
      <c r="J13" s="22">
        <f>[9]Abril!$K$13</f>
        <v>0</v>
      </c>
      <c r="K13" s="22">
        <f>[9]Abril!$K$14</f>
        <v>15.2</v>
      </c>
      <c r="L13" s="22">
        <f>[9]Abril!$K$15</f>
        <v>9</v>
      </c>
      <c r="M13" s="22">
        <f>[9]Abril!$K$16</f>
        <v>1.4</v>
      </c>
      <c r="N13" s="22">
        <f>[9]Abril!$K$17</f>
        <v>12.999999999999998</v>
      </c>
      <c r="O13" s="22">
        <f>[9]Abril!$K$18</f>
        <v>0</v>
      </c>
      <c r="P13" s="22">
        <f>[9]Abril!$K$19</f>
        <v>0</v>
      </c>
      <c r="Q13" s="22">
        <f>[9]Abril!$K$20</f>
        <v>0</v>
      </c>
      <c r="R13" s="22">
        <f>[9]Abril!$K$21</f>
        <v>0</v>
      </c>
      <c r="S13" s="22">
        <f>[9]Abril!$K$22</f>
        <v>0</v>
      </c>
      <c r="T13" s="22">
        <f>[9]Abril!$K$23</f>
        <v>0</v>
      </c>
      <c r="U13" s="22">
        <f>[9]Abril!$K$24</f>
        <v>0</v>
      </c>
      <c r="V13" s="22">
        <f>[9]Abril!$K$25</f>
        <v>0</v>
      </c>
      <c r="W13" s="22">
        <f>[9]Abril!$K$26</f>
        <v>0</v>
      </c>
      <c r="X13" s="22">
        <f>[9]Abril!$K$27</f>
        <v>0</v>
      </c>
      <c r="Y13" s="22">
        <f>[9]Abril!$K$28</f>
        <v>0</v>
      </c>
      <c r="Z13" s="22">
        <f>[9]Abril!$K$29</f>
        <v>0</v>
      </c>
      <c r="AA13" s="22">
        <f>[9]Abril!$K$30</f>
        <v>1.4</v>
      </c>
      <c r="AB13" s="22">
        <f>[9]Abril!$K$31</f>
        <v>0</v>
      </c>
      <c r="AC13" s="22">
        <f>[9]Abril!$K$32</f>
        <v>0</v>
      </c>
      <c r="AD13" s="22">
        <f>[9]Abril!$K$33</f>
        <v>0</v>
      </c>
      <c r="AE13" s="22">
        <f>[9]Abril!$K$34</f>
        <v>0</v>
      </c>
      <c r="AF13" s="41">
        <f t="shared" si="1"/>
        <v>85.200000000000017</v>
      </c>
      <c r="AG13" s="44">
        <f t="shared" si="2"/>
        <v>19.200000000000003</v>
      </c>
      <c r="AH13" s="51">
        <f t="shared" si="3"/>
        <v>20</v>
      </c>
    </row>
    <row r="14" spans="1:34" ht="17.100000000000001" customHeight="1" x14ac:dyDescent="0.2">
      <c r="A14" s="17" t="s">
        <v>50</v>
      </c>
      <c r="B14" s="22">
        <f>[10]Abril!$K$5</f>
        <v>0</v>
      </c>
      <c r="C14" s="22">
        <f>[10]Abril!$K$6</f>
        <v>0</v>
      </c>
      <c r="D14" s="22">
        <f>[10]Abril!$K$7</f>
        <v>8.9999999999999982</v>
      </c>
      <c r="E14" s="22">
        <f>[10]Abril!$K$8</f>
        <v>0.60000000000000009</v>
      </c>
      <c r="F14" s="22">
        <f>[10]Abril!$K$9</f>
        <v>0.4</v>
      </c>
      <c r="G14" s="22">
        <f>[10]Abril!$K$10</f>
        <v>1.8</v>
      </c>
      <c r="H14" s="22">
        <f>[10]Abril!$K$11</f>
        <v>13</v>
      </c>
      <c r="I14" s="22">
        <f>[10]Abril!$K$12</f>
        <v>5.6000000000000005</v>
      </c>
      <c r="J14" s="22">
        <f>[10]Abril!$K$13</f>
        <v>1.8</v>
      </c>
      <c r="K14" s="22">
        <f>[10]Abril!$K$14</f>
        <v>5.4</v>
      </c>
      <c r="L14" s="22">
        <f>[10]Abril!$K$15</f>
        <v>0.4</v>
      </c>
      <c r="M14" s="22">
        <f>[10]Abril!$K$16</f>
        <v>8.2000000000000011</v>
      </c>
      <c r="N14" s="22">
        <f>[10]Abril!$K$17</f>
        <v>9.9999999999999982</v>
      </c>
      <c r="O14" s="22">
        <f>[10]Abril!$K$18</f>
        <v>0.4</v>
      </c>
      <c r="P14" s="22">
        <f>[10]Abril!$K$19</f>
        <v>0</v>
      </c>
      <c r="Q14" s="22">
        <f>[10]Abril!$K$20</f>
        <v>0</v>
      </c>
      <c r="R14" s="22">
        <f>[10]Abril!$K$21</f>
        <v>0</v>
      </c>
      <c r="S14" s="22">
        <f>[10]Abril!$K$22</f>
        <v>0</v>
      </c>
      <c r="T14" s="22">
        <f>[10]Abril!$K$23</f>
        <v>0</v>
      </c>
      <c r="U14" s="22">
        <f>[10]Abril!$K$24</f>
        <v>0</v>
      </c>
      <c r="V14" s="22">
        <f>[10]Abril!$K$25</f>
        <v>0</v>
      </c>
      <c r="W14" s="22">
        <f>[10]Abril!$K$26</f>
        <v>0</v>
      </c>
      <c r="X14" s="22">
        <f>[10]Abril!$K$27</f>
        <v>0</v>
      </c>
      <c r="Y14" s="22">
        <f>[10]Abril!$K$28</f>
        <v>0</v>
      </c>
      <c r="Z14" s="22">
        <f>[10]Abril!$K$29</f>
        <v>0</v>
      </c>
      <c r="AA14" s="22">
        <f>[10]Abril!$K$30</f>
        <v>0</v>
      </c>
      <c r="AB14" s="22">
        <f>[10]Abril!$K$31</f>
        <v>0</v>
      </c>
      <c r="AC14" s="22">
        <f>[10]Abril!$K$32</f>
        <v>0</v>
      </c>
      <c r="AD14" s="22">
        <f>[10]Abril!$K$33</f>
        <v>0</v>
      </c>
      <c r="AE14" s="22">
        <f>[10]Abril!$K$34</f>
        <v>0</v>
      </c>
      <c r="AF14" s="41">
        <f t="shared" si="1"/>
        <v>56.599999999999994</v>
      </c>
      <c r="AG14" s="44">
        <f t="shared" si="2"/>
        <v>13</v>
      </c>
      <c r="AH14" s="51">
        <f t="shared" si="3"/>
        <v>18</v>
      </c>
    </row>
    <row r="15" spans="1:34" ht="17.100000000000001" customHeight="1" x14ac:dyDescent="0.2">
      <c r="A15" s="17" t="s">
        <v>6</v>
      </c>
      <c r="B15" s="22">
        <f>[11]Abril!$K$5</f>
        <v>1</v>
      </c>
      <c r="C15" s="22">
        <f>[11]Abril!$K$6</f>
        <v>0.2</v>
      </c>
      <c r="D15" s="22">
        <f>[11]Abril!$K$7</f>
        <v>1.4</v>
      </c>
      <c r="E15" s="22">
        <f>[11]Abril!$K$8</f>
        <v>5.2</v>
      </c>
      <c r="F15" s="22">
        <f>[11]Abril!$K$9</f>
        <v>6.8</v>
      </c>
      <c r="G15" s="22">
        <f>[11]Abril!$K$10</f>
        <v>0.2</v>
      </c>
      <c r="H15" s="22">
        <f>[11]Abril!$K$11</f>
        <v>1</v>
      </c>
      <c r="I15" s="22">
        <f>[11]Abril!$K$12</f>
        <v>0.2</v>
      </c>
      <c r="J15" s="22">
        <f>[11]Abril!$K$13</f>
        <v>0.6</v>
      </c>
      <c r="K15" s="22">
        <f>[11]Abril!$K$14</f>
        <v>16</v>
      </c>
      <c r="L15" s="22">
        <f>[11]Abril!$K$15</f>
        <v>0</v>
      </c>
      <c r="M15" s="22">
        <f>[11]Abril!$K$16</f>
        <v>2.4</v>
      </c>
      <c r="N15" s="22">
        <f>[11]Abril!$K$17</f>
        <v>37.800000000000004</v>
      </c>
      <c r="O15" s="22">
        <f>[11]Abril!$K$18</f>
        <v>0.60000000000000009</v>
      </c>
      <c r="P15" s="22">
        <f>[11]Abril!$K$19</f>
        <v>0</v>
      </c>
      <c r="Q15" s="22">
        <f>[11]Abril!$K$20</f>
        <v>0</v>
      </c>
      <c r="R15" s="22">
        <f>[11]Abril!$K$21</f>
        <v>0</v>
      </c>
      <c r="S15" s="22">
        <f>[11]Abril!$K$22</f>
        <v>0</v>
      </c>
      <c r="T15" s="22">
        <f>[11]Abril!$K$23</f>
        <v>0</v>
      </c>
      <c r="U15" s="22">
        <f>[11]Abril!$K$24</f>
        <v>0</v>
      </c>
      <c r="V15" s="22">
        <f>[11]Abril!$K$25</f>
        <v>0</v>
      </c>
      <c r="W15" s="22">
        <f>[11]Abril!$K$26</f>
        <v>0</v>
      </c>
      <c r="X15" s="22">
        <f>[11]Abril!$K$27</f>
        <v>0</v>
      </c>
      <c r="Y15" s="22">
        <f>[11]Abril!$K$28</f>
        <v>0</v>
      </c>
      <c r="Z15" s="22">
        <f>[11]Abril!$K$29</f>
        <v>0</v>
      </c>
      <c r="AA15" s="22">
        <f>[11]Abril!$K$30</f>
        <v>0</v>
      </c>
      <c r="AB15" s="22">
        <f>[11]Abril!$K$31</f>
        <v>0</v>
      </c>
      <c r="AC15" s="22">
        <f>[11]Abril!$K$32</f>
        <v>0</v>
      </c>
      <c r="AD15" s="22">
        <f>[11]Abril!$K$33</f>
        <v>0</v>
      </c>
      <c r="AE15" s="22">
        <f>[11]Abril!$K$34</f>
        <v>0.2</v>
      </c>
      <c r="AF15" s="41">
        <f t="shared" si="1"/>
        <v>73.599999999999994</v>
      </c>
      <c r="AG15" s="44">
        <f t="shared" si="2"/>
        <v>37.800000000000004</v>
      </c>
      <c r="AH15" s="51">
        <f t="shared" si="3"/>
        <v>16</v>
      </c>
    </row>
    <row r="16" spans="1:34" ht="17.100000000000001" customHeight="1" x14ac:dyDescent="0.2">
      <c r="A16" s="17" t="s">
        <v>7</v>
      </c>
      <c r="B16" s="22">
        <f>[12]Abril!$K$5</f>
        <v>0</v>
      </c>
      <c r="C16" s="22">
        <f>[12]Abril!$K$6</f>
        <v>65.599999999999994</v>
      </c>
      <c r="D16" s="22">
        <f>[12]Abril!$K$7</f>
        <v>9.4000000000000021</v>
      </c>
      <c r="E16" s="22">
        <f>[12]Abril!$K$8</f>
        <v>11</v>
      </c>
      <c r="F16" s="22">
        <f>[12]Abril!$K$9</f>
        <v>0.2</v>
      </c>
      <c r="G16" s="22">
        <f>[12]Abril!$K$10</f>
        <v>17.399999999999999</v>
      </c>
      <c r="H16" s="22">
        <f>[12]Abril!$K$11</f>
        <v>37</v>
      </c>
      <c r="I16" s="22">
        <f>[12]Abril!$K$12</f>
        <v>0.2</v>
      </c>
      <c r="J16" s="22">
        <f>[12]Abril!$K$13</f>
        <v>7.1999999999999993</v>
      </c>
      <c r="K16" s="22">
        <f>[12]Abril!$K$14</f>
        <v>0</v>
      </c>
      <c r="L16" s="22">
        <f>[12]Abril!$K$15</f>
        <v>0.2</v>
      </c>
      <c r="M16" s="22">
        <f>[12]Abril!$K$16</f>
        <v>2.8</v>
      </c>
      <c r="N16" s="22">
        <f>[12]Abril!$K$17</f>
        <v>42.20000000000001</v>
      </c>
      <c r="O16" s="22">
        <f>[12]Abril!$K$18</f>
        <v>0.2</v>
      </c>
      <c r="P16" s="22">
        <f>[12]Abril!$K$19</f>
        <v>0</v>
      </c>
      <c r="Q16" s="22">
        <f>[12]Abril!$K$20</f>
        <v>0</v>
      </c>
      <c r="R16" s="22">
        <f>[12]Abril!$K$21</f>
        <v>0</v>
      </c>
      <c r="S16" s="22">
        <f>[12]Abril!$K$22</f>
        <v>0</v>
      </c>
      <c r="T16" s="22">
        <f>[12]Abril!$K$23</f>
        <v>0</v>
      </c>
      <c r="U16" s="22">
        <f>[12]Abril!$K$24</f>
        <v>0</v>
      </c>
      <c r="V16" s="22">
        <f>[12]Abril!$K$25</f>
        <v>0</v>
      </c>
      <c r="W16" s="22">
        <f>[12]Abril!$K$26</f>
        <v>0</v>
      </c>
      <c r="X16" s="22">
        <f>[12]Abril!$K$27</f>
        <v>0</v>
      </c>
      <c r="Y16" s="22">
        <f>[12]Abril!$K$28</f>
        <v>0</v>
      </c>
      <c r="Z16" s="22">
        <f>[12]Abril!$K$29</f>
        <v>0</v>
      </c>
      <c r="AA16" s="22">
        <f>[12]Abril!$K$30</f>
        <v>0</v>
      </c>
      <c r="AB16" s="22">
        <f>[12]Abril!$K$31</f>
        <v>0</v>
      </c>
      <c r="AC16" s="22">
        <f>[12]Abril!$K$32</f>
        <v>0</v>
      </c>
      <c r="AD16" s="22">
        <f>[12]Abril!$K$33</f>
        <v>0</v>
      </c>
      <c r="AE16" s="22">
        <f>[12]Abril!$K$34</f>
        <v>0</v>
      </c>
      <c r="AF16" s="41">
        <f t="shared" si="1"/>
        <v>193.39999999999998</v>
      </c>
      <c r="AG16" s="44">
        <f t="shared" si="2"/>
        <v>65.599999999999994</v>
      </c>
      <c r="AH16" s="51">
        <f t="shared" si="3"/>
        <v>18</v>
      </c>
    </row>
    <row r="17" spans="1:35" ht="17.100000000000001" customHeight="1" x14ac:dyDescent="0.2">
      <c r="A17" s="17" t="s">
        <v>8</v>
      </c>
      <c r="B17" s="19">
        <f>[13]Abril!$K$5</f>
        <v>0</v>
      </c>
      <c r="C17" s="19">
        <f>[13]Abril!$K$6</f>
        <v>7</v>
      </c>
      <c r="D17" s="19" t="str">
        <f>[13]Abril!$K$7</f>
        <v>**</v>
      </c>
      <c r="E17" s="19" t="str">
        <f>[13]Abril!$K$8</f>
        <v>**</v>
      </c>
      <c r="F17" s="19" t="str">
        <f>[13]Abril!$K$9</f>
        <v>**</v>
      </c>
      <c r="G17" s="19" t="str">
        <f>[13]Abril!$K$10</f>
        <v>**</v>
      </c>
      <c r="H17" s="19" t="str">
        <f>[13]Abril!$K$11</f>
        <v>**</v>
      </c>
      <c r="I17" s="19" t="str">
        <f>[13]Abril!$K$12</f>
        <v>**</v>
      </c>
      <c r="J17" s="19" t="str">
        <f>[13]Abril!$K$13</f>
        <v>**</v>
      </c>
      <c r="K17" s="19" t="str">
        <f>[13]Abril!$K$14</f>
        <v>**</v>
      </c>
      <c r="L17" s="19" t="str">
        <f>[13]Abril!$K$15</f>
        <v>**</v>
      </c>
      <c r="M17" s="19" t="str">
        <f>[13]Abril!$K$16</f>
        <v>**</v>
      </c>
      <c r="N17" s="19" t="str">
        <f>[13]Abril!$K$17</f>
        <v>**</v>
      </c>
      <c r="O17" s="19" t="str">
        <f>[13]Abril!$K$18</f>
        <v>**</v>
      </c>
      <c r="P17" s="19" t="str">
        <f>[13]Abril!$K$19</f>
        <v>**</v>
      </c>
      <c r="Q17" s="19" t="str">
        <f>[13]Abril!$K$20</f>
        <v>**</v>
      </c>
      <c r="R17" s="19" t="str">
        <f>[13]Abril!$K$21</f>
        <v>**</v>
      </c>
      <c r="S17" s="19" t="str">
        <f>[13]Abril!$K$22</f>
        <v>**</v>
      </c>
      <c r="T17" s="19" t="str">
        <f>[13]Abril!$K$23</f>
        <v>**</v>
      </c>
      <c r="U17" s="19" t="str">
        <f>[13]Abril!$K$24</f>
        <v>**</v>
      </c>
      <c r="V17" s="19" t="str">
        <f>[13]Abril!$K$25</f>
        <v>**</v>
      </c>
      <c r="W17" s="19" t="str">
        <f>[13]Abril!$K$26</f>
        <v>**</v>
      </c>
      <c r="X17" s="19" t="str">
        <f>[13]Abril!$K$27</f>
        <v>**</v>
      </c>
      <c r="Y17" s="19" t="str">
        <f>[13]Abril!$K$28</f>
        <v>**</v>
      </c>
      <c r="Z17" s="19" t="str">
        <f>[13]Abril!$K$29</f>
        <v>**</v>
      </c>
      <c r="AA17" s="19" t="str">
        <f>[13]Abril!$K$30</f>
        <v>**</v>
      </c>
      <c r="AB17" s="19">
        <f>[13]Abril!$K$31</f>
        <v>0</v>
      </c>
      <c r="AC17" s="19">
        <f>[13]Abril!$K$32</f>
        <v>0</v>
      </c>
      <c r="AD17" s="19">
        <f>[13]Abril!$K$33</f>
        <v>0</v>
      </c>
      <c r="AE17" s="19">
        <f>[13]Abril!$K$34</f>
        <v>0</v>
      </c>
      <c r="AF17" s="41">
        <f t="shared" si="1"/>
        <v>7</v>
      </c>
      <c r="AG17" s="44">
        <f t="shared" si="2"/>
        <v>7</v>
      </c>
      <c r="AH17" s="51">
        <f t="shared" si="3"/>
        <v>5</v>
      </c>
    </row>
    <row r="18" spans="1:35" ht="17.100000000000001" customHeight="1" x14ac:dyDescent="0.2">
      <c r="A18" s="17" t="s">
        <v>9</v>
      </c>
      <c r="B18" s="22">
        <f>[14]Abril!$K$5</f>
        <v>0</v>
      </c>
      <c r="C18" s="22">
        <f>[14]Abril!$K$6</f>
        <v>32.799999999999997</v>
      </c>
      <c r="D18" s="22">
        <f>[14]Abril!$K$7</f>
        <v>0.8</v>
      </c>
      <c r="E18" s="22">
        <f>[14]Abril!$K$8</f>
        <v>2.8</v>
      </c>
      <c r="F18" s="22">
        <f>[14]Abril!$K$9</f>
        <v>0.2</v>
      </c>
      <c r="G18" s="22">
        <f>[14]Abril!$K$10</f>
        <v>1.6</v>
      </c>
      <c r="H18" s="22">
        <f>[14]Abril!$K$11</f>
        <v>9.6</v>
      </c>
      <c r="I18" s="22">
        <f>[14]Abril!$K$12</f>
        <v>0</v>
      </c>
      <c r="J18" s="22">
        <f>[14]Abril!$K$13</f>
        <v>4.2</v>
      </c>
      <c r="K18" s="22">
        <f>[14]Abril!$K$14</f>
        <v>11.200000000000001</v>
      </c>
      <c r="L18" s="22">
        <f>[14]Abril!$K$15</f>
        <v>0.2</v>
      </c>
      <c r="M18" s="22">
        <f>[14]Abril!$K$16</f>
        <v>0.4</v>
      </c>
      <c r="N18" s="22">
        <f>[14]Abril!$K$17</f>
        <v>63.6</v>
      </c>
      <c r="O18" s="22">
        <f>[14]Abril!$K$18</f>
        <v>0</v>
      </c>
      <c r="P18" s="22">
        <f>[14]Abril!$K$19</f>
        <v>0</v>
      </c>
      <c r="Q18" s="22">
        <f>[14]Abril!$K$20</f>
        <v>0</v>
      </c>
      <c r="R18" s="22">
        <f>[14]Abril!$K$21</f>
        <v>0</v>
      </c>
      <c r="S18" s="22">
        <f>[14]Abril!$K$22</f>
        <v>0</v>
      </c>
      <c r="T18" s="22">
        <f>[14]Abril!$K$23</f>
        <v>0</v>
      </c>
      <c r="U18" s="22">
        <f>[14]Abril!$K$24</f>
        <v>0</v>
      </c>
      <c r="V18" s="22">
        <f>[14]Abril!$K$25</f>
        <v>0</v>
      </c>
      <c r="W18" s="22">
        <f>[14]Abril!$K$26</f>
        <v>0</v>
      </c>
      <c r="X18" s="22">
        <f>[14]Abril!$K$27</f>
        <v>0</v>
      </c>
      <c r="Y18" s="22">
        <f>[14]Abril!$K$28</f>
        <v>0</v>
      </c>
      <c r="Z18" s="22">
        <f>[14]Abril!$K$29</f>
        <v>0</v>
      </c>
      <c r="AA18" s="22">
        <f>[14]Abril!$K$30</f>
        <v>0</v>
      </c>
      <c r="AB18" s="22">
        <f>[14]Abril!$K$31</f>
        <v>0</v>
      </c>
      <c r="AC18" s="22">
        <f>[14]Abril!$K$32</f>
        <v>0</v>
      </c>
      <c r="AD18" s="22">
        <f>[14]Abril!$K$33</f>
        <v>0</v>
      </c>
      <c r="AE18" s="22">
        <f>[14]Abril!$K$34</f>
        <v>0</v>
      </c>
      <c r="AF18" s="41">
        <f t="shared" si="1"/>
        <v>127.4</v>
      </c>
      <c r="AG18" s="44">
        <f t="shared" si="2"/>
        <v>63.6</v>
      </c>
      <c r="AH18" s="51">
        <f t="shared" si="3"/>
        <v>19</v>
      </c>
    </row>
    <row r="19" spans="1:35" ht="17.100000000000001" customHeight="1" x14ac:dyDescent="0.2">
      <c r="A19" s="17" t="s">
        <v>49</v>
      </c>
      <c r="B19" s="22">
        <f>[15]Abril!$K$5</f>
        <v>0</v>
      </c>
      <c r="C19" s="22">
        <f>[15]Abril!$K$6</f>
        <v>23.4</v>
      </c>
      <c r="D19" s="22">
        <f>[15]Abril!$K$7</f>
        <v>54.4</v>
      </c>
      <c r="E19" s="22">
        <f>[15]Abril!$K$8</f>
        <v>1</v>
      </c>
      <c r="F19" s="22">
        <f>[15]Abril!$K$9</f>
        <v>25.799999999999997</v>
      </c>
      <c r="G19" s="22">
        <f>[15]Abril!$K$10</f>
        <v>35</v>
      </c>
      <c r="H19" s="22">
        <f>[15]Abril!$K$11</f>
        <v>97.999999999999986</v>
      </c>
      <c r="I19" s="22">
        <f>[15]Abril!$K$12</f>
        <v>0</v>
      </c>
      <c r="J19" s="22">
        <f>[15]Abril!$K$13</f>
        <v>9.6</v>
      </c>
      <c r="K19" s="22">
        <f>[15]Abril!$K$14</f>
        <v>0.4</v>
      </c>
      <c r="L19" s="22">
        <f>[15]Abril!$K$15</f>
        <v>0</v>
      </c>
      <c r="M19" s="22">
        <f>[15]Abril!$K$16</f>
        <v>10</v>
      </c>
      <c r="N19" s="22">
        <f>[15]Abril!$K$17</f>
        <v>40.400000000000006</v>
      </c>
      <c r="O19" s="22">
        <f>[15]Abril!$K$18</f>
        <v>0</v>
      </c>
      <c r="P19" s="22">
        <f>[15]Abril!$K$19</f>
        <v>0</v>
      </c>
      <c r="Q19" s="22">
        <f>[15]Abril!$K$20</f>
        <v>0</v>
      </c>
      <c r="R19" s="22">
        <f>[15]Abril!$K$21</f>
        <v>0</v>
      </c>
      <c r="S19" s="22">
        <f>[15]Abril!$K$22</f>
        <v>0.2</v>
      </c>
      <c r="T19" s="22">
        <f>[15]Abril!$K$23</f>
        <v>0</v>
      </c>
      <c r="U19" s="22">
        <f>[15]Abril!$K$24</f>
        <v>0</v>
      </c>
      <c r="V19" s="22">
        <f>[15]Abril!$K$25</f>
        <v>0</v>
      </c>
      <c r="W19" s="22">
        <f>[15]Abril!$K$26</f>
        <v>0</v>
      </c>
      <c r="X19" s="22">
        <f>[15]Abril!$K$27</f>
        <v>0</v>
      </c>
      <c r="Y19" s="22">
        <f>[15]Abril!$K$28</f>
        <v>0</v>
      </c>
      <c r="Z19" s="22">
        <f>[15]Abril!$K$29</f>
        <v>0</v>
      </c>
      <c r="AA19" s="22">
        <f>[15]Abril!$K$30</f>
        <v>0</v>
      </c>
      <c r="AB19" s="22">
        <f>[15]Abril!$K$31</f>
        <v>0</v>
      </c>
      <c r="AC19" s="22">
        <f>[15]Abril!$K$32</f>
        <v>0</v>
      </c>
      <c r="AD19" s="22">
        <f>[15]Abril!$K$33</f>
        <v>0</v>
      </c>
      <c r="AE19" s="22">
        <f>[15]Abril!$K$34</f>
        <v>0</v>
      </c>
      <c r="AF19" s="41">
        <f t="shared" si="1"/>
        <v>298.2</v>
      </c>
      <c r="AG19" s="44">
        <f t="shared" si="2"/>
        <v>97.999999999999986</v>
      </c>
      <c r="AH19" s="51">
        <f t="shared" si="3"/>
        <v>19</v>
      </c>
      <c r="AI19" s="52" t="s">
        <v>58</v>
      </c>
    </row>
    <row r="20" spans="1:35" ht="17.100000000000001" customHeight="1" x14ac:dyDescent="0.2">
      <c r="A20" s="17" t="s">
        <v>10</v>
      </c>
      <c r="B20" s="22">
        <f>[16]Abril!$K$5</f>
        <v>0</v>
      </c>
      <c r="C20" s="22">
        <f>[16]Abril!$K$6</f>
        <v>64.2</v>
      </c>
      <c r="D20" s="22">
        <f>[16]Abril!$K$7</f>
        <v>1.2</v>
      </c>
      <c r="E20" s="22">
        <f>[16]Abril!$K$8</f>
        <v>10.799999999999999</v>
      </c>
      <c r="F20" s="22">
        <f>[16]Abril!$K$9</f>
        <v>0.60000000000000009</v>
      </c>
      <c r="G20" s="22">
        <f>[16]Abril!$K$10</f>
        <v>13.400000000000002</v>
      </c>
      <c r="H20" s="22">
        <f>[16]Abril!$K$11</f>
        <v>10.799999999999999</v>
      </c>
      <c r="I20" s="22">
        <f>[16]Abril!$K$12</f>
        <v>0</v>
      </c>
      <c r="J20" s="22">
        <f>[16]Abril!$K$13</f>
        <v>1.5999999999999999</v>
      </c>
      <c r="K20" s="22">
        <f>[16]Abril!$K$14</f>
        <v>0</v>
      </c>
      <c r="L20" s="22">
        <f>[16]Abril!$K$15</f>
        <v>0</v>
      </c>
      <c r="M20" s="22">
        <f>[16]Abril!$K$16</f>
        <v>25.8</v>
      </c>
      <c r="N20" s="22">
        <f>[16]Abril!$K$17</f>
        <v>27.200000000000003</v>
      </c>
      <c r="O20" s="22">
        <f>[16]Abril!$K$18</f>
        <v>0.2</v>
      </c>
      <c r="P20" s="22">
        <f>[16]Abril!$K$19</f>
        <v>0</v>
      </c>
      <c r="Q20" s="22">
        <f>[16]Abril!$K$20</f>
        <v>0</v>
      </c>
      <c r="R20" s="22">
        <f>[16]Abril!$K$21</f>
        <v>0.2</v>
      </c>
      <c r="S20" s="22">
        <f>[16]Abril!$K$22</f>
        <v>0</v>
      </c>
      <c r="T20" s="22">
        <f>[16]Abril!$K$23</f>
        <v>0</v>
      </c>
      <c r="U20" s="22">
        <f>[16]Abril!$K$24</f>
        <v>0</v>
      </c>
      <c r="V20" s="22">
        <f>[16]Abril!$K$25</f>
        <v>0</v>
      </c>
      <c r="W20" s="22">
        <f>[16]Abril!$K$26</f>
        <v>0</v>
      </c>
      <c r="X20" s="22">
        <f>[16]Abril!$K$27</f>
        <v>0</v>
      </c>
      <c r="Y20" s="22">
        <f>[16]Abril!$K$28</f>
        <v>0</v>
      </c>
      <c r="Z20" s="22">
        <f>[16]Abril!$K$29</f>
        <v>0</v>
      </c>
      <c r="AA20" s="22">
        <f>[16]Abril!$K$30</f>
        <v>0</v>
      </c>
      <c r="AB20" s="22">
        <f>[16]Abril!$K$31</f>
        <v>0</v>
      </c>
      <c r="AC20" s="22">
        <f>[16]Abril!$K$32</f>
        <v>0</v>
      </c>
      <c r="AD20" s="22">
        <f>[16]Abril!$K$33</f>
        <v>0</v>
      </c>
      <c r="AE20" s="22">
        <f>[16]Abril!$K$34</f>
        <v>0</v>
      </c>
      <c r="AF20" s="41">
        <f t="shared" si="1"/>
        <v>156</v>
      </c>
      <c r="AG20" s="44">
        <f t="shared" si="2"/>
        <v>64.2</v>
      </c>
      <c r="AH20" s="51">
        <f t="shared" si="3"/>
        <v>19</v>
      </c>
    </row>
    <row r="21" spans="1:35" ht="17.100000000000001" customHeight="1" x14ac:dyDescent="0.2">
      <c r="A21" s="17" t="s">
        <v>11</v>
      </c>
      <c r="B21" s="22">
        <f>[17]Abril!$K$5</f>
        <v>0</v>
      </c>
      <c r="C21" s="22">
        <f>[17]Abril!$K$6</f>
        <v>2</v>
      </c>
      <c r="D21" s="22">
        <f>[17]Abril!$K$7</f>
        <v>32.800000000000004</v>
      </c>
      <c r="E21" s="22">
        <f>[17]Abril!$K$8</f>
        <v>19.999999999999986</v>
      </c>
      <c r="F21" s="22">
        <f>[17]Abril!$K$9</f>
        <v>5.6000000000000014</v>
      </c>
      <c r="G21" s="22">
        <f>[17]Abril!$K$10</f>
        <v>19.799999999999997</v>
      </c>
      <c r="H21" s="22">
        <f>[17]Abril!$K$11</f>
        <v>63.799999999999983</v>
      </c>
      <c r="I21" s="22">
        <f>[17]Abril!$K$12</f>
        <v>2.8000000000000003</v>
      </c>
      <c r="J21" s="22">
        <f>[17]Abril!$K$13</f>
        <v>11.200000000000001</v>
      </c>
      <c r="K21" s="22">
        <f>[17]Abril!$K$14</f>
        <v>11.400000000000002</v>
      </c>
      <c r="L21" s="22">
        <f>[17]Abril!$K$15</f>
        <v>1.9999999999999998</v>
      </c>
      <c r="M21" s="22">
        <f>[17]Abril!$K$16</f>
        <v>0.2</v>
      </c>
      <c r="N21" s="22">
        <f>[17]Abril!$K$17</f>
        <v>3.4000000000000008</v>
      </c>
      <c r="O21" s="22">
        <f>[17]Abril!$K$18</f>
        <v>1.2</v>
      </c>
      <c r="P21" s="22">
        <f>[17]Abril!$K$19</f>
        <v>0.60000000000000009</v>
      </c>
      <c r="Q21" s="22">
        <f>[17]Abril!$K$20</f>
        <v>0.60000000000000009</v>
      </c>
      <c r="R21" s="22">
        <f>[17]Abril!$K$21</f>
        <v>0.4</v>
      </c>
      <c r="S21" s="22">
        <f>[17]Abril!$K$22</f>
        <v>0.4</v>
      </c>
      <c r="T21" s="22">
        <f>[17]Abril!$K$23</f>
        <v>0.2</v>
      </c>
      <c r="U21" s="22">
        <f>[17]Abril!$K$24</f>
        <v>0.4</v>
      </c>
      <c r="V21" s="22">
        <f>[17]Abril!$K$25</f>
        <v>0.2</v>
      </c>
      <c r="W21" s="22">
        <f>[17]Abril!$K$26</f>
        <v>0.2</v>
      </c>
      <c r="X21" s="22">
        <f>[17]Abril!$K$27</f>
        <v>0.2</v>
      </c>
      <c r="Y21" s="22">
        <f>[17]Abril!$K$28</f>
        <v>0.2</v>
      </c>
      <c r="Z21" s="22">
        <f>[17]Abril!$K$29</f>
        <v>0</v>
      </c>
      <c r="AA21" s="22">
        <f>[17]Abril!$K$30</f>
        <v>0.2</v>
      </c>
      <c r="AB21" s="22">
        <f>[17]Abril!$K$31</f>
        <v>0</v>
      </c>
      <c r="AC21" s="22">
        <f>[17]Abril!$K$32</f>
        <v>0</v>
      </c>
      <c r="AD21" s="22">
        <f>[17]Abril!$K$33</f>
        <v>0</v>
      </c>
      <c r="AE21" s="22">
        <f>[17]Abril!$K$34</f>
        <v>0</v>
      </c>
      <c r="AF21" s="41">
        <f t="shared" si="1"/>
        <v>179.7999999999999</v>
      </c>
      <c r="AG21" s="44">
        <f t="shared" si="2"/>
        <v>63.799999999999983</v>
      </c>
      <c r="AH21" s="51">
        <f t="shared" si="3"/>
        <v>6</v>
      </c>
    </row>
    <row r="22" spans="1:35" ht="17.100000000000001" customHeight="1" x14ac:dyDescent="0.2">
      <c r="A22" s="17" t="s">
        <v>12</v>
      </c>
      <c r="B22" s="22">
        <f>[18]Abril!$K$5</f>
        <v>0</v>
      </c>
      <c r="C22" s="22">
        <f>[18]Abril!$K$6</f>
        <v>4.5999999999999996</v>
      </c>
      <c r="D22" s="22">
        <f>[18]Abril!$K$7</f>
        <v>53.600000000000016</v>
      </c>
      <c r="E22" s="22">
        <f>[18]Abril!$K$8</f>
        <v>11.2</v>
      </c>
      <c r="F22" s="22">
        <f>[18]Abril!$K$9</f>
        <v>204.6</v>
      </c>
      <c r="G22" s="22">
        <f>[18]Abril!$K$10</f>
        <v>72.8</v>
      </c>
      <c r="H22" s="22">
        <f>[18]Abril!$K$11</f>
        <v>20</v>
      </c>
      <c r="I22" s="22">
        <f>[18]Abril!$K$12</f>
        <v>1.2000000000000002</v>
      </c>
      <c r="J22" s="22">
        <f>[18]Abril!$K$13</f>
        <v>0.4</v>
      </c>
      <c r="K22" s="22">
        <f>[18]Abril!$K$14</f>
        <v>0.2</v>
      </c>
      <c r="L22" s="22">
        <f>[18]Abril!$K$15</f>
        <v>0</v>
      </c>
      <c r="M22" s="22">
        <f>[18]Abril!$K$16</f>
        <v>7</v>
      </c>
      <c r="N22" s="22">
        <f>[18]Abril!$K$17</f>
        <v>46.6</v>
      </c>
      <c r="O22" s="22">
        <f>[18]Abril!$K$18</f>
        <v>0</v>
      </c>
      <c r="P22" s="22">
        <f>[18]Abril!$K$19</f>
        <v>0</v>
      </c>
      <c r="Q22" s="22">
        <f>[18]Abril!$K$20</f>
        <v>0.2</v>
      </c>
      <c r="R22" s="22">
        <f>[18]Abril!$K$21</f>
        <v>0</v>
      </c>
      <c r="S22" s="22">
        <f>[18]Abril!$K$22</f>
        <v>0</v>
      </c>
      <c r="T22" s="22">
        <f>[18]Abril!$K$23</f>
        <v>0</v>
      </c>
      <c r="U22" s="22">
        <f>[18]Abril!$K$24</f>
        <v>0.2</v>
      </c>
      <c r="V22" s="22">
        <f>[18]Abril!$K$25</f>
        <v>0</v>
      </c>
      <c r="W22" s="22">
        <f>[18]Abril!$K$26</f>
        <v>0</v>
      </c>
      <c r="X22" s="22">
        <f>[18]Abril!$K$27</f>
        <v>0</v>
      </c>
      <c r="Y22" s="22">
        <f>[18]Abril!$K$28</f>
        <v>0</v>
      </c>
      <c r="Z22" s="22">
        <f>[18]Abril!$K$29</f>
        <v>0</v>
      </c>
      <c r="AA22" s="22">
        <f>[18]Abril!$K$30</f>
        <v>0</v>
      </c>
      <c r="AB22" s="22">
        <f>[18]Abril!$K$31</f>
        <v>0.2</v>
      </c>
      <c r="AC22" s="22">
        <f>[18]Abril!$K$32</f>
        <v>0</v>
      </c>
      <c r="AD22" s="22">
        <f>[18]Abril!$K$33</f>
        <v>0</v>
      </c>
      <c r="AE22" s="22">
        <f>[18]Abril!$K$34</f>
        <v>0</v>
      </c>
      <c r="AF22" s="41">
        <f t="shared" si="1"/>
        <v>422.79999999999995</v>
      </c>
      <c r="AG22" s="44">
        <f t="shared" si="2"/>
        <v>204.6</v>
      </c>
      <c r="AH22" s="51">
        <f t="shared" si="3"/>
        <v>16</v>
      </c>
    </row>
    <row r="23" spans="1:35" ht="17.100000000000001" customHeight="1" x14ac:dyDescent="0.2">
      <c r="A23" s="17" t="s">
        <v>13</v>
      </c>
      <c r="B23" s="22">
        <f>[19]Abril!$K$5</f>
        <v>0</v>
      </c>
      <c r="C23" s="22">
        <f>[19]Abril!$K$6</f>
        <v>0.2</v>
      </c>
      <c r="D23" s="22">
        <f>[19]Abril!$K$7</f>
        <v>22.2</v>
      </c>
      <c r="E23" s="22">
        <f>[19]Abril!$K$8</f>
        <v>13.4</v>
      </c>
      <c r="F23" s="22">
        <f>[19]Abril!$K$9</f>
        <v>0</v>
      </c>
      <c r="G23" s="22">
        <f>[19]Abril!$K$10</f>
        <v>2.2000000000000002</v>
      </c>
      <c r="H23" s="22">
        <f>[19]Abril!$K$11</f>
        <v>7.8</v>
      </c>
      <c r="I23" s="22">
        <f>[19]Abril!$K$12</f>
        <v>3.4000000000000004</v>
      </c>
      <c r="J23" s="22">
        <f>[19]Abril!$K$13</f>
        <v>0.2</v>
      </c>
      <c r="K23" s="22">
        <f>[19]Abril!$K$14</f>
        <v>0</v>
      </c>
      <c r="L23" s="22">
        <f>[19]Abril!$K$15</f>
        <v>0</v>
      </c>
      <c r="M23" s="22">
        <f>[19]Abril!$K$16</f>
        <v>0</v>
      </c>
      <c r="N23" s="22">
        <f>[19]Abril!$K$17</f>
        <v>23.4</v>
      </c>
      <c r="O23" s="22">
        <f>[19]Abril!$K$18</f>
        <v>0</v>
      </c>
      <c r="P23" s="22">
        <f>[19]Abril!$K$19</f>
        <v>0</v>
      </c>
      <c r="Q23" s="22">
        <f>[19]Abril!$K$20</f>
        <v>0</v>
      </c>
      <c r="R23" s="22">
        <f>[19]Abril!$K$21</f>
        <v>0.2</v>
      </c>
      <c r="S23" s="22">
        <f>[19]Abril!$K$22</f>
        <v>0</v>
      </c>
      <c r="T23" s="22">
        <f>[19]Abril!$K$23</f>
        <v>0</v>
      </c>
      <c r="U23" s="22">
        <f>[19]Abril!$K$24</f>
        <v>0.2</v>
      </c>
      <c r="V23" s="22">
        <f>[19]Abril!$K$25</f>
        <v>0</v>
      </c>
      <c r="W23" s="22">
        <f>[19]Abril!$K$26</f>
        <v>0</v>
      </c>
      <c r="X23" s="22">
        <f>[19]Abril!$K$27</f>
        <v>0</v>
      </c>
      <c r="Y23" s="22">
        <f>[19]Abril!$K$28</f>
        <v>0</v>
      </c>
      <c r="Z23" s="22">
        <f>[19]Abril!$K$29</f>
        <v>0</v>
      </c>
      <c r="AA23" s="22">
        <f>[19]Abril!$K$30</f>
        <v>0</v>
      </c>
      <c r="AB23" s="22">
        <f>[19]Abril!$K$31</f>
        <v>0</v>
      </c>
      <c r="AC23" s="22">
        <f>[19]Abril!$K$32</f>
        <v>0</v>
      </c>
      <c r="AD23" s="22">
        <f>[19]Abril!$K$33</f>
        <v>0</v>
      </c>
      <c r="AE23" s="22">
        <f>[19]Abril!$K$34</f>
        <v>0</v>
      </c>
      <c r="AF23" s="41">
        <f t="shared" si="1"/>
        <v>73.2</v>
      </c>
      <c r="AG23" s="44">
        <f t="shared" si="2"/>
        <v>23.4</v>
      </c>
      <c r="AH23" s="51">
        <f t="shared" si="3"/>
        <v>20</v>
      </c>
    </row>
    <row r="24" spans="1:35" ht="17.100000000000001" customHeight="1" x14ac:dyDescent="0.2">
      <c r="A24" s="17" t="s">
        <v>14</v>
      </c>
      <c r="B24" s="22">
        <f>[20]Abril!$K$5</f>
        <v>0</v>
      </c>
      <c r="C24" s="22">
        <f>[20]Abril!$K$6</f>
        <v>0.2</v>
      </c>
      <c r="D24" s="22">
        <f>[20]Abril!$K$7</f>
        <v>43.6</v>
      </c>
      <c r="E24" s="22">
        <f>[20]Abril!$K$8</f>
        <v>7</v>
      </c>
      <c r="F24" s="22">
        <f>[20]Abril!$K$9</f>
        <v>0</v>
      </c>
      <c r="G24" s="22">
        <f>[20]Abril!$K$10</f>
        <v>26</v>
      </c>
      <c r="H24" s="22">
        <f>[20]Abril!$K$11</f>
        <v>3.2</v>
      </c>
      <c r="I24" s="22">
        <f>[20]Abril!$K$12</f>
        <v>0.4</v>
      </c>
      <c r="J24" s="22">
        <f>[20]Abril!$K$13</f>
        <v>0.2</v>
      </c>
      <c r="K24" s="22">
        <f>[20]Abril!$K$14</f>
        <v>0</v>
      </c>
      <c r="L24" s="22">
        <f>[20]Abril!$K$15</f>
        <v>0</v>
      </c>
      <c r="M24" s="22">
        <f>[20]Abril!$K$16</f>
        <v>8.1999999999999993</v>
      </c>
      <c r="N24" s="22">
        <f>[20]Abril!$K$17</f>
        <v>5.2</v>
      </c>
      <c r="O24" s="22">
        <f>[20]Abril!$K$18</f>
        <v>0</v>
      </c>
      <c r="P24" s="22">
        <f>[20]Abril!$K$19</f>
        <v>0</v>
      </c>
      <c r="Q24" s="22">
        <f>[20]Abril!$K$20</f>
        <v>0.2</v>
      </c>
      <c r="R24" s="22">
        <f>[20]Abril!$K$21</f>
        <v>0</v>
      </c>
      <c r="S24" s="22">
        <f>[20]Abril!$K$22</f>
        <v>0</v>
      </c>
      <c r="T24" s="22">
        <f>[20]Abril!$K$23</f>
        <v>0</v>
      </c>
      <c r="U24" s="22">
        <f>[20]Abril!$K$24</f>
        <v>0</v>
      </c>
      <c r="V24" s="22">
        <f>[20]Abril!$K$25</f>
        <v>0</v>
      </c>
      <c r="W24" s="22">
        <f>[20]Abril!$K$26</f>
        <v>0</v>
      </c>
      <c r="X24" s="22">
        <f>[20]Abril!$K$27</f>
        <v>0</v>
      </c>
      <c r="Y24" s="22">
        <f>[20]Abril!$K$28</f>
        <v>0</v>
      </c>
      <c r="Z24" s="22">
        <f>[20]Abril!$K$29</f>
        <v>0</v>
      </c>
      <c r="AA24" s="22">
        <f>[20]Abril!$K$30</f>
        <v>0</v>
      </c>
      <c r="AB24" s="22">
        <f>[20]Abril!$K$31</f>
        <v>0</v>
      </c>
      <c r="AC24" s="22">
        <f>[20]Abril!$K$32</f>
        <v>0</v>
      </c>
      <c r="AD24" s="22">
        <f>[20]Abril!$K$33</f>
        <v>0</v>
      </c>
      <c r="AE24" s="22">
        <f>[20]Abril!$K$34</f>
        <v>0</v>
      </c>
      <c r="AF24" s="41">
        <f t="shared" si="1"/>
        <v>94.200000000000031</v>
      </c>
      <c r="AG24" s="44">
        <f t="shared" si="2"/>
        <v>43.6</v>
      </c>
      <c r="AH24" s="51">
        <f t="shared" si="3"/>
        <v>20</v>
      </c>
    </row>
    <row r="25" spans="1:35" ht="17.100000000000001" customHeight="1" x14ac:dyDescent="0.2">
      <c r="A25" s="17" t="s">
        <v>15</v>
      </c>
      <c r="B25" s="22">
        <f>[21]Abril!$K$5</f>
        <v>0</v>
      </c>
      <c r="C25" s="22">
        <f>[21]Abril!$K$6</f>
        <v>55.4</v>
      </c>
      <c r="D25" s="22">
        <f>[21]Abril!$K$7</f>
        <v>24.799999999999997</v>
      </c>
      <c r="E25" s="22">
        <f>[21]Abril!$K$8</f>
        <v>19.2</v>
      </c>
      <c r="F25" s="22">
        <f>[21]Abril!$K$9</f>
        <v>3.2</v>
      </c>
      <c r="G25" s="22">
        <f>[21]Abril!$K$10</f>
        <v>56.599999999999994</v>
      </c>
      <c r="H25" s="22">
        <f>[21]Abril!$K$11</f>
        <v>16.399999999999999</v>
      </c>
      <c r="I25" s="22">
        <f>[21]Abril!$K$12</f>
        <v>1.5999999999999999</v>
      </c>
      <c r="J25" s="22">
        <f>[21]Abril!$K$13</f>
        <v>4.5999999999999996</v>
      </c>
      <c r="K25" s="22">
        <f>[21]Abril!$K$14</f>
        <v>3</v>
      </c>
      <c r="L25" s="22">
        <f>[21]Abril!$K$15</f>
        <v>0.2</v>
      </c>
      <c r="M25" s="22">
        <f>[21]Abril!$K$16</f>
        <v>37.799999999999997</v>
      </c>
      <c r="N25" s="22">
        <f>[21]Abril!$K$17</f>
        <v>20.799999999999997</v>
      </c>
      <c r="O25" s="22">
        <f>[21]Abril!$K$18</f>
        <v>0.2</v>
      </c>
      <c r="P25" s="22">
        <f>[21]Abril!$K$19</f>
        <v>0</v>
      </c>
      <c r="Q25" s="22">
        <f>[21]Abril!$K$20</f>
        <v>0</v>
      </c>
      <c r="R25" s="22">
        <f>[21]Abril!$K$21</f>
        <v>0</v>
      </c>
      <c r="S25" s="22">
        <f>[21]Abril!$K$22</f>
        <v>0</v>
      </c>
      <c r="T25" s="22">
        <f>[21]Abril!$K$23</f>
        <v>0</v>
      </c>
      <c r="U25" s="22">
        <f>[21]Abril!$K$24</f>
        <v>0</v>
      </c>
      <c r="V25" s="22">
        <f>[21]Abril!$K$25</f>
        <v>0</v>
      </c>
      <c r="W25" s="22">
        <f>[21]Abril!$K$26</f>
        <v>0</v>
      </c>
      <c r="X25" s="22">
        <f>[21]Abril!$K$27</f>
        <v>0</v>
      </c>
      <c r="Y25" s="22">
        <f>[21]Abril!$K$28</f>
        <v>0</v>
      </c>
      <c r="Z25" s="22">
        <f>[21]Abril!$K$29</f>
        <v>0</v>
      </c>
      <c r="AA25" s="22">
        <f>[21]Abril!$K$30</f>
        <v>0</v>
      </c>
      <c r="AB25" s="22">
        <f>[21]Abril!$K$31</f>
        <v>0</v>
      </c>
      <c r="AC25" s="22">
        <f>[21]Abril!$K$32</f>
        <v>0</v>
      </c>
      <c r="AD25" s="22">
        <f>[21]Abril!$K$33</f>
        <v>0</v>
      </c>
      <c r="AE25" s="22">
        <f>[21]Abril!$K$34</f>
        <v>0</v>
      </c>
      <c r="AF25" s="41">
        <f t="shared" si="1"/>
        <v>243.79999999999995</v>
      </c>
      <c r="AG25" s="44">
        <f t="shared" si="2"/>
        <v>56.599999999999994</v>
      </c>
      <c r="AH25" s="51">
        <f t="shared" si="3"/>
        <v>17</v>
      </c>
    </row>
    <row r="26" spans="1:35" ht="17.100000000000001" customHeight="1" x14ac:dyDescent="0.2">
      <c r="A26" s="17" t="s">
        <v>16</v>
      </c>
      <c r="B26" s="22">
        <f>[22]Abril!$K$5</f>
        <v>0</v>
      </c>
      <c r="C26" s="22">
        <f>[22]Abril!$K$6</f>
        <v>6.4</v>
      </c>
      <c r="D26" s="22">
        <f>[22]Abril!$K$7</f>
        <v>98.8</v>
      </c>
      <c r="E26" s="22">
        <f>[22]Abril!$K$8</f>
        <v>0.60000000000000009</v>
      </c>
      <c r="F26" s="22">
        <f>[22]Abril!$K$9</f>
        <v>0</v>
      </c>
      <c r="G26" s="22">
        <f>[22]Abril!$K$10</f>
        <v>1.5999999999999999</v>
      </c>
      <c r="H26" s="22">
        <f>[22]Abril!$K$11</f>
        <v>223.79999999999998</v>
      </c>
      <c r="I26" s="22">
        <f>[22]Abril!$K$12</f>
        <v>0.2</v>
      </c>
      <c r="J26" s="22">
        <f>[22]Abril!$K$13</f>
        <v>0</v>
      </c>
      <c r="K26" s="22">
        <f>[22]Abril!$K$14</f>
        <v>0</v>
      </c>
      <c r="L26" s="22">
        <f>[22]Abril!$K$15</f>
        <v>0</v>
      </c>
      <c r="M26" s="22">
        <f>[22]Abril!$K$16</f>
        <v>22.2</v>
      </c>
      <c r="N26" s="22">
        <f>[22]Abril!$K$17</f>
        <v>0.8</v>
      </c>
      <c r="O26" s="22">
        <f>[22]Abril!$K$18</f>
        <v>0</v>
      </c>
      <c r="P26" s="22">
        <f>[22]Abril!$K$19</f>
        <v>0</v>
      </c>
      <c r="Q26" s="22" t="str">
        <f>[22]Abril!$K$20</f>
        <v>**</v>
      </c>
      <c r="R26" s="22" t="str">
        <f>[22]Abril!$K$21</f>
        <v>**</v>
      </c>
      <c r="S26" s="22" t="str">
        <f>[22]Abril!$K$22</f>
        <v>**</v>
      </c>
      <c r="T26" s="22" t="str">
        <f>[22]Abril!$K$23</f>
        <v>**</v>
      </c>
      <c r="U26" s="22" t="str">
        <f>[22]Abril!$K$24</f>
        <v>**</v>
      </c>
      <c r="V26" s="22" t="str">
        <f>[22]Abril!$K$25</f>
        <v>**</v>
      </c>
      <c r="W26" s="22">
        <f>[22]Abril!$K$26</f>
        <v>0</v>
      </c>
      <c r="X26" s="22">
        <f>[22]Abril!$K$27</f>
        <v>0</v>
      </c>
      <c r="Y26" s="22">
        <f>[22]Abril!$K$28</f>
        <v>0</v>
      </c>
      <c r="Z26" s="22">
        <f>[22]Abril!$K$29</f>
        <v>0</v>
      </c>
      <c r="AA26" s="22">
        <f>[22]Abril!$K$30</f>
        <v>0</v>
      </c>
      <c r="AB26" s="22">
        <f>[22]Abril!$K$31</f>
        <v>0</v>
      </c>
      <c r="AC26" s="22">
        <f>[22]Abril!$K$32</f>
        <v>0</v>
      </c>
      <c r="AD26" s="22">
        <f>[22]Abril!$K$33</f>
        <v>0</v>
      </c>
      <c r="AE26" s="22">
        <f>[22]Abril!$K$34</f>
        <v>0</v>
      </c>
      <c r="AF26" s="41">
        <f t="shared" si="1"/>
        <v>354.4</v>
      </c>
      <c r="AG26" s="44">
        <f t="shared" si="2"/>
        <v>223.79999999999998</v>
      </c>
      <c r="AH26" s="51">
        <f t="shared" si="3"/>
        <v>16</v>
      </c>
    </row>
    <row r="27" spans="1:35" ht="17.100000000000001" customHeight="1" x14ac:dyDescent="0.2">
      <c r="A27" s="17" t="s">
        <v>17</v>
      </c>
      <c r="B27" s="22" t="str">
        <f>[23]Abril!$K$5</f>
        <v>**</v>
      </c>
      <c r="C27" s="22" t="str">
        <f>[23]Abril!$K$6</f>
        <v>**</v>
      </c>
      <c r="D27" s="22" t="str">
        <f>[23]Abril!$K$7</f>
        <v>**</v>
      </c>
      <c r="E27" s="22" t="str">
        <f>[23]Abril!$K$8</f>
        <v>**</v>
      </c>
      <c r="F27" s="22" t="str">
        <f>[23]Abril!$K$9</f>
        <v>**</v>
      </c>
      <c r="G27" s="22" t="str">
        <f>[23]Abril!$K$10</f>
        <v>**</v>
      </c>
      <c r="H27" s="22" t="str">
        <f>[23]Abril!$K$11</f>
        <v>**</v>
      </c>
      <c r="I27" s="22" t="str">
        <f>[23]Abril!$K$12</f>
        <v>**</v>
      </c>
      <c r="J27" s="22" t="str">
        <f>[23]Abril!$K$13</f>
        <v>**</v>
      </c>
      <c r="K27" s="22" t="str">
        <f>[23]Abril!$K$14</f>
        <v>**</v>
      </c>
      <c r="L27" s="22" t="str">
        <f>[23]Abril!$K$15</f>
        <v>**</v>
      </c>
      <c r="M27" s="22" t="str">
        <f>[23]Abril!$K$16</f>
        <v>**</v>
      </c>
      <c r="N27" s="22" t="str">
        <f>[23]Abril!$K$17</f>
        <v>**</v>
      </c>
      <c r="O27" s="22" t="str">
        <f>[23]Abril!$K$18</f>
        <v>**</v>
      </c>
      <c r="P27" s="22" t="str">
        <f>[23]Abril!$K$19</f>
        <v>**</v>
      </c>
      <c r="Q27" s="22" t="str">
        <f>[23]Abril!$K$20</f>
        <v>**</v>
      </c>
      <c r="R27" s="22" t="str">
        <f>[23]Abril!$K$21</f>
        <v>**</v>
      </c>
      <c r="S27" s="22" t="str">
        <f>[23]Abril!$K$22</f>
        <v>**</v>
      </c>
      <c r="T27" s="22" t="str">
        <f>[23]Abril!$K$23</f>
        <v>**</v>
      </c>
      <c r="U27" s="22" t="str">
        <f>[23]Abril!$K$24</f>
        <v>**</v>
      </c>
      <c r="V27" s="22" t="str">
        <f>[23]Abril!$K$25</f>
        <v>**</v>
      </c>
      <c r="W27" s="22" t="str">
        <f>[23]Abril!$K$26</f>
        <v>**</v>
      </c>
      <c r="X27" s="22" t="str">
        <f>[23]Abril!$K$27</f>
        <v>**</v>
      </c>
      <c r="Y27" s="22" t="str">
        <f>[23]Abril!$K$28</f>
        <v>**</v>
      </c>
      <c r="Z27" s="22" t="str">
        <f>[23]Abril!$K$29</f>
        <v>**</v>
      </c>
      <c r="AA27" s="22" t="str">
        <f>[23]Abril!$K$30</f>
        <v>**</v>
      </c>
      <c r="AB27" s="22" t="str">
        <f>[23]Abril!$K$31</f>
        <v>**</v>
      </c>
      <c r="AC27" s="22">
        <f>[23]Abril!$K$32</f>
        <v>0.4</v>
      </c>
      <c r="AD27" s="22">
        <f>[23]Abril!$K$33</f>
        <v>0</v>
      </c>
      <c r="AE27" s="22">
        <f>[23]Abril!$K$34</f>
        <v>0.2</v>
      </c>
      <c r="AF27" s="41">
        <f>SUM(B27:AE27)</f>
        <v>0.60000000000000009</v>
      </c>
      <c r="AG27" s="44">
        <f>MAX(B27:AE27)</f>
        <v>0.4</v>
      </c>
      <c r="AH27" s="51">
        <f t="shared" si="3"/>
        <v>1</v>
      </c>
    </row>
    <row r="28" spans="1:35" ht="17.100000000000001" customHeight="1" x14ac:dyDescent="0.2">
      <c r="A28" s="17" t="s">
        <v>18</v>
      </c>
      <c r="B28" s="22">
        <f>[24]Abril!$K$5</f>
        <v>0</v>
      </c>
      <c r="C28" s="22">
        <f>[24]Abril!$K$6</f>
        <v>0</v>
      </c>
      <c r="D28" s="22">
        <f>[24]Abril!$K$7</f>
        <v>30.999999999999996</v>
      </c>
      <c r="E28" s="22">
        <f>[24]Abril!$K$8</f>
        <v>5</v>
      </c>
      <c r="F28" s="22">
        <f>[24]Abril!$K$9</f>
        <v>2.2000000000000002</v>
      </c>
      <c r="G28" s="22">
        <f>[24]Abril!$K$10</f>
        <v>9.4</v>
      </c>
      <c r="H28" s="22">
        <f>[24]Abril!$K$11</f>
        <v>19</v>
      </c>
      <c r="I28" s="22">
        <f>[24]Abril!$K$12</f>
        <v>0</v>
      </c>
      <c r="J28" s="22">
        <f>[24]Abril!$K$13</f>
        <v>6.4</v>
      </c>
      <c r="K28" s="22">
        <f>[24]Abril!$K$14</f>
        <v>0.4</v>
      </c>
      <c r="L28" s="22">
        <f>[24]Abril!$K$15</f>
        <v>0</v>
      </c>
      <c r="M28" s="22">
        <f>[24]Abril!$K$16</f>
        <v>2.6000000000000005</v>
      </c>
      <c r="N28" s="22">
        <f>[24]Abril!$K$17</f>
        <v>17.799999999999997</v>
      </c>
      <c r="O28" s="22">
        <f>[24]Abril!$K$18</f>
        <v>0</v>
      </c>
      <c r="P28" s="22">
        <f>[24]Abril!$K$19</f>
        <v>0</v>
      </c>
      <c r="Q28" s="22">
        <f>[24]Abril!$K$20</f>
        <v>0</v>
      </c>
      <c r="R28" s="22">
        <f>[24]Abril!$K$21</f>
        <v>0</v>
      </c>
      <c r="S28" s="22">
        <f>[24]Abril!$K$22</f>
        <v>0</v>
      </c>
      <c r="T28" s="22">
        <f>[24]Abril!$K$23</f>
        <v>0</v>
      </c>
      <c r="U28" s="22">
        <f>[24]Abril!$K$24</f>
        <v>0</v>
      </c>
      <c r="V28" s="22">
        <f>[24]Abril!$K$25</f>
        <v>0</v>
      </c>
      <c r="W28" s="22">
        <f>[24]Abril!$K$26</f>
        <v>0</v>
      </c>
      <c r="X28" s="22">
        <f>[24]Abril!$K$27</f>
        <v>0</v>
      </c>
      <c r="Y28" s="22">
        <f>[24]Abril!$K$28</f>
        <v>0</v>
      </c>
      <c r="Z28" s="22">
        <f>[24]Abril!$K$29</f>
        <v>0</v>
      </c>
      <c r="AA28" s="22">
        <f>[24]Abril!$K$30</f>
        <v>0</v>
      </c>
      <c r="AB28" s="22">
        <f>[24]Abril!$K$31</f>
        <v>0</v>
      </c>
      <c r="AC28" s="22">
        <f>[24]Abril!$K$32</f>
        <v>0</v>
      </c>
      <c r="AD28" s="22">
        <f>[24]Abril!$K$33</f>
        <v>0</v>
      </c>
      <c r="AE28" s="22">
        <f>[24]Abril!$K$34</f>
        <v>0</v>
      </c>
      <c r="AF28" s="41">
        <f t="shared" si="1"/>
        <v>93.8</v>
      </c>
      <c r="AG28" s="44">
        <f t="shared" si="2"/>
        <v>30.999999999999996</v>
      </c>
      <c r="AH28" s="51">
        <f t="shared" si="3"/>
        <v>21</v>
      </c>
    </row>
    <row r="29" spans="1:35" ht="17.100000000000001" customHeight="1" x14ac:dyDescent="0.2">
      <c r="A29" s="17" t="s">
        <v>19</v>
      </c>
      <c r="B29" s="22">
        <f>[25]Abril!$K$5</f>
        <v>0</v>
      </c>
      <c r="C29" s="22">
        <f>[25]Abril!$K$6</f>
        <v>67.2</v>
      </c>
      <c r="D29" s="22">
        <f>[25]Abril!$K$7</f>
        <v>1.2000000000000002</v>
      </c>
      <c r="E29" s="22">
        <f>[25]Abril!$K$8</f>
        <v>11.600000000000001</v>
      </c>
      <c r="F29" s="22">
        <f>[25]Abril!$K$9</f>
        <v>0.8</v>
      </c>
      <c r="G29" s="22">
        <f>[25]Abril!$K$10</f>
        <v>24.4</v>
      </c>
      <c r="H29" s="22">
        <f>[25]Abril!$K$11</f>
        <v>0</v>
      </c>
      <c r="I29" s="22">
        <f>[25]Abril!$K$12</f>
        <v>4.3999999999999995</v>
      </c>
      <c r="J29" s="22">
        <f>[25]Abril!$K$13</f>
        <v>0</v>
      </c>
      <c r="K29" s="22">
        <f>[25]Abril!$K$14</f>
        <v>0.2</v>
      </c>
      <c r="L29" s="22">
        <f>[25]Abril!$K$15</f>
        <v>0</v>
      </c>
      <c r="M29" s="22">
        <f>[25]Abril!$K$16</f>
        <v>41.8</v>
      </c>
      <c r="N29" s="22">
        <f>[25]Abril!$K$17</f>
        <v>12.399999999999999</v>
      </c>
      <c r="O29" s="22">
        <f>[25]Abril!$K$18</f>
        <v>0.2</v>
      </c>
      <c r="P29" s="22">
        <f>[25]Abril!$K$19</f>
        <v>0</v>
      </c>
      <c r="Q29" s="22">
        <f>[25]Abril!$K$20</f>
        <v>0</v>
      </c>
      <c r="R29" s="22">
        <f>[25]Abril!$K$21</f>
        <v>0</v>
      </c>
      <c r="S29" s="22">
        <f>[25]Abril!$K$22</f>
        <v>0</v>
      </c>
      <c r="T29" s="22">
        <f>[25]Abril!$K$23</f>
        <v>0</v>
      </c>
      <c r="U29" s="22">
        <f>[25]Abril!$K$24</f>
        <v>0</v>
      </c>
      <c r="V29" s="22">
        <f>[25]Abril!$K$25</f>
        <v>0</v>
      </c>
      <c r="W29" s="22">
        <f>[25]Abril!$K$26</f>
        <v>0</v>
      </c>
      <c r="X29" s="22">
        <f>[25]Abril!$K$27</f>
        <v>0</v>
      </c>
      <c r="Y29" s="22">
        <f>[25]Abril!$K$28</f>
        <v>0</v>
      </c>
      <c r="Z29" s="22">
        <f>[25]Abril!$K$29</f>
        <v>0</v>
      </c>
      <c r="AA29" s="22">
        <f>[25]Abril!$K$30</f>
        <v>0</v>
      </c>
      <c r="AB29" s="22">
        <f>[25]Abril!$K$31</f>
        <v>0</v>
      </c>
      <c r="AC29" s="22">
        <f>[25]Abril!$K$32</f>
        <v>0</v>
      </c>
      <c r="AD29" s="22">
        <f>[25]Abril!$K$33</f>
        <v>0</v>
      </c>
      <c r="AE29" s="22">
        <f>[25]Abril!$K$34</f>
        <v>0</v>
      </c>
      <c r="AF29" s="41">
        <f t="shared" si="1"/>
        <v>164.2</v>
      </c>
      <c r="AG29" s="44">
        <f t="shared" si="2"/>
        <v>67.2</v>
      </c>
      <c r="AH29" s="51">
        <f t="shared" si="3"/>
        <v>20</v>
      </c>
    </row>
    <row r="30" spans="1:35" ht="17.100000000000001" customHeight="1" x14ac:dyDescent="0.2">
      <c r="A30" s="17" t="s">
        <v>31</v>
      </c>
      <c r="B30" s="22">
        <f>[26]Abril!$K$5</f>
        <v>0</v>
      </c>
      <c r="C30" s="22">
        <f>[26]Abril!$K$6</f>
        <v>19.399999999999999</v>
      </c>
      <c r="D30" s="22">
        <f>[26]Abril!$K$7</f>
        <v>37.6</v>
      </c>
      <c r="E30" s="22">
        <f>[26]Abril!$K$8</f>
        <v>9.4</v>
      </c>
      <c r="F30" s="22">
        <f>[26]Abril!$K$9</f>
        <v>57.600000000000009</v>
      </c>
      <c r="G30" s="22">
        <f>[26]Abril!$K$10</f>
        <v>18.399999999999999</v>
      </c>
      <c r="H30" s="22">
        <f>[26]Abril!$K$11</f>
        <v>64.8</v>
      </c>
      <c r="I30" s="22">
        <f>[26]Abril!$K$12</f>
        <v>4.3999999999999995</v>
      </c>
      <c r="J30" s="22">
        <f>[26]Abril!$K$13</f>
        <v>0</v>
      </c>
      <c r="K30" s="22">
        <f>[26]Abril!$K$14</f>
        <v>0.2</v>
      </c>
      <c r="L30" s="22">
        <f>[26]Abril!$K$15</f>
        <v>0</v>
      </c>
      <c r="M30" s="22">
        <f>[26]Abril!$K$16</f>
        <v>3.2</v>
      </c>
      <c r="N30" s="22">
        <f>[26]Abril!$K$17</f>
        <v>16.399999999999999</v>
      </c>
      <c r="O30" s="22">
        <f>[26]Abril!$K$18</f>
        <v>0.2</v>
      </c>
      <c r="P30" s="22">
        <f>[26]Abril!$K$19</f>
        <v>0</v>
      </c>
      <c r="Q30" s="22">
        <f>[26]Abril!$K$20</f>
        <v>0</v>
      </c>
      <c r="R30" s="22">
        <f>[26]Abril!$K$21</f>
        <v>0</v>
      </c>
      <c r="S30" s="22">
        <f>[26]Abril!$K$22</f>
        <v>0</v>
      </c>
      <c r="T30" s="22">
        <f>[26]Abril!$K$23</f>
        <v>0.2</v>
      </c>
      <c r="U30" s="22">
        <f>[26]Abril!$K$24</f>
        <v>0</v>
      </c>
      <c r="V30" s="22">
        <f>[26]Abril!$K$25</f>
        <v>0</v>
      </c>
      <c r="W30" s="22">
        <f>[26]Abril!$K$26</f>
        <v>0</v>
      </c>
      <c r="X30" s="22">
        <f>[26]Abril!$K$27</f>
        <v>0</v>
      </c>
      <c r="Y30" s="22">
        <f>[26]Abril!$K$28</f>
        <v>0</v>
      </c>
      <c r="Z30" s="22">
        <f>[26]Abril!$K$29</f>
        <v>0</v>
      </c>
      <c r="AA30" s="22">
        <f>[26]Abril!$K$30</f>
        <v>0</v>
      </c>
      <c r="AB30" s="22">
        <f>[26]Abril!$K$31</f>
        <v>0</v>
      </c>
      <c r="AC30" s="22">
        <f>[26]Abril!$K$32</f>
        <v>0</v>
      </c>
      <c r="AD30" s="22">
        <f>[26]Abril!$K$33</f>
        <v>0</v>
      </c>
      <c r="AE30" s="22">
        <f>[26]Abril!$K$34</f>
        <v>0</v>
      </c>
      <c r="AF30" s="41">
        <f t="shared" si="1"/>
        <v>231.79999999999995</v>
      </c>
      <c r="AG30" s="44">
        <f t="shared" si="2"/>
        <v>64.8</v>
      </c>
      <c r="AH30" s="51">
        <f t="shared" si="3"/>
        <v>18</v>
      </c>
    </row>
    <row r="31" spans="1:35" ht="17.100000000000001" customHeight="1" x14ac:dyDescent="0.2">
      <c r="A31" s="17" t="s">
        <v>51</v>
      </c>
      <c r="B31" s="22">
        <f>[27]Abril!$K$5</f>
        <v>0</v>
      </c>
      <c r="C31" s="22">
        <f>[27]Abril!$K$6</f>
        <v>0</v>
      </c>
      <c r="D31" s="22">
        <f>[27]Abril!$K$7</f>
        <v>13.6</v>
      </c>
      <c r="E31" s="22">
        <f>[27]Abril!$K$8</f>
        <v>6.4</v>
      </c>
      <c r="F31" s="22">
        <f>[27]Abril!$K$9</f>
        <v>1.2</v>
      </c>
      <c r="G31" s="22">
        <f>[27]Abril!$K$10</f>
        <v>2.6</v>
      </c>
      <c r="H31" s="22">
        <f>[27]Abril!$K$11</f>
        <v>0</v>
      </c>
      <c r="I31" s="22">
        <f>[27]Abril!$K$12</f>
        <v>0</v>
      </c>
      <c r="J31" s="22">
        <f>[27]Abril!$K$13</f>
        <v>0.6</v>
      </c>
      <c r="K31" s="22">
        <f>[27]Abril!$K$14</f>
        <v>0</v>
      </c>
      <c r="L31" s="22">
        <f>[27]Abril!$K$15</f>
        <v>0</v>
      </c>
      <c r="M31" s="22">
        <f>[27]Abril!$K$16</f>
        <v>0.4</v>
      </c>
      <c r="N31" s="22">
        <f>[27]Abril!$K$17</f>
        <v>18.399999999999999</v>
      </c>
      <c r="O31" s="22">
        <f>[27]Abril!$K$18</f>
        <v>1</v>
      </c>
      <c r="P31" s="22">
        <f>[27]Abril!$K$19</f>
        <v>0</v>
      </c>
      <c r="Q31" s="22">
        <f>[27]Abril!$K$20</f>
        <v>0</v>
      </c>
      <c r="R31" s="22">
        <f>[27]Abril!$K$21</f>
        <v>0</v>
      </c>
      <c r="S31" s="22">
        <f>[27]Abril!$K$22</f>
        <v>0</v>
      </c>
      <c r="T31" s="22">
        <f>[27]Abril!$K$23</f>
        <v>0</v>
      </c>
      <c r="U31" s="22">
        <f>[27]Abril!$K$24</f>
        <v>0</v>
      </c>
      <c r="V31" s="22">
        <f>[27]Abril!$K$25</f>
        <v>0</v>
      </c>
      <c r="W31" s="22">
        <f>[27]Abril!$K$26</f>
        <v>0.2</v>
      </c>
      <c r="X31" s="22">
        <f>[27]Abril!$K$27</f>
        <v>0.2</v>
      </c>
      <c r="Y31" s="22">
        <f>[27]Abril!$K$28</f>
        <v>0</v>
      </c>
      <c r="Z31" s="22">
        <f>[27]Abril!$K$29</f>
        <v>1</v>
      </c>
      <c r="AA31" s="22">
        <f>[27]Abril!$K$30</f>
        <v>0</v>
      </c>
      <c r="AB31" s="22">
        <f>[27]Abril!$K$31</f>
        <v>0</v>
      </c>
      <c r="AC31" s="22">
        <f>[27]Abril!$K$32</f>
        <v>0</v>
      </c>
      <c r="AD31" s="22">
        <f>[27]Abril!$K$33</f>
        <v>0</v>
      </c>
      <c r="AE31" s="22">
        <f>[27]Abril!$K$34</f>
        <v>0</v>
      </c>
      <c r="AF31" s="41">
        <f>SUM(B31:AE31)</f>
        <v>45.600000000000009</v>
      </c>
      <c r="AG31" s="44">
        <f>MAX(B31:AE31)</f>
        <v>18.399999999999999</v>
      </c>
      <c r="AH31" s="51">
        <f t="shared" si="3"/>
        <v>19</v>
      </c>
    </row>
    <row r="32" spans="1:35" ht="17.100000000000001" customHeight="1" x14ac:dyDescent="0.2">
      <c r="A32" s="17" t="s">
        <v>20</v>
      </c>
      <c r="B32" s="19">
        <f>[28]Abril!$K$5</f>
        <v>0</v>
      </c>
      <c r="C32" s="19">
        <f>[28]Abril!$K$6</f>
        <v>0.2</v>
      </c>
      <c r="D32" s="19">
        <f>[28]Abril!$K$7</f>
        <v>0</v>
      </c>
      <c r="E32" s="19">
        <f>[28]Abril!$K$8</f>
        <v>0</v>
      </c>
      <c r="F32" s="19">
        <f>[28]Abril!$K$9</f>
        <v>8.4</v>
      </c>
      <c r="G32" s="19">
        <f>[28]Abril!$K$10</f>
        <v>1.5999999999999999</v>
      </c>
      <c r="H32" s="19">
        <f>[28]Abril!$K$11</f>
        <v>6.4</v>
      </c>
      <c r="I32" s="19">
        <f>[28]Abril!$K$12</f>
        <v>6.6000000000000005</v>
      </c>
      <c r="J32" s="19">
        <f>[28]Abril!$K$13</f>
        <v>2</v>
      </c>
      <c r="K32" s="19">
        <f>[28]Abril!$K$14</f>
        <v>37</v>
      </c>
      <c r="L32" s="19">
        <f>[28]Abril!$K$15</f>
        <v>0</v>
      </c>
      <c r="M32" s="19">
        <f>[28]Abril!$K$16</f>
        <v>1.5999999999999999</v>
      </c>
      <c r="N32" s="19">
        <f>[28]Abril!$K$17</f>
        <v>30.6</v>
      </c>
      <c r="O32" s="19">
        <f>[28]Abril!$K$18</f>
        <v>0</v>
      </c>
      <c r="P32" s="19">
        <f>[28]Abril!$K$19</f>
        <v>0</v>
      </c>
      <c r="Q32" s="19">
        <f>[28]Abril!$K$20</f>
        <v>0</v>
      </c>
      <c r="R32" s="19">
        <f>[28]Abril!$K$21</f>
        <v>0</v>
      </c>
      <c r="S32" s="19">
        <f>[28]Abril!$K$22</f>
        <v>0</v>
      </c>
      <c r="T32" s="19">
        <f>[28]Abril!$K$23</f>
        <v>0</v>
      </c>
      <c r="U32" s="19">
        <f>[28]Abril!$K$24</f>
        <v>0</v>
      </c>
      <c r="V32" s="19">
        <f>[28]Abril!$K$25</f>
        <v>0</v>
      </c>
      <c r="W32" s="19">
        <f>[28]Abril!$K$26</f>
        <v>0</v>
      </c>
      <c r="X32" s="19">
        <f>[28]Abril!$K$27</f>
        <v>0</v>
      </c>
      <c r="Y32" s="19">
        <f>[28]Abril!$K$28</f>
        <v>0</v>
      </c>
      <c r="Z32" s="19">
        <f>[28]Abril!$K$29</f>
        <v>0</v>
      </c>
      <c r="AA32" s="19">
        <f>[28]Abril!$K$30</f>
        <v>0</v>
      </c>
      <c r="AB32" s="19">
        <f>[28]Abril!$K$31</f>
        <v>0</v>
      </c>
      <c r="AC32" s="19">
        <f>[28]Abril!$K$32</f>
        <v>0</v>
      </c>
      <c r="AD32" s="19">
        <f>[28]Abril!$K$33</f>
        <v>0</v>
      </c>
      <c r="AE32" s="19">
        <f>[28]Abril!$K$34</f>
        <v>0</v>
      </c>
      <c r="AF32" s="41">
        <f t="shared" si="1"/>
        <v>94.4</v>
      </c>
      <c r="AG32" s="44">
        <f>MAX(B32:AE32)</f>
        <v>37</v>
      </c>
      <c r="AH32" s="51">
        <f t="shared" si="3"/>
        <v>21</v>
      </c>
    </row>
    <row r="33" spans="1:34" s="5" customFormat="1" ht="17.100000000000001" customHeight="1" x14ac:dyDescent="0.2">
      <c r="A33" s="34" t="s">
        <v>33</v>
      </c>
      <c r="B33" s="35">
        <f t="shared" ref="B33:AG33" si="6">MAX(B5:B32)</f>
        <v>1.5999999999999999</v>
      </c>
      <c r="C33" s="35">
        <f t="shared" si="6"/>
        <v>81.800000000000011</v>
      </c>
      <c r="D33" s="35">
        <f t="shared" si="6"/>
        <v>98.8</v>
      </c>
      <c r="E33" s="35">
        <f t="shared" si="6"/>
        <v>19.999999999999986</v>
      </c>
      <c r="F33" s="35">
        <f t="shared" si="6"/>
        <v>204.6</v>
      </c>
      <c r="G33" s="35">
        <f t="shared" si="6"/>
        <v>72.8</v>
      </c>
      <c r="H33" s="35">
        <f t="shared" si="6"/>
        <v>223.79999999999998</v>
      </c>
      <c r="I33" s="35">
        <f t="shared" si="6"/>
        <v>15.799999999999999</v>
      </c>
      <c r="J33" s="35">
        <f t="shared" si="6"/>
        <v>11.200000000000001</v>
      </c>
      <c r="K33" s="35">
        <f t="shared" si="6"/>
        <v>69.599999999999994</v>
      </c>
      <c r="L33" s="35">
        <f t="shared" si="6"/>
        <v>9</v>
      </c>
      <c r="M33" s="35">
        <f t="shared" si="6"/>
        <v>43.4</v>
      </c>
      <c r="N33" s="35">
        <f t="shared" si="6"/>
        <v>63.6</v>
      </c>
      <c r="O33" s="35">
        <f t="shared" si="6"/>
        <v>1.2</v>
      </c>
      <c r="P33" s="35">
        <f t="shared" si="6"/>
        <v>0.60000000000000009</v>
      </c>
      <c r="Q33" s="35">
        <f t="shared" si="6"/>
        <v>0.60000000000000009</v>
      </c>
      <c r="R33" s="35">
        <f t="shared" si="6"/>
        <v>0.4</v>
      </c>
      <c r="S33" s="35">
        <f t="shared" si="6"/>
        <v>0.4</v>
      </c>
      <c r="T33" s="35">
        <f t="shared" si="6"/>
        <v>0.2</v>
      </c>
      <c r="U33" s="35">
        <f t="shared" si="6"/>
        <v>0.4</v>
      </c>
      <c r="V33" s="35">
        <f t="shared" si="6"/>
        <v>0.2</v>
      </c>
      <c r="W33" s="35">
        <f t="shared" si="6"/>
        <v>0.2</v>
      </c>
      <c r="X33" s="35">
        <f t="shared" si="6"/>
        <v>0.2</v>
      </c>
      <c r="Y33" s="35">
        <f t="shared" si="6"/>
        <v>0.2</v>
      </c>
      <c r="Z33" s="35">
        <f t="shared" si="6"/>
        <v>1</v>
      </c>
      <c r="AA33" s="35">
        <f t="shared" si="6"/>
        <v>1.4</v>
      </c>
      <c r="AB33" s="35">
        <f t="shared" si="6"/>
        <v>0.2</v>
      </c>
      <c r="AC33" s="35">
        <f t="shared" si="6"/>
        <v>0.4</v>
      </c>
      <c r="AD33" s="35">
        <f t="shared" si="6"/>
        <v>0.2</v>
      </c>
      <c r="AE33" s="35">
        <f t="shared" si="6"/>
        <v>3.4</v>
      </c>
      <c r="AF33" s="40">
        <f t="shared" si="6"/>
        <v>422.79999999999995</v>
      </c>
      <c r="AG33" s="47">
        <f t="shared" si="6"/>
        <v>223.79999999999998</v>
      </c>
      <c r="AH33" s="51"/>
    </row>
    <row r="34" spans="1:34" s="12" customFormat="1" x14ac:dyDescent="0.2">
      <c r="A34" s="37" t="s">
        <v>36</v>
      </c>
      <c r="B34" s="38">
        <f t="shared" ref="B34:AF34" si="7">SUM(B5:B32)</f>
        <v>2.5999999999999996</v>
      </c>
      <c r="C34" s="38">
        <f t="shared" si="7"/>
        <v>542.4</v>
      </c>
      <c r="D34" s="38">
        <f t="shared" si="7"/>
        <v>607.80000000000007</v>
      </c>
      <c r="E34" s="38">
        <f t="shared" si="7"/>
        <v>176.2</v>
      </c>
      <c r="F34" s="38">
        <f t="shared" si="7"/>
        <v>459.79999999999995</v>
      </c>
      <c r="G34" s="38">
        <f t="shared" si="7"/>
        <v>415.4</v>
      </c>
      <c r="H34" s="38">
        <f t="shared" si="7"/>
        <v>683.39999999999986</v>
      </c>
      <c r="I34" s="38">
        <f t="shared" si="7"/>
        <v>49.6</v>
      </c>
      <c r="J34" s="38">
        <f t="shared" si="7"/>
        <v>55.400000000000006</v>
      </c>
      <c r="K34" s="38">
        <f t="shared" si="7"/>
        <v>173.39999999999998</v>
      </c>
      <c r="L34" s="38">
        <f t="shared" si="7"/>
        <v>11.999999999999998</v>
      </c>
      <c r="M34" s="38">
        <f t="shared" si="7"/>
        <v>259.19999999999993</v>
      </c>
      <c r="N34" s="38">
        <f t="shared" si="7"/>
        <v>547.4</v>
      </c>
      <c r="O34" s="38">
        <f t="shared" si="7"/>
        <v>4.8000000000000007</v>
      </c>
      <c r="P34" s="38">
        <f t="shared" si="7"/>
        <v>0.8</v>
      </c>
      <c r="Q34" s="38">
        <f t="shared" si="7"/>
        <v>1.4</v>
      </c>
      <c r="R34" s="38">
        <f t="shared" si="7"/>
        <v>1</v>
      </c>
      <c r="S34" s="38">
        <f t="shared" si="7"/>
        <v>1</v>
      </c>
      <c r="T34" s="38">
        <f t="shared" si="7"/>
        <v>0.4</v>
      </c>
      <c r="U34" s="38">
        <f t="shared" si="7"/>
        <v>0.8</v>
      </c>
      <c r="V34" s="38">
        <f t="shared" si="7"/>
        <v>0.60000000000000009</v>
      </c>
      <c r="W34" s="38">
        <f t="shared" si="7"/>
        <v>0.4</v>
      </c>
      <c r="X34" s="38">
        <f t="shared" si="7"/>
        <v>0.4</v>
      </c>
      <c r="Y34" s="38">
        <f t="shared" si="7"/>
        <v>0.2</v>
      </c>
      <c r="Z34" s="38">
        <f t="shared" si="7"/>
        <v>1</v>
      </c>
      <c r="AA34" s="38">
        <f t="shared" si="7"/>
        <v>1.5999999999999999</v>
      </c>
      <c r="AB34" s="38">
        <f t="shared" si="7"/>
        <v>0.4</v>
      </c>
      <c r="AC34" s="38">
        <f t="shared" si="7"/>
        <v>0.4</v>
      </c>
      <c r="AD34" s="38">
        <f t="shared" si="7"/>
        <v>0.2</v>
      </c>
      <c r="AE34" s="38">
        <f t="shared" si="7"/>
        <v>4</v>
      </c>
      <c r="AF34" s="41">
        <f t="shared" si="7"/>
        <v>4004</v>
      </c>
      <c r="AG34" s="48"/>
      <c r="AH34" s="51"/>
    </row>
    <row r="36" spans="1:34" x14ac:dyDescent="0.2">
      <c r="A36" s="9"/>
      <c r="B36" s="20"/>
      <c r="C36" s="20" t="s">
        <v>53</v>
      </c>
      <c r="D36" s="20"/>
      <c r="E36" s="20"/>
      <c r="F36" s="20"/>
      <c r="N36" s="2" t="s">
        <v>54</v>
      </c>
      <c r="Y36" s="2" t="s">
        <v>56</v>
      </c>
    </row>
    <row r="37" spans="1:34" x14ac:dyDescent="0.2">
      <c r="K37" s="21"/>
      <c r="L37" s="9"/>
      <c r="M37" s="9"/>
      <c r="N37" s="9" t="s">
        <v>55</v>
      </c>
      <c r="O37" s="9"/>
      <c r="P37" s="9"/>
      <c r="Q37" s="9"/>
      <c r="W37" s="9"/>
      <c r="X37" s="9"/>
      <c r="Y37" s="9" t="s">
        <v>57</v>
      </c>
      <c r="Z37" s="9"/>
      <c r="AA37" s="9"/>
    </row>
    <row r="38" spans="1:34" x14ac:dyDescent="0.2">
      <c r="Q38" s="32"/>
      <c r="R38" s="32" t="s">
        <v>67</v>
      </c>
      <c r="S38" s="32"/>
    </row>
    <row r="40" spans="1:34" x14ac:dyDescent="0.2">
      <c r="H40" s="31"/>
      <c r="I40" s="31"/>
      <c r="J40" s="32"/>
      <c r="K40" s="31"/>
      <c r="L40" s="31"/>
      <c r="M40" s="31"/>
      <c r="N40" s="31"/>
      <c r="O40" s="31"/>
      <c r="P40" s="32" t="s">
        <v>59</v>
      </c>
      <c r="Q40" s="31"/>
      <c r="R40" s="31"/>
      <c r="S40" s="31"/>
      <c r="T40" s="31"/>
      <c r="U40" s="31"/>
      <c r="V40" s="31"/>
      <c r="W40" s="31"/>
      <c r="X40" s="31"/>
      <c r="Y40" s="31"/>
      <c r="Z40" s="31"/>
      <c r="AH40" s="15" t="s">
        <v>58</v>
      </c>
    </row>
    <row r="41" spans="1:34" x14ac:dyDescent="0.2">
      <c r="E41" s="55"/>
      <c r="F41" s="55"/>
      <c r="G41" s="55"/>
      <c r="H41" s="55"/>
      <c r="I41" s="55" t="s">
        <v>69</v>
      </c>
      <c r="J41" s="55"/>
      <c r="K41" s="55"/>
      <c r="L41" s="55"/>
      <c r="M41" s="55"/>
      <c r="N41" s="2" t="s">
        <v>58</v>
      </c>
      <c r="Z41" s="2" t="s">
        <v>58</v>
      </c>
    </row>
    <row r="43" spans="1:34" x14ac:dyDescent="0.2">
      <c r="A43" s="2" t="s">
        <v>58</v>
      </c>
      <c r="AG43" s="30" t="s">
        <v>58</v>
      </c>
    </row>
    <row r="47" spans="1:34" x14ac:dyDescent="0.2">
      <c r="N47" s="2" t="s">
        <v>58</v>
      </c>
    </row>
    <row r="48" spans="1:34" x14ac:dyDescent="0.2">
      <c r="D48" s="2" t="s">
        <v>58</v>
      </c>
    </row>
  </sheetData>
  <mergeCells count="33">
    <mergeCell ref="A1:AG1"/>
    <mergeCell ref="B2:AG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  <mergeCell ref="F3:F4"/>
    <mergeCell ref="G3:G4"/>
    <mergeCell ref="J3:J4"/>
    <mergeCell ref="A2:A4"/>
    <mergeCell ref="B3:B4"/>
    <mergeCell ref="C3:C4"/>
    <mergeCell ref="D3:D4"/>
    <mergeCell ref="AE3:AE4"/>
    <mergeCell ref="S3:S4"/>
    <mergeCell ref="R3:R4"/>
    <mergeCell ref="Q3:Q4"/>
    <mergeCell ref="M3:M4"/>
    <mergeCell ref="N3:N4"/>
    <mergeCell ref="O3:O4"/>
    <mergeCell ref="AA3:AA4"/>
    <mergeCell ref="T3:T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workbookViewId="0">
      <selection activeCell="AF5" sqref="AF5:AF32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7.5703125" style="9" bestFit="1" customWidth="1"/>
    <col min="33" max="33" width="7.28515625" style="13" bestFit="1" customWidth="1"/>
  </cols>
  <sheetData>
    <row r="1" spans="1:33" ht="20.100000000000001" customHeight="1" x14ac:dyDescent="0.2">
      <c r="A1" s="60" t="s">
        <v>23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</row>
    <row r="2" spans="1:33" ht="20.100000000000001" customHeight="1" x14ac:dyDescent="0.2">
      <c r="A2" s="58" t="s">
        <v>21</v>
      </c>
      <c r="B2" s="56" t="s">
        <v>52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</row>
    <row r="3" spans="1:33" s="4" customFormat="1" ht="20.100000000000001" customHeight="1" x14ac:dyDescent="0.2">
      <c r="A3" s="58"/>
      <c r="B3" s="59">
        <v>1</v>
      </c>
      <c r="C3" s="59">
        <f>SUM(B3+1)</f>
        <v>2</v>
      </c>
      <c r="D3" s="59">
        <f t="shared" ref="D3:AD3" si="0">SUM(C3+1)</f>
        <v>3</v>
      </c>
      <c r="E3" s="59">
        <f t="shared" si="0"/>
        <v>4</v>
      </c>
      <c r="F3" s="59">
        <f t="shared" si="0"/>
        <v>5</v>
      </c>
      <c r="G3" s="59">
        <f t="shared" si="0"/>
        <v>6</v>
      </c>
      <c r="H3" s="59">
        <f t="shared" si="0"/>
        <v>7</v>
      </c>
      <c r="I3" s="59">
        <f t="shared" si="0"/>
        <v>8</v>
      </c>
      <c r="J3" s="59">
        <f t="shared" si="0"/>
        <v>9</v>
      </c>
      <c r="K3" s="59">
        <f t="shared" si="0"/>
        <v>10</v>
      </c>
      <c r="L3" s="59">
        <f t="shared" si="0"/>
        <v>11</v>
      </c>
      <c r="M3" s="59">
        <f t="shared" si="0"/>
        <v>12</v>
      </c>
      <c r="N3" s="59">
        <f t="shared" si="0"/>
        <v>13</v>
      </c>
      <c r="O3" s="59">
        <f t="shared" si="0"/>
        <v>14</v>
      </c>
      <c r="P3" s="59">
        <f t="shared" si="0"/>
        <v>15</v>
      </c>
      <c r="Q3" s="59">
        <f t="shared" si="0"/>
        <v>16</v>
      </c>
      <c r="R3" s="59">
        <f t="shared" si="0"/>
        <v>17</v>
      </c>
      <c r="S3" s="59">
        <f t="shared" si="0"/>
        <v>18</v>
      </c>
      <c r="T3" s="59">
        <f t="shared" si="0"/>
        <v>19</v>
      </c>
      <c r="U3" s="59">
        <f t="shared" si="0"/>
        <v>20</v>
      </c>
      <c r="V3" s="59">
        <f t="shared" si="0"/>
        <v>21</v>
      </c>
      <c r="W3" s="59">
        <f t="shared" si="0"/>
        <v>22</v>
      </c>
      <c r="X3" s="59">
        <f t="shared" si="0"/>
        <v>23</v>
      </c>
      <c r="Y3" s="59">
        <f t="shared" si="0"/>
        <v>24</v>
      </c>
      <c r="Z3" s="59">
        <f t="shared" si="0"/>
        <v>25</v>
      </c>
      <c r="AA3" s="59">
        <f t="shared" si="0"/>
        <v>26</v>
      </c>
      <c r="AB3" s="59">
        <f t="shared" si="0"/>
        <v>27</v>
      </c>
      <c r="AC3" s="59">
        <f t="shared" si="0"/>
        <v>28</v>
      </c>
      <c r="AD3" s="59">
        <f t="shared" si="0"/>
        <v>29</v>
      </c>
      <c r="AE3" s="59">
        <v>30</v>
      </c>
      <c r="AF3" s="39" t="s">
        <v>41</v>
      </c>
      <c r="AG3" s="42" t="s">
        <v>40</v>
      </c>
    </row>
    <row r="4" spans="1:33" s="5" customFormat="1" ht="20.100000000000001" customHeight="1" x14ac:dyDescent="0.2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39" t="s">
        <v>39</v>
      </c>
      <c r="AG4" s="42" t="s">
        <v>39</v>
      </c>
    </row>
    <row r="5" spans="1:33" s="5" customFormat="1" ht="20.100000000000001" customHeight="1" x14ac:dyDescent="0.2">
      <c r="A5" s="17" t="s">
        <v>47</v>
      </c>
      <c r="B5" s="18">
        <f>[1]Abril!$C$5</f>
        <v>34.9</v>
      </c>
      <c r="C5" s="18">
        <f>[1]Abril!$C$6</f>
        <v>30</v>
      </c>
      <c r="D5" s="18">
        <f>[1]Abril!$C$7</f>
        <v>25.8</v>
      </c>
      <c r="E5" s="18">
        <f>[1]Abril!$C$8</f>
        <v>31.3</v>
      </c>
      <c r="F5" s="18">
        <f>[1]Abril!$C$9</f>
        <v>28</v>
      </c>
      <c r="G5" s="18">
        <f>[1]Abril!$C$10</f>
        <v>28.2</v>
      </c>
      <c r="H5" s="18">
        <f>[1]Abril!$C$11</f>
        <v>26.1</v>
      </c>
      <c r="I5" s="18">
        <f>[1]Abril!$C$12</f>
        <v>32.200000000000003</v>
      </c>
      <c r="J5" s="18">
        <f>[1]Abril!$C$13</f>
        <v>30.6</v>
      </c>
      <c r="K5" s="18">
        <f>[1]Abril!$C$14</f>
        <v>30.4</v>
      </c>
      <c r="L5" s="18">
        <f>[1]Abril!$C$15</f>
        <v>31.1</v>
      </c>
      <c r="M5" s="18">
        <f>[1]Abril!$C$16</f>
        <v>31.2</v>
      </c>
      <c r="N5" s="18">
        <f>[1]Abril!$C$17</f>
        <v>25.2</v>
      </c>
      <c r="O5" s="18">
        <f>[1]Abril!$C$18</f>
        <v>27.6</v>
      </c>
      <c r="P5" s="18">
        <f>[1]Abril!$C$19</f>
        <v>29.9</v>
      </c>
      <c r="Q5" s="18">
        <f>[1]Abril!$C$20</f>
        <v>29.5</v>
      </c>
      <c r="R5" s="18">
        <f>[1]Abril!$C$21</f>
        <v>29.5</v>
      </c>
      <c r="S5" s="18">
        <f>[1]Abril!$C$22</f>
        <v>29.1</v>
      </c>
      <c r="T5" s="18">
        <f>[1]Abril!$C$23</f>
        <v>28.2</v>
      </c>
      <c r="U5" s="18">
        <f>[1]Abril!$C$24</f>
        <v>30.7</v>
      </c>
      <c r="V5" s="18">
        <f>[1]Abril!$C$25</f>
        <v>29.4</v>
      </c>
      <c r="W5" s="18">
        <f>[1]Abril!$C$26</f>
        <v>29.3</v>
      </c>
      <c r="X5" s="18">
        <f>[1]Abril!$C$27</f>
        <v>27.9</v>
      </c>
      <c r="Y5" s="18">
        <f>[1]Abril!$C$28</f>
        <v>29.5</v>
      </c>
      <c r="Z5" s="18">
        <f>[1]Abril!$C$29</f>
        <v>31.4</v>
      </c>
      <c r="AA5" s="18">
        <f>[1]Abril!$C$30</f>
        <v>31.8</v>
      </c>
      <c r="AB5" s="18">
        <f>[1]Abril!$C$31</f>
        <v>32.4</v>
      </c>
      <c r="AC5" s="18">
        <f>[1]Abril!$C$32</f>
        <v>30.3</v>
      </c>
      <c r="AD5" s="18">
        <f>[1]Abril!$C$33</f>
        <v>32.9</v>
      </c>
      <c r="AE5" s="18">
        <f>[1]Abril!$C$34</f>
        <v>32.9</v>
      </c>
      <c r="AF5" s="40">
        <f t="shared" ref="AF5:AF13" si="1">MAX(B5:AE5)</f>
        <v>34.9</v>
      </c>
      <c r="AG5" s="43">
        <f t="shared" ref="AG5:AG13" si="2">AVERAGE(B5:AE5)</f>
        <v>29.909999999999993</v>
      </c>
    </row>
    <row r="6" spans="1:33" ht="17.100000000000001" customHeight="1" x14ac:dyDescent="0.2">
      <c r="A6" s="17" t="s">
        <v>0</v>
      </c>
      <c r="B6" s="19">
        <f>[2]Abril!$C$5</f>
        <v>33.200000000000003</v>
      </c>
      <c r="C6" s="19">
        <f>[2]Abril!$C$6</f>
        <v>26.5</v>
      </c>
      <c r="D6" s="19">
        <f>[2]Abril!$C$7</f>
        <v>23.9</v>
      </c>
      <c r="E6" s="19">
        <f>[2]Abril!$C$8</f>
        <v>29</v>
      </c>
      <c r="F6" s="19">
        <f>[2]Abril!$C$9</f>
        <v>24.2</v>
      </c>
      <c r="G6" s="19">
        <f>[2]Abril!$C$10</f>
        <v>25</v>
      </c>
      <c r="H6" s="19">
        <f>[2]Abril!$C$11</f>
        <v>24.7</v>
      </c>
      <c r="I6" s="19">
        <f>[2]Abril!$C$12</f>
        <v>26.3</v>
      </c>
      <c r="J6" s="19">
        <f>[2]Abril!$C$13</f>
        <v>28.4</v>
      </c>
      <c r="K6" s="19">
        <f>[2]Abril!$C$14</f>
        <v>27.5</v>
      </c>
      <c r="L6" s="19">
        <f>[2]Abril!$C$15</f>
        <v>29.6</v>
      </c>
      <c r="M6" s="19">
        <f>[2]Abril!$C$16</f>
        <v>30.1</v>
      </c>
      <c r="N6" s="19">
        <f>[2]Abril!$C$17</f>
        <v>23.3</v>
      </c>
      <c r="O6" s="19">
        <f>[2]Abril!$C$18</f>
        <v>24.7</v>
      </c>
      <c r="P6" s="19">
        <f>[2]Abril!$C$19</f>
        <v>26.8</v>
      </c>
      <c r="Q6" s="19">
        <f>[2]Abril!$C$20</f>
        <v>26.4</v>
      </c>
      <c r="R6" s="19">
        <f>[2]Abril!$C$21</f>
        <v>26.4</v>
      </c>
      <c r="S6" s="19">
        <f>[2]Abril!$C$22</f>
        <v>27.6</v>
      </c>
      <c r="T6" s="19">
        <f>[2]Abril!$C$23</f>
        <v>27</v>
      </c>
      <c r="U6" s="19">
        <f>[2]Abril!$C$24</f>
        <v>27.6</v>
      </c>
      <c r="V6" s="19">
        <f>[2]Abril!$C$25</f>
        <v>27.6</v>
      </c>
      <c r="W6" s="19">
        <f>[2]Abril!$C$26</f>
        <v>26.6</v>
      </c>
      <c r="X6" s="19">
        <f>[2]Abril!$C$27</f>
        <v>27.4</v>
      </c>
      <c r="Y6" s="19">
        <f>[2]Abril!$C$28</f>
        <v>27.4</v>
      </c>
      <c r="Z6" s="19">
        <f>[2]Abril!$C$29</f>
        <v>27.7</v>
      </c>
      <c r="AA6" s="19">
        <f>[2]Abril!$C$30</f>
        <v>30</v>
      </c>
      <c r="AB6" s="19">
        <f>[2]Abril!$C$31</f>
        <v>30.5</v>
      </c>
      <c r="AC6" s="19">
        <f>[2]Abril!$C$32</f>
        <v>28.9</v>
      </c>
      <c r="AD6" s="19">
        <f>[2]Abril!$C$33</f>
        <v>31.1</v>
      </c>
      <c r="AE6" s="19">
        <f>[2]Abril!$C$34</f>
        <v>31.2</v>
      </c>
      <c r="AF6" s="41">
        <f t="shared" si="1"/>
        <v>33.200000000000003</v>
      </c>
      <c r="AG6" s="44">
        <f t="shared" si="2"/>
        <v>27.553333333333338</v>
      </c>
    </row>
    <row r="7" spans="1:33" ht="17.100000000000001" customHeight="1" x14ac:dyDescent="0.2">
      <c r="A7" s="17" t="s">
        <v>1</v>
      </c>
      <c r="B7" s="19">
        <f>[3]Abril!$C$5</f>
        <v>35</v>
      </c>
      <c r="C7" s="19">
        <f>[3]Abril!$C$6</f>
        <v>31.3</v>
      </c>
      <c r="D7" s="19">
        <f>[3]Abril!$C$7</f>
        <v>24.9</v>
      </c>
      <c r="E7" s="19">
        <f>[3]Abril!$C$8</f>
        <v>29.5</v>
      </c>
      <c r="F7" s="19">
        <f>[3]Abril!$C$9</f>
        <v>29.2</v>
      </c>
      <c r="G7" s="19">
        <f>[3]Abril!$C$10</f>
        <v>30.9</v>
      </c>
      <c r="H7" s="19">
        <f>[3]Abril!$C$11</f>
        <v>27</v>
      </c>
      <c r="I7" s="19">
        <f>[3]Abril!$C$12</f>
        <v>31.6</v>
      </c>
      <c r="J7" s="19">
        <f>[3]Abril!$C$13</f>
        <v>32.200000000000003</v>
      </c>
      <c r="K7" s="19">
        <f>[3]Abril!$C$14</f>
        <v>32.299999999999997</v>
      </c>
      <c r="L7" s="19">
        <f>[3]Abril!$C$15</f>
        <v>32.700000000000003</v>
      </c>
      <c r="M7" s="19">
        <f>[3]Abril!$C$16</f>
        <v>31.8</v>
      </c>
      <c r="N7" s="19">
        <f>[3]Abril!$C$17</f>
        <v>26.6</v>
      </c>
      <c r="O7" s="19">
        <f>[3]Abril!$C$18</f>
        <v>29.4</v>
      </c>
      <c r="P7" s="19">
        <f>[3]Abril!$C$19</f>
        <v>28.6</v>
      </c>
      <c r="Q7" s="19">
        <f>[3]Abril!$C$20</f>
        <v>29.3</v>
      </c>
      <c r="R7" s="19">
        <f>[3]Abril!$C$21</f>
        <v>29.1</v>
      </c>
      <c r="S7" s="19">
        <f>[3]Abril!$C$22</f>
        <v>30.2</v>
      </c>
      <c r="T7" s="19">
        <f>[3]Abril!$C$23</f>
        <v>30</v>
      </c>
      <c r="U7" s="19">
        <f>[3]Abril!$C$24</f>
        <v>29.9</v>
      </c>
      <c r="V7" s="19">
        <f>[3]Abril!$C$25</f>
        <v>31.3</v>
      </c>
      <c r="W7" s="19">
        <f>[3]Abril!$C$26</f>
        <v>31.3</v>
      </c>
      <c r="X7" s="19">
        <f>[3]Abril!$C$27</f>
        <v>29.8</v>
      </c>
      <c r="Y7" s="19">
        <f>[3]Abril!$C$28</f>
        <v>30.8</v>
      </c>
      <c r="Z7" s="19">
        <f>[3]Abril!$C$29</f>
        <v>31.4</v>
      </c>
      <c r="AA7" s="19">
        <f>[3]Abril!$C$30</f>
        <v>32.299999999999997</v>
      </c>
      <c r="AB7" s="19">
        <f>[3]Abril!$C$31</f>
        <v>33.5</v>
      </c>
      <c r="AC7" s="19">
        <f>[3]Abril!$C$32</f>
        <v>33.5</v>
      </c>
      <c r="AD7" s="19">
        <f>[3]Abril!$C$33</f>
        <v>33.200000000000003</v>
      </c>
      <c r="AE7" s="19">
        <f>[3]Abril!$C$34</f>
        <v>33.6</v>
      </c>
      <c r="AF7" s="41">
        <f t="shared" si="1"/>
        <v>35</v>
      </c>
      <c r="AG7" s="44">
        <f t="shared" si="2"/>
        <v>30.739999999999995</v>
      </c>
    </row>
    <row r="8" spans="1:33" ht="17.100000000000001" customHeight="1" x14ac:dyDescent="0.2">
      <c r="A8" s="17" t="s">
        <v>60</v>
      </c>
      <c r="B8" s="19">
        <f>[4]Abril!$C$5</f>
        <v>31.9</v>
      </c>
      <c r="C8" s="19">
        <f>[4]Abril!$C$6</f>
        <v>27.1</v>
      </c>
      <c r="D8" s="19">
        <f>[4]Abril!$C$7</f>
        <v>26</v>
      </c>
      <c r="E8" s="19">
        <f>[4]Abril!$C$8</f>
        <v>29.4</v>
      </c>
      <c r="F8" s="19">
        <f>[4]Abril!$C$9</f>
        <v>28.1</v>
      </c>
      <c r="G8" s="19">
        <f>[4]Abril!$C$10</f>
        <v>28.4</v>
      </c>
      <c r="H8" s="19">
        <f>[4]Abril!$C$11</f>
        <v>24.5</v>
      </c>
      <c r="I8" s="19">
        <f>[4]Abril!$C$12</f>
        <v>29.7</v>
      </c>
      <c r="J8" s="19">
        <f>[4]Abril!$C$13</f>
        <v>29.4</v>
      </c>
      <c r="K8" s="19">
        <f>[4]Abril!$C$14</f>
        <v>27.7</v>
      </c>
      <c r="L8" s="19">
        <f>[4]Abril!$C$15</f>
        <v>28.4</v>
      </c>
      <c r="M8" s="19">
        <f>[4]Abril!$C$16</f>
        <v>30.2</v>
      </c>
      <c r="N8" s="19">
        <f>[4]Abril!$C$17</f>
        <v>25.8</v>
      </c>
      <c r="O8" s="19">
        <f>[4]Abril!$C$18</f>
        <v>27.7</v>
      </c>
      <c r="P8" s="19">
        <f>[4]Abril!$C$19</f>
        <v>27.8</v>
      </c>
      <c r="Q8" s="19">
        <f>[4]Abril!$C$20</f>
        <v>26.7</v>
      </c>
      <c r="R8" s="19">
        <f>[4]Abril!$C$21</f>
        <v>27</v>
      </c>
      <c r="S8" s="19">
        <f>[4]Abril!$C$22</f>
        <v>26.1</v>
      </c>
      <c r="T8" s="19">
        <f>[4]Abril!$C$23</f>
        <v>26.2</v>
      </c>
      <c r="U8" s="19">
        <f>[4]Abril!$C$24</f>
        <v>27.4</v>
      </c>
      <c r="V8" s="19">
        <f>[4]Abril!$C$25</f>
        <v>27.1</v>
      </c>
      <c r="W8" s="19">
        <f>[4]Abril!$C$26</f>
        <v>27.3</v>
      </c>
      <c r="X8" s="19">
        <f>[4]Abril!$C$27</f>
        <v>26.7</v>
      </c>
      <c r="Y8" s="19">
        <f>[4]Abril!$C$28</f>
        <v>27.8</v>
      </c>
      <c r="Z8" s="19">
        <f>[4]Abril!$C$29</f>
        <v>29</v>
      </c>
      <c r="AA8" s="19">
        <f>[4]Abril!$C$30</f>
        <v>30.2</v>
      </c>
      <c r="AB8" s="19">
        <f>[4]Abril!$C$31</f>
        <v>29.5</v>
      </c>
      <c r="AC8" s="19">
        <f>[4]Abril!$C$32</f>
        <v>28.8</v>
      </c>
      <c r="AD8" s="19">
        <f>[4]Abril!$C$33</f>
        <v>30.6</v>
      </c>
      <c r="AE8" s="19">
        <f>[4]Abril!$C$34</f>
        <v>30.7</v>
      </c>
      <c r="AF8" s="41">
        <f t="shared" ref="AF8" si="3">MAX(B8:AE8)</f>
        <v>31.9</v>
      </c>
      <c r="AG8" s="44">
        <f t="shared" ref="AG8" si="4">AVERAGE(B8:AE8)</f>
        <v>28.106666666666669</v>
      </c>
    </row>
    <row r="9" spans="1:33" ht="17.100000000000001" customHeight="1" x14ac:dyDescent="0.2">
      <c r="A9" s="17" t="s">
        <v>48</v>
      </c>
      <c r="B9" s="19">
        <f>[5]Abril!$C$5</f>
        <v>35.299999999999997</v>
      </c>
      <c r="C9" s="19">
        <f>[5]Abril!$C$6</f>
        <v>28.6</v>
      </c>
      <c r="D9" s="19">
        <f>[5]Abril!$C$7</f>
        <v>24.6</v>
      </c>
      <c r="E9" s="19">
        <f>[5]Abril!$C$8</f>
        <v>29.3</v>
      </c>
      <c r="F9" s="19">
        <f>[5]Abril!$C$9</f>
        <v>28.1</v>
      </c>
      <c r="G9" s="19">
        <f>[5]Abril!$C$10</f>
        <v>31.4</v>
      </c>
      <c r="H9" s="19">
        <f>[5]Abril!$C$11</f>
        <v>23.3</v>
      </c>
      <c r="I9" s="19">
        <f>[5]Abril!$C$12</f>
        <v>29.5</v>
      </c>
      <c r="J9" s="19">
        <f>[5]Abril!$C$13</f>
        <v>31.9</v>
      </c>
      <c r="K9" s="19">
        <f>[5]Abril!$C$14</f>
        <v>32.1</v>
      </c>
      <c r="L9" s="19">
        <f>[5]Abril!$C$15</f>
        <v>32.799999999999997</v>
      </c>
      <c r="M9" s="19">
        <f>[5]Abril!$C$16</f>
        <v>32.5</v>
      </c>
      <c r="N9" s="19">
        <f>[5]Abril!$C$17</f>
        <v>24.6</v>
      </c>
      <c r="O9" s="19">
        <f>[5]Abril!$C$18</f>
        <v>26.9</v>
      </c>
      <c r="P9" s="19">
        <f>[5]Abril!$C$19</f>
        <v>28.4</v>
      </c>
      <c r="Q9" s="19">
        <f>[5]Abril!$C$20</f>
        <v>28.4</v>
      </c>
      <c r="R9" s="19">
        <f>[5]Abril!$C$21</f>
        <v>28.3</v>
      </c>
      <c r="S9" s="19">
        <f>[5]Abril!$C$22</f>
        <v>29.3</v>
      </c>
      <c r="T9" s="19">
        <f>[5]Abril!$C$23</f>
        <v>30.1</v>
      </c>
      <c r="U9" s="19">
        <f>[5]Abril!$C$24</f>
        <v>29.8</v>
      </c>
      <c r="V9" s="19">
        <f>[5]Abril!$C$25</f>
        <v>31.3</v>
      </c>
      <c r="W9" s="19">
        <f>[5]Abril!$C$26</f>
        <v>30.7</v>
      </c>
      <c r="X9" s="19">
        <f>[5]Abril!$C$27</f>
        <v>30.8</v>
      </c>
      <c r="Y9" s="19">
        <f>[5]Abril!$C$28</f>
        <v>30.6</v>
      </c>
      <c r="Z9" s="19">
        <f>[5]Abril!$C$29</f>
        <v>30.5</v>
      </c>
      <c r="AA9" s="19">
        <f>[5]Abril!$C$30</f>
        <v>32.700000000000003</v>
      </c>
      <c r="AB9" s="19">
        <f>[5]Abril!$C$31</f>
        <v>32.9</v>
      </c>
      <c r="AC9" s="19">
        <f>[5]Abril!$C$32</f>
        <v>33.6</v>
      </c>
      <c r="AD9" s="19">
        <f>[5]Abril!$C$33</f>
        <v>33.700000000000003</v>
      </c>
      <c r="AE9" s="19">
        <f>[5]Abril!$C$34</f>
        <v>34.1</v>
      </c>
      <c r="AF9" s="41">
        <f t="shared" si="1"/>
        <v>35.299999999999997</v>
      </c>
      <c r="AG9" s="44">
        <f t="shared" si="2"/>
        <v>30.203333333333333</v>
      </c>
    </row>
    <row r="10" spans="1:33" ht="17.100000000000001" customHeight="1" x14ac:dyDescent="0.2">
      <c r="A10" s="17" t="s">
        <v>2</v>
      </c>
      <c r="B10" s="19">
        <f>[6]Abril!$C$5</f>
        <v>31.8</v>
      </c>
      <c r="C10" s="19">
        <f>[6]Abril!$C$6</f>
        <v>26.4</v>
      </c>
      <c r="D10" s="19">
        <f>[6]Abril!$C$7</f>
        <v>25.8</v>
      </c>
      <c r="E10" s="19">
        <f>[6]Abril!$C$8</f>
        <v>28.2</v>
      </c>
      <c r="F10" s="19">
        <f>[6]Abril!$C$9</f>
        <v>26.4</v>
      </c>
      <c r="G10" s="19">
        <f>[6]Abril!$C$10</f>
        <v>28.8</v>
      </c>
      <c r="H10" s="19">
        <f>[6]Abril!$C$11</f>
        <v>26.8</v>
      </c>
      <c r="I10" s="19">
        <f>[6]Abril!$C$12</f>
        <v>29.1</v>
      </c>
      <c r="J10" s="19">
        <f>[6]Abril!$C$13</f>
        <v>28.9</v>
      </c>
      <c r="K10" s="19">
        <f>[6]Abril!$C$14</f>
        <v>30</v>
      </c>
      <c r="L10" s="19">
        <f>[6]Abril!$C$15</f>
        <v>30.2</v>
      </c>
      <c r="M10" s="19">
        <f>[6]Abril!$C$16</f>
        <v>28.7</v>
      </c>
      <c r="N10" s="19">
        <f>[6]Abril!$C$17</f>
        <v>24.8</v>
      </c>
      <c r="O10" s="19">
        <f>[6]Abril!$C$18</f>
        <v>27.3</v>
      </c>
      <c r="P10" s="19">
        <f>[6]Abril!$C$19</f>
        <v>27.4</v>
      </c>
      <c r="Q10" s="19">
        <f>[6]Abril!$C$20</f>
        <v>27</v>
      </c>
      <c r="R10" s="19">
        <f>[6]Abril!$C$21</f>
        <v>27.6</v>
      </c>
      <c r="S10" s="19">
        <f>[6]Abril!$C$22</f>
        <v>28.2</v>
      </c>
      <c r="T10" s="19">
        <f>[6]Abril!$C$23</f>
        <v>27.5</v>
      </c>
      <c r="U10" s="19">
        <f>[6]Abril!$C$24</f>
        <v>28.3</v>
      </c>
      <c r="V10" s="19">
        <f>[6]Abril!$C$25</f>
        <v>29.8</v>
      </c>
      <c r="W10" s="19">
        <f>[6]Abril!$C$26</f>
        <v>29.3</v>
      </c>
      <c r="X10" s="19">
        <f>[6]Abril!$C$27</f>
        <v>27.8</v>
      </c>
      <c r="Y10" s="19">
        <f>[6]Abril!$C$28</f>
        <v>28.1</v>
      </c>
      <c r="Z10" s="19">
        <f>[6]Abril!$C$29</f>
        <v>29.4</v>
      </c>
      <c r="AA10" s="19">
        <f>[6]Abril!$C$30</f>
        <v>29.9</v>
      </c>
      <c r="AB10" s="19">
        <f>[6]Abril!$C$31</f>
        <v>31.3</v>
      </c>
      <c r="AC10" s="19">
        <f>[6]Abril!$C$32</f>
        <v>31.2</v>
      </c>
      <c r="AD10" s="19">
        <f>[6]Abril!$C$33</f>
        <v>31</v>
      </c>
      <c r="AE10" s="19">
        <f>[6]Abril!$C$34</f>
        <v>31.3</v>
      </c>
      <c r="AF10" s="41">
        <f t="shared" si="1"/>
        <v>31.8</v>
      </c>
      <c r="AG10" s="44">
        <f t="shared" si="2"/>
        <v>28.609999999999996</v>
      </c>
    </row>
    <row r="11" spans="1:33" ht="17.100000000000001" customHeight="1" x14ac:dyDescent="0.2">
      <c r="A11" s="17" t="s">
        <v>3</v>
      </c>
      <c r="B11" s="19">
        <f>[7]Abril!$C$5</f>
        <v>33.299999999999997</v>
      </c>
      <c r="C11" s="19">
        <f>[7]Abril!$C$6</f>
        <v>31.5</v>
      </c>
      <c r="D11" s="19">
        <f>[7]Abril!$C$7</f>
        <v>30.3</v>
      </c>
      <c r="E11" s="19">
        <f>[7]Abril!$C$8</f>
        <v>30</v>
      </c>
      <c r="F11" s="19">
        <f>[7]Abril!$C$9</f>
        <v>32</v>
      </c>
      <c r="G11" s="19">
        <f>[7]Abril!$C$10</f>
        <v>31.3</v>
      </c>
      <c r="H11" s="19">
        <f>[7]Abril!$C$11</f>
        <v>30.8</v>
      </c>
      <c r="I11" s="19">
        <f>[7]Abril!$C$12</f>
        <v>31.1</v>
      </c>
      <c r="J11" s="19">
        <f>[7]Abril!$C$13</f>
        <v>30.7</v>
      </c>
      <c r="K11" s="19">
        <f>[7]Abril!$C$14</f>
        <v>28.4</v>
      </c>
      <c r="L11" s="19">
        <f>[7]Abril!$C$15</f>
        <v>30.1</v>
      </c>
      <c r="M11" s="19">
        <f>[7]Abril!$C$16</f>
        <v>29.2</v>
      </c>
      <c r="N11" s="19">
        <f>[7]Abril!$C$17</f>
        <v>26</v>
      </c>
      <c r="O11" s="19">
        <f>[7]Abril!$C$18</f>
        <v>26.3</v>
      </c>
      <c r="P11" s="19">
        <f>[7]Abril!$C$19</f>
        <v>28.6</v>
      </c>
      <c r="Q11" s="19">
        <f>[7]Abril!$C$20</f>
        <v>29.3</v>
      </c>
      <c r="R11" s="19">
        <f>[7]Abril!$C$21</f>
        <v>28.1</v>
      </c>
      <c r="S11" s="19">
        <f>[7]Abril!$C$22</f>
        <v>28.3</v>
      </c>
      <c r="T11" s="19">
        <f>[7]Abril!$C$23</f>
        <v>28.1</v>
      </c>
      <c r="U11" s="19">
        <f>[7]Abril!$C$24</f>
        <v>29.8</v>
      </c>
      <c r="V11" s="19">
        <f>[7]Abril!$C$25</f>
        <v>30</v>
      </c>
      <c r="W11" s="19">
        <f>[7]Abril!$C$26</f>
        <v>27.6</v>
      </c>
      <c r="X11" s="19">
        <f>[7]Abril!$C$27</f>
        <v>26.3</v>
      </c>
      <c r="Y11" s="19">
        <f>[7]Abril!$C$28</f>
        <v>28.7</v>
      </c>
      <c r="Z11" s="19">
        <f>[7]Abril!$C$29</f>
        <v>29.6</v>
      </c>
      <c r="AA11" s="19">
        <f>[7]Abril!$C$30</f>
        <v>29.8</v>
      </c>
      <c r="AB11" s="19">
        <f>[7]Abril!$C$31</f>
        <v>30.6</v>
      </c>
      <c r="AC11" s="19">
        <f>[7]Abril!$C$32</f>
        <v>29.4</v>
      </c>
      <c r="AD11" s="19">
        <f>[7]Abril!$C$33</f>
        <v>30.7</v>
      </c>
      <c r="AE11" s="19">
        <f>[7]Abril!$C$34</f>
        <v>32</v>
      </c>
      <c r="AF11" s="41">
        <f t="shared" si="1"/>
        <v>33.299999999999997</v>
      </c>
      <c r="AG11" s="44">
        <f t="shared" si="2"/>
        <v>29.596666666666671</v>
      </c>
    </row>
    <row r="12" spans="1:33" ht="17.100000000000001" customHeight="1" x14ac:dyDescent="0.2">
      <c r="A12" s="17" t="s">
        <v>4</v>
      </c>
      <c r="B12" s="19">
        <f>[8]Abril!$C$5</f>
        <v>30.7</v>
      </c>
      <c r="C12" s="19">
        <f>[8]Abril!$C$6</f>
        <v>29.1</v>
      </c>
      <c r="D12" s="19">
        <f>[8]Abril!$C$7</f>
        <v>27.5</v>
      </c>
      <c r="E12" s="19">
        <f>[8]Abril!$C$8</f>
        <v>27.4</v>
      </c>
      <c r="F12" s="19">
        <f>[8]Abril!$C$9</f>
        <v>28.6</v>
      </c>
      <c r="G12" s="19">
        <f>[8]Abril!$C$10</f>
        <v>28.4</v>
      </c>
      <c r="H12" s="19">
        <f>[8]Abril!$C$11</f>
        <v>27.6</v>
      </c>
      <c r="I12" s="19">
        <f>[8]Abril!$C$12</f>
        <v>28.8</v>
      </c>
      <c r="J12" s="19">
        <f>[8]Abril!$C$13</f>
        <v>27.8</v>
      </c>
      <c r="K12" s="19">
        <f>[8]Abril!$C$14</f>
        <v>27.1</v>
      </c>
      <c r="L12" s="19">
        <f>[8]Abril!$C$15</f>
        <v>28.4</v>
      </c>
      <c r="M12" s="19">
        <f>[8]Abril!$C$16</f>
        <v>28.3</v>
      </c>
      <c r="N12" s="19">
        <f>[8]Abril!$C$17</f>
        <v>22.8</v>
      </c>
      <c r="O12" s="19">
        <f>[8]Abril!$C$18</f>
        <v>23.8</v>
      </c>
      <c r="P12" s="19">
        <f>[8]Abril!$C$19</f>
        <v>26.2</v>
      </c>
      <c r="Q12" s="19">
        <f>[8]Abril!$C$20</f>
        <v>25.6</v>
      </c>
      <c r="R12" s="19">
        <f>[8]Abril!$C$21</f>
        <v>26</v>
      </c>
      <c r="S12" s="19">
        <f>[8]Abril!$C$22</f>
        <v>26.7</v>
      </c>
      <c r="T12" s="19">
        <f>[8]Abril!$C$23</f>
        <v>25.9</v>
      </c>
      <c r="U12" s="19">
        <f>[8]Abril!$C$24</f>
        <v>27.4</v>
      </c>
      <c r="V12" s="19">
        <f>[8]Abril!$C$25</f>
        <v>27.8</v>
      </c>
      <c r="W12" s="19">
        <f>[8]Abril!$C$26</f>
        <v>25.7</v>
      </c>
      <c r="X12" s="19">
        <f>[8]Abril!$C$27</f>
        <v>25</v>
      </c>
      <c r="Y12" s="19">
        <f>[8]Abril!$C$28</f>
        <v>26.4</v>
      </c>
      <c r="Z12" s="19">
        <f>[8]Abril!$C$29</f>
        <v>27.3</v>
      </c>
      <c r="AA12" s="19">
        <f>[8]Abril!$C$30</f>
        <v>27.6</v>
      </c>
      <c r="AB12" s="19">
        <f>[8]Abril!$C$31</f>
        <v>27.3</v>
      </c>
      <c r="AC12" s="19">
        <f>[8]Abril!$C$32</f>
        <v>28.3</v>
      </c>
      <c r="AD12" s="19">
        <f>[8]Abril!$C$33</f>
        <v>29.2</v>
      </c>
      <c r="AE12" s="19">
        <f>[8]Abril!$C$34</f>
        <v>29.9</v>
      </c>
      <c r="AF12" s="41">
        <f t="shared" si="1"/>
        <v>30.7</v>
      </c>
      <c r="AG12" s="44">
        <f t="shared" si="2"/>
        <v>27.286666666666665</v>
      </c>
    </row>
    <row r="13" spans="1:33" ht="17.100000000000001" customHeight="1" x14ac:dyDescent="0.2">
      <c r="A13" s="17" t="s">
        <v>5</v>
      </c>
      <c r="B13" s="19">
        <f>[9]Abril!$C$5</f>
        <v>35.200000000000003</v>
      </c>
      <c r="C13" s="19">
        <f>[9]Abril!$C$6</f>
        <v>34.9</v>
      </c>
      <c r="D13" s="19">
        <f>[9]Abril!$C$7</f>
        <v>30.2</v>
      </c>
      <c r="E13" s="19">
        <f>[9]Abril!$C$8</f>
        <v>30.7</v>
      </c>
      <c r="F13" s="19">
        <f>[9]Abril!$C$9</f>
        <v>31.7</v>
      </c>
      <c r="G13" s="19">
        <f>[9]Abril!$C$10</f>
        <v>34.4</v>
      </c>
      <c r="H13" s="19">
        <f>[9]Abril!$C$11</f>
        <v>33.299999999999997</v>
      </c>
      <c r="I13" s="19">
        <f>[9]Abril!$C$12</f>
        <v>29.8</v>
      </c>
      <c r="J13" s="19">
        <f>[9]Abril!$C$13</f>
        <v>31.4</v>
      </c>
      <c r="K13" s="19">
        <f>[9]Abril!$C$14</f>
        <v>31.6</v>
      </c>
      <c r="L13" s="19">
        <f>[9]Abril!$C$15</f>
        <v>32.700000000000003</v>
      </c>
      <c r="M13" s="19">
        <f>[9]Abril!$C$16</f>
        <v>31.7</v>
      </c>
      <c r="N13" s="19">
        <f>[9]Abril!$C$17</f>
        <v>25.8</v>
      </c>
      <c r="O13" s="19">
        <f>[9]Abril!$C$18</f>
        <v>27.9</v>
      </c>
      <c r="P13" s="19">
        <f>[9]Abril!$C$19</f>
        <v>29.1</v>
      </c>
      <c r="Q13" s="19">
        <f>[9]Abril!$C$20</f>
        <v>29.4</v>
      </c>
      <c r="R13" s="19">
        <f>[9]Abril!$C$21</f>
        <v>29.3</v>
      </c>
      <c r="S13" s="19">
        <f>[9]Abril!$C$22</f>
        <v>29.9</v>
      </c>
      <c r="T13" s="19">
        <f>[9]Abril!$C$23</f>
        <v>30.4</v>
      </c>
      <c r="U13" s="19">
        <f>[9]Abril!$C$24</f>
        <v>30.5</v>
      </c>
      <c r="V13" s="19">
        <f>[9]Abril!$C$25</f>
        <v>31.5</v>
      </c>
      <c r="W13" s="19">
        <f>[9]Abril!$C$26</f>
        <v>30.8</v>
      </c>
      <c r="X13" s="19">
        <f>[9]Abril!$C$27</f>
        <v>30.9</v>
      </c>
      <c r="Y13" s="19">
        <f>[9]Abril!$C$28</f>
        <v>30.1</v>
      </c>
      <c r="Z13" s="19">
        <f>[9]Abril!$C$29</f>
        <v>31.4</v>
      </c>
      <c r="AA13" s="19">
        <f>[9]Abril!$C$30</f>
        <v>33.299999999999997</v>
      </c>
      <c r="AB13" s="19">
        <f>[9]Abril!$C$31</f>
        <v>33.4</v>
      </c>
      <c r="AC13" s="19">
        <f>[9]Abril!$C$32</f>
        <v>33.5</v>
      </c>
      <c r="AD13" s="19">
        <f>[9]Abril!$C$33</f>
        <v>34.200000000000003</v>
      </c>
      <c r="AE13" s="19">
        <f>[9]Abril!$C$34</f>
        <v>35.299999999999997</v>
      </c>
      <c r="AF13" s="41">
        <f t="shared" si="1"/>
        <v>35.299999999999997</v>
      </c>
      <c r="AG13" s="44">
        <f t="shared" si="2"/>
        <v>31.476666666666656</v>
      </c>
    </row>
    <row r="14" spans="1:33" ht="17.100000000000001" customHeight="1" x14ac:dyDescent="0.2">
      <c r="A14" s="17" t="s">
        <v>50</v>
      </c>
      <c r="B14" s="19">
        <f>[10]Abril!$C$5</f>
        <v>32.200000000000003</v>
      </c>
      <c r="C14" s="19">
        <f>[10]Abril!$C$6</f>
        <v>29.7</v>
      </c>
      <c r="D14" s="19">
        <f>[10]Abril!$C$7</f>
        <v>29.9</v>
      </c>
      <c r="E14" s="19">
        <f>[10]Abril!$C$8</f>
        <v>27.7</v>
      </c>
      <c r="F14" s="19">
        <f>[10]Abril!$C$9</f>
        <v>29.6</v>
      </c>
      <c r="G14" s="19">
        <f>[10]Abril!$C$10</f>
        <v>31</v>
      </c>
      <c r="H14" s="19">
        <f>[10]Abril!$C$11</f>
        <v>28.1</v>
      </c>
      <c r="I14" s="19">
        <f>[10]Abril!$C$12</f>
        <v>29.8</v>
      </c>
      <c r="J14" s="19">
        <f>[10]Abril!$C$13</f>
        <v>29</v>
      </c>
      <c r="K14" s="19">
        <f>[10]Abril!$C$14</f>
        <v>29.3</v>
      </c>
      <c r="L14" s="19">
        <f>[10]Abril!$C$15</f>
        <v>28.8</v>
      </c>
      <c r="M14" s="19">
        <f>[10]Abril!$C$16</f>
        <v>28.7</v>
      </c>
      <c r="N14" s="19">
        <f>[10]Abril!$C$17</f>
        <v>23.3</v>
      </c>
      <c r="O14" s="19">
        <f>[10]Abril!$C$18</f>
        <v>27.2</v>
      </c>
      <c r="P14" s="19">
        <f>[10]Abril!$C$19</f>
        <v>28</v>
      </c>
      <c r="Q14" s="19">
        <f>[10]Abril!$C$20</f>
        <v>27.9</v>
      </c>
      <c r="R14" s="19">
        <f>[10]Abril!$C$21</f>
        <v>28</v>
      </c>
      <c r="S14" s="19">
        <f>[10]Abril!$C$22</f>
        <v>28.4</v>
      </c>
      <c r="T14" s="19">
        <f>[10]Abril!$C$23</f>
        <v>27.6</v>
      </c>
      <c r="U14" s="19">
        <f>[10]Abril!$C$24</f>
        <v>30.1</v>
      </c>
      <c r="V14" s="19">
        <f>[10]Abril!$C$25</f>
        <v>29.6</v>
      </c>
      <c r="W14" s="19">
        <f>[10]Abril!$C$26</f>
        <v>27.6</v>
      </c>
      <c r="X14" s="19">
        <f>[10]Abril!$C$27</f>
        <v>25.7</v>
      </c>
      <c r="Y14" s="19">
        <f>[10]Abril!$C$28</f>
        <v>27.8</v>
      </c>
      <c r="Z14" s="19">
        <f>[10]Abril!$C$29</f>
        <v>29.2</v>
      </c>
      <c r="AA14" s="19">
        <f>[10]Abril!$C$30</f>
        <v>28.8</v>
      </c>
      <c r="AB14" s="19">
        <f>[10]Abril!$C$31</f>
        <v>28.4</v>
      </c>
      <c r="AC14" s="19">
        <f>[10]Abril!$C$32</f>
        <v>28.7</v>
      </c>
      <c r="AD14" s="19">
        <f>[10]Abril!$C$33</f>
        <v>30.8</v>
      </c>
      <c r="AE14" s="19">
        <f>[10]Abril!$C$34</f>
        <v>31.3</v>
      </c>
      <c r="AF14" s="41">
        <f>MAX(B14:AE14)</f>
        <v>32.200000000000003</v>
      </c>
      <c r="AG14" s="44">
        <f>AVERAGE(B14:AE14)</f>
        <v>28.740000000000002</v>
      </c>
    </row>
    <row r="15" spans="1:33" ht="17.100000000000001" customHeight="1" x14ac:dyDescent="0.2">
      <c r="A15" s="17" t="s">
        <v>6</v>
      </c>
      <c r="B15" s="19">
        <f>[11]Abril!$C$5</f>
        <v>33.299999999999997</v>
      </c>
      <c r="C15" s="19">
        <f>[11]Abril!$C$6</f>
        <v>33</v>
      </c>
      <c r="D15" s="19">
        <f>[11]Abril!$C$7</f>
        <v>28</v>
      </c>
      <c r="E15" s="19">
        <f>[11]Abril!$C$8</f>
        <v>31.3</v>
      </c>
      <c r="F15" s="19">
        <f>[11]Abril!$C$9</f>
        <v>32.299999999999997</v>
      </c>
      <c r="G15" s="19">
        <f>[11]Abril!$C$10</f>
        <v>32.9</v>
      </c>
      <c r="H15" s="19">
        <f>[11]Abril!$C$11</f>
        <v>31.5</v>
      </c>
      <c r="I15" s="19">
        <f>[11]Abril!$C$12</f>
        <v>31.5</v>
      </c>
      <c r="J15" s="19">
        <f>[11]Abril!$C$13</f>
        <v>31.5</v>
      </c>
      <c r="K15" s="19">
        <f>[11]Abril!$C$14</f>
        <v>31.7</v>
      </c>
      <c r="L15" s="19">
        <f>[11]Abril!$C$15</f>
        <v>32.200000000000003</v>
      </c>
      <c r="M15" s="19">
        <f>[11]Abril!$C$16</f>
        <v>32</v>
      </c>
      <c r="N15" s="19">
        <f>[11]Abril!$C$17</f>
        <v>24.3</v>
      </c>
      <c r="O15" s="19">
        <f>[11]Abril!$C$18</f>
        <v>28.1</v>
      </c>
      <c r="P15" s="19">
        <f>[11]Abril!$C$19</f>
        <v>30.4</v>
      </c>
      <c r="Q15" s="19">
        <f>[11]Abril!$C$20</f>
        <v>30</v>
      </c>
      <c r="R15" s="19">
        <f>[11]Abril!$C$21</f>
        <v>29.1</v>
      </c>
      <c r="S15" s="19">
        <f>[11]Abril!$C$22</f>
        <v>30</v>
      </c>
      <c r="T15" s="19">
        <f>[11]Abril!$C$23</f>
        <v>29.4</v>
      </c>
      <c r="U15" s="19">
        <f>[11]Abril!$C$24</f>
        <v>30.6</v>
      </c>
      <c r="V15" s="19">
        <f>[11]Abril!$C$25</f>
        <v>31.7</v>
      </c>
      <c r="W15" s="19">
        <f>[11]Abril!$C$26</f>
        <v>30.4</v>
      </c>
      <c r="X15" s="19">
        <f>[11]Abril!$C$27</f>
        <v>29.9</v>
      </c>
      <c r="Y15" s="19">
        <f>[11]Abril!$C$28</f>
        <v>29.8</v>
      </c>
      <c r="Z15" s="19">
        <f>[11]Abril!$C$29</f>
        <v>28.7</v>
      </c>
      <c r="AA15" s="19">
        <f>[11]Abril!$C$30</f>
        <v>30.7</v>
      </c>
      <c r="AB15" s="19">
        <f>[11]Abril!$C$31</f>
        <v>31.8</v>
      </c>
      <c r="AC15" s="19">
        <f>[11]Abril!$C$32</f>
        <v>31.4</v>
      </c>
      <c r="AD15" s="19">
        <f>[11]Abril!$C$33</f>
        <v>32.6</v>
      </c>
      <c r="AE15" s="19">
        <f>[11]Abril!$C$34</f>
        <v>33</v>
      </c>
      <c r="AF15" s="41">
        <f t="shared" ref="AF15:AF30" si="5">MAX(B15:AE15)</f>
        <v>33.299999999999997</v>
      </c>
      <c r="AG15" s="44">
        <f t="shared" ref="AG15:AG30" si="6">AVERAGE(B15:AE15)</f>
        <v>30.769999999999996</v>
      </c>
    </row>
    <row r="16" spans="1:33" ht="17.100000000000001" customHeight="1" x14ac:dyDescent="0.2">
      <c r="A16" s="17" t="s">
        <v>7</v>
      </c>
      <c r="B16" s="19">
        <f>[12]Abril!$C$5</f>
        <v>33.1</v>
      </c>
      <c r="C16" s="19">
        <f>[12]Abril!$C$6</f>
        <v>26.9</v>
      </c>
      <c r="D16" s="19">
        <f>[12]Abril!$C$7</f>
        <v>23.2</v>
      </c>
      <c r="E16" s="19">
        <f>[12]Abril!$C$8</f>
        <v>28.5</v>
      </c>
      <c r="F16" s="19">
        <f>[12]Abril!$C$9</f>
        <v>25.5</v>
      </c>
      <c r="G16" s="19">
        <f>[12]Abril!$C$10</f>
        <v>26.3</v>
      </c>
      <c r="H16" s="19">
        <f>[12]Abril!$C$11</f>
        <v>24</v>
      </c>
      <c r="I16" s="19">
        <f>[12]Abril!$C$12</f>
        <v>24.6</v>
      </c>
      <c r="J16" s="19">
        <f>[12]Abril!$C$13</f>
        <v>28.4</v>
      </c>
      <c r="K16" s="19">
        <f>[12]Abril!$C$14</f>
        <v>28.2</v>
      </c>
      <c r="L16" s="19">
        <f>[12]Abril!$C$15</f>
        <v>29.5</v>
      </c>
      <c r="M16" s="19">
        <f>[12]Abril!$C$16</f>
        <v>29.5</v>
      </c>
      <c r="N16" s="19">
        <f>[12]Abril!$C$17</f>
        <v>23.9</v>
      </c>
      <c r="O16" s="19">
        <f>[12]Abril!$C$18</f>
        <v>25.2</v>
      </c>
      <c r="P16" s="19">
        <f>[12]Abril!$C$19</f>
        <v>26.1</v>
      </c>
      <c r="Q16" s="19">
        <f>[12]Abril!$C$20</f>
        <v>26.1</v>
      </c>
      <c r="R16" s="19">
        <f>[12]Abril!$C$21</f>
        <v>25.6</v>
      </c>
      <c r="S16" s="19">
        <f>[12]Abril!$C$22</f>
        <v>26.2</v>
      </c>
      <c r="T16" s="19">
        <f>[12]Abril!$C$23</f>
        <v>26</v>
      </c>
      <c r="U16" s="19">
        <f>[12]Abril!$C$24</f>
        <v>26.8</v>
      </c>
      <c r="V16" s="19">
        <f>[12]Abril!$C$25</f>
        <v>26.9</v>
      </c>
      <c r="W16" s="19">
        <f>[12]Abril!$C$26</f>
        <v>26.2</v>
      </c>
      <c r="X16" s="19">
        <f>[12]Abril!$C$27</f>
        <v>26.3</v>
      </c>
      <c r="Y16" s="19">
        <f>[12]Abril!$C$28</f>
        <v>26.9</v>
      </c>
      <c r="Z16" s="19">
        <f>[12]Abril!$C$29</f>
        <v>27.1</v>
      </c>
      <c r="AA16" s="19">
        <f>[12]Abril!$C$30</f>
        <v>28.1</v>
      </c>
      <c r="AB16" s="19">
        <f>[12]Abril!$C$31</f>
        <v>29.7</v>
      </c>
      <c r="AC16" s="19">
        <f>[12]Abril!$C$32</f>
        <v>28.5</v>
      </c>
      <c r="AD16" s="19">
        <f>[12]Abril!$C$33</f>
        <v>29.9</v>
      </c>
      <c r="AE16" s="19">
        <f>[12]Abril!$C$34</f>
        <v>30.1</v>
      </c>
      <c r="AF16" s="41">
        <f t="shared" si="5"/>
        <v>33.1</v>
      </c>
      <c r="AG16" s="44">
        <f t="shared" si="6"/>
        <v>27.110000000000003</v>
      </c>
    </row>
    <row r="17" spans="1:33" ht="17.100000000000001" customHeight="1" x14ac:dyDescent="0.2">
      <c r="A17" s="17" t="s">
        <v>8</v>
      </c>
      <c r="B17" s="19">
        <f>[13]Abril!$C$5</f>
        <v>33.299999999999997</v>
      </c>
      <c r="C17" s="19">
        <f>[13]Abril!$C$6</f>
        <v>25</v>
      </c>
      <c r="D17" s="19" t="str">
        <f>[13]Abril!$C$7</f>
        <v>**</v>
      </c>
      <c r="E17" s="19" t="str">
        <f>[13]Abril!$C$8</f>
        <v>**</v>
      </c>
      <c r="F17" s="19" t="str">
        <f>[13]Abril!$C$9</f>
        <v>**</v>
      </c>
      <c r="G17" s="19" t="str">
        <f>[13]Abril!$C$10</f>
        <v>**</v>
      </c>
      <c r="H17" s="19" t="str">
        <f>[13]Abril!$C$11</f>
        <v>**</v>
      </c>
      <c r="I17" s="19" t="str">
        <f>[13]Abril!$C$12</f>
        <v>**</v>
      </c>
      <c r="J17" s="19" t="str">
        <f>[13]Abril!$C$13</f>
        <v>**</v>
      </c>
      <c r="K17" s="19" t="str">
        <f>[13]Abril!$C$14</f>
        <v>**</v>
      </c>
      <c r="L17" s="19" t="str">
        <f>[13]Abril!$C$15</f>
        <v>**</v>
      </c>
      <c r="M17" s="19" t="str">
        <f>[13]Abril!$C$16</f>
        <v>**</v>
      </c>
      <c r="N17" s="19" t="str">
        <f>[13]Abril!$C$17</f>
        <v>**</v>
      </c>
      <c r="O17" s="19" t="str">
        <f>[13]Abril!$C$18</f>
        <v>**</v>
      </c>
      <c r="P17" s="19" t="str">
        <f>[13]Abril!$C$19</f>
        <v>**</v>
      </c>
      <c r="Q17" s="19" t="str">
        <f>[13]Abril!$C$20</f>
        <v>**</v>
      </c>
      <c r="R17" s="19" t="str">
        <f>[13]Abril!$C$21</f>
        <v>**</v>
      </c>
      <c r="S17" s="19" t="str">
        <f>[13]Abril!$C$22</f>
        <v>**</v>
      </c>
      <c r="T17" s="19" t="str">
        <f>[13]Abril!$C$23</f>
        <v>**</v>
      </c>
      <c r="U17" s="19" t="str">
        <f>[13]Abril!$C$24</f>
        <v>**</v>
      </c>
      <c r="V17" s="19" t="str">
        <f>[13]Abril!$C$25</f>
        <v>**</v>
      </c>
      <c r="W17" s="19" t="str">
        <f>[13]Abril!$C$26</f>
        <v>**</v>
      </c>
      <c r="X17" s="19" t="str">
        <f>[13]Abril!$C$27</f>
        <v>**</v>
      </c>
      <c r="Y17" s="19" t="str">
        <f>[13]Abril!$C$28</f>
        <v>**</v>
      </c>
      <c r="Z17" s="19" t="str">
        <f>[13]Abril!$C$29</f>
        <v>**</v>
      </c>
      <c r="AA17" s="19" t="str">
        <f>[13]Abril!$C$30</f>
        <v>**</v>
      </c>
      <c r="AB17" s="19">
        <f>[13]Abril!$C$31</f>
        <v>24.5</v>
      </c>
      <c r="AC17" s="19">
        <f>[13]Abril!$C$32</f>
        <v>27.8</v>
      </c>
      <c r="AD17" s="19">
        <f>[13]Abril!$C$33</f>
        <v>31.2</v>
      </c>
      <c r="AE17" s="19">
        <f>[13]Abril!$C$34</f>
        <v>30.8</v>
      </c>
      <c r="AF17" s="41">
        <f t="shared" si="5"/>
        <v>33.299999999999997</v>
      </c>
      <c r="AG17" s="44">
        <f t="shared" si="6"/>
        <v>28.766666666666666</v>
      </c>
    </row>
    <row r="18" spans="1:33" ht="17.100000000000001" customHeight="1" x14ac:dyDescent="0.2">
      <c r="A18" s="17" t="s">
        <v>9</v>
      </c>
      <c r="B18" s="19">
        <f>[14]Abril!$C$5</f>
        <v>33.6</v>
      </c>
      <c r="C18" s="19">
        <f>[14]Abril!$C$6</f>
        <v>28</v>
      </c>
      <c r="D18" s="19">
        <f>[14]Abril!$C$7</f>
        <v>26.4</v>
      </c>
      <c r="E18" s="19">
        <f>[14]Abril!$C$8</f>
        <v>30.1</v>
      </c>
      <c r="F18" s="19">
        <f>[14]Abril!$C$9</f>
        <v>26.1</v>
      </c>
      <c r="G18" s="19">
        <f>[14]Abril!$C$10</f>
        <v>27.9</v>
      </c>
      <c r="H18" s="19">
        <f>[14]Abril!$C$11</f>
        <v>24.5</v>
      </c>
      <c r="I18" s="19">
        <f>[14]Abril!$C$12</f>
        <v>27.6</v>
      </c>
      <c r="J18" s="19">
        <f>[14]Abril!$C$13</f>
        <v>30.2</v>
      </c>
      <c r="K18" s="19">
        <f>[14]Abril!$C$14</f>
        <v>28.7</v>
      </c>
      <c r="L18" s="19">
        <f>[14]Abril!$C$15</f>
        <v>29.8</v>
      </c>
      <c r="M18" s="19">
        <f>[14]Abril!$C$16</f>
        <v>31.2</v>
      </c>
      <c r="N18" s="19">
        <f>[14]Abril!$C$17</f>
        <v>25.2</v>
      </c>
      <c r="O18" s="19">
        <f>[14]Abril!$C$18</f>
        <v>26.9</v>
      </c>
      <c r="P18" s="19">
        <f>[14]Abril!$C$19</f>
        <v>27.4</v>
      </c>
      <c r="Q18" s="19">
        <f>[14]Abril!$C$20</f>
        <v>26.2</v>
      </c>
      <c r="R18" s="19">
        <f>[14]Abril!$C$21</f>
        <v>26.8</v>
      </c>
      <c r="S18" s="19">
        <f>[14]Abril!$C$22</f>
        <v>27</v>
      </c>
      <c r="T18" s="19">
        <f>[14]Abril!$C$23</f>
        <v>26.9</v>
      </c>
      <c r="U18" s="19">
        <f>[14]Abril!$C$24</f>
        <v>27.8</v>
      </c>
      <c r="V18" s="19">
        <f>[14]Abril!$C$25</f>
        <v>27.7</v>
      </c>
      <c r="W18" s="19">
        <f>[14]Abril!$C$26</f>
        <v>28</v>
      </c>
      <c r="X18" s="19">
        <f>[14]Abril!$C$27</f>
        <v>27.7</v>
      </c>
      <c r="Y18" s="19">
        <f>[14]Abril!$C$28</f>
        <v>28.1</v>
      </c>
      <c r="Z18" s="19">
        <f>[14]Abril!$C$29</f>
        <v>29.4</v>
      </c>
      <c r="AA18" s="19">
        <f>[14]Abril!$C$30</f>
        <v>30.6</v>
      </c>
      <c r="AB18" s="19">
        <f>[14]Abril!$C$31</f>
        <v>30.8</v>
      </c>
      <c r="AC18" s="19">
        <f>[14]Abril!$C$32</f>
        <v>28.6</v>
      </c>
      <c r="AD18" s="19">
        <f>[14]Abril!$C$33</f>
        <v>31.2</v>
      </c>
      <c r="AE18" s="19">
        <f>[14]Abril!$C$34</f>
        <v>31.7</v>
      </c>
      <c r="AF18" s="41">
        <f t="shared" si="5"/>
        <v>33.6</v>
      </c>
      <c r="AG18" s="44">
        <f t="shared" si="6"/>
        <v>28.403333333333332</v>
      </c>
    </row>
    <row r="19" spans="1:33" ht="17.100000000000001" customHeight="1" x14ac:dyDescent="0.2">
      <c r="A19" s="17" t="s">
        <v>49</v>
      </c>
      <c r="B19" s="19">
        <f>[15]Abril!$C$5</f>
        <v>33.799999999999997</v>
      </c>
      <c r="C19" s="19">
        <f>[15]Abril!$C$6</f>
        <v>28.7</v>
      </c>
      <c r="D19" s="19">
        <f>[15]Abril!$C$7</f>
        <v>24.7</v>
      </c>
      <c r="E19" s="19">
        <f>[15]Abril!$C$8</f>
        <v>29</v>
      </c>
      <c r="F19" s="19">
        <f>[15]Abril!$C$9</f>
        <v>29</v>
      </c>
      <c r="G19" s="19">
        <f>[15]Abril!$C$10</f>
        <v>29.9</v>
      </c>
      <c r="H19" s="19">
        <f>[15]Abril!$C$11</f>
        <v>27</v>
      </c>
      <c r="I19" s="19">
        <f>[15]Abril!$C$12</f>
        <v>29.2</v>
      </c>
      <c r="J19" s="19">
        <f>[15]Abril!$C$13</f>
        <v>30.3</v>
      </c>
      <c r="K19" s="19">
        <f>[15]Abril!$C$14</f>
        <v>31.5</v>
      </c>
      <c r="L19" s="19">
        <f>[15]Abril!$C$15</f>
        <v>31.6</v>
      </c>
      <c r="M19" s="19">
        <f>[15]Abril!$C$16</f>
        <v>30.7</v>
      </c>
      <c r="N19" s="19">
        <f>[15]Abril!$C$17</f>
        <v>27</v>
      </c>
      <c r="O19" s="19">
        <f>[15]Abril!$C$18</f>
        <v>28.6</v>
      </c>
      <c r="P19" s="19">
        <f>[15]Abril!$C$19</f>
        <v>28.6</v>
      </c>
      <c r="Q19" s="19">
        <f>[15]Abril!$C$20</f>
        <v>29.1</v>
      </c>
      <c r="R19" s="19">
        <f>[15]Abril!$C$21</f>
        <v>29.1</v>
      </c>
      <c r="S19" s="19">
        <f>[15]Abril!$C$22</f>
        <v>28.5</v>
      </c>
      <c r="T19" s="19">
        <f>[15]Abril!$C$23</f>
        <v>29.7</v>
      </c>
      <c r="U19" s="19">
        <f>[15]Abril!$C$24</f>
        <v>29.3</v>
      </c>
      <c r="V19" s="19">
        <f>[15]Abril!$C$25</f>
        <v>30.8</v>
      </c>
      <c r="W19" s="19">
        <f>[15]Abril!$C$26</f>
        <v>30</v>
      </c>
      <c r="X19" s="19">
        <f>[15]Abril!$C$27</f>
        <v>29.7</v>
      </c>
      <c r="Y19" s="19">
        <f>[15]Abril!$C$28</f>
        <v>29.7</v>
      </c>
      <c r="Z19" s="19">
        <f>[15]Abril!$C$29</f>
        <v>30.5</v>
      </c>
      <c r="AA19" s="19">
        <f>[15]Abril!$C$30</f>
        <v>30.3</v>
      </c>
      <c r="AB19" s="19">
        <f>[15]Abril!$C$31</f>
        <v>32.5</v>
      </c>
      <c r="AC19" s="19">
        <f>[15]Abril!$C$32</f>
        <v>32.5</v>
      </c>
      <c r="AD19" s="19">
        <f>[15]Abril!$C$33</f>
        <v>32.4</v>
      </c>
      <c r="AE19" s="19">
        <f>[15]Abril!$C$34</f>
        <v>32.5</v>
      </c>
      <c r="AF19" s="41">
        <f t="shared" si="5"/>
        <v>33.799999999999997</v>
      </c>
      <c r="AG19" s="44">
        <f t="shared" si="6"/>
        <v>29.873333333333335</v>
      </c>
    </row>
    <row r="20" spans="1:33" ht="17.100000000000001" customHeight="1" x14ac:dyDescent="0.2">
      <c r="A20" s="17" t="s">
        <v>10</v>
      </c>
      <c r="B20" s="19">
        <f>[16]Abril!$C$5</f>
        <v>33.299999999999997</v>
      </c>
      <c r="C20" s="19">
        <f>[16]Abril!$C$6</f>
        <v>28.9</v>
      </c>
      <c r="D20" s="19">
        <f>[16]Abril!$C$7</f>
        <v>25</v>
      </c>
      <c r="E20" s="19">
        <f>[16]Abril!$C$8</f>
        <v>28.7</v>
      </c>
      <c r="F20" s="19">
        <f>[16]Abril!$C$9</f>
        <v>25</v>
      </c>
      <c r="G20" s="19">
        <f>[16]Abril!$C$10</f>
        <v>26</v>
      </c>
      <c r="H20" s="19">
        <f>[16]Abril!$C$11</f>
        <v>24</v>
      </c>
      <c r="I20" s="19">
        <f>[16]Abril!$C$12</f>
        <v>26.8</v>
      </c>
      <c r="J20" s="19">
        <f>[16]Abril!$C$13</f>
        <v>29.3</v>
      </c>
      <c r="K20" s="19">
        <f>[16]Abril!$C$14</f>
        <v>28.3</v>
      </c>
      <c r="L20" s="19">
        <f>[16]Abril!$C$15</f>
        <v>30.1</v>
      </c>
      <c r="M20" s="19">
        <f>[16]Abril!$C$16</f>
        <v>31</v>
      </c>
      <c r="N20" s="19">
        <f>[16]Abril!$C$17</f>
        <v>24.3</v>
      </c>
      <c r="O20" s="19">
        <f>[16]Abril!$C$18</f>
        <v>25.5</v>
      </c>
      <c r="P20" s="19">
        <f>[16]Abril!$C$19</f>
        <v>26.9</v>
      </c>
      <c r="Q20" s="19">
        <f>[16]Abril!$C$20</f>
        <v>26.8</v>
      </c>
      <c r="R20" s="19">
        <f>[16]Abril!$C$21</f>
        <v>26.5</v>
      </c>
      <c r="S20" s="19">
        <f>[16]Abril!$C$22</f>
        <v>27.8</v>
      </c>
      <c r="T20" s="19">
        <f>[16]Abril!$C$23</f>
        <v>27.8</v>
      </c>
      <c r="U20" s="19">
        <f>[16]Abril!$C$24</f>
        <v>28.5</v>
      </c>
      <c r="V20" s="19">
        <f>[16]Abril!$C$25</f>
        <v>28.3</v>
      </c>
      <c r="W20" s="19">
        <f>[16]Abril!$C$26</f>
        <v>27.8</v>
      </c>
      <c r="X20" s="19">
        <f>[16]Abril!$C$27</f>
        <v>28.2</v>
      </c>
      <c r="Y20" s="19">
        <f>[16]Abril!$C$28</f>
        <v>28.3</v>
      </c>
      <c r="Z20" s="19">
        <f>[16]Abril!$C$29</f>
        <v>27.9</v>
      </c>
      <c r="AA20" s="19">
        <f>[16]Abril!$C$30</f>
        <v>30.4</v>
      </c>
      <c r="AB20" s="19">
        <f>[16]Abril!$C$31</f>
        <v>30.4</v>
      </c>
      <c r="AC20" s="19">
        <f>[16]Abril!$C$32</f>
        <v>28.5</v>
      </c>
      <c r="AD20" s="19">
        <f>[16]Abril!$C$33</f>
        <v>31.5</v>
      </c>
      <c r="AE20" s="19">
        <f>[16]Abril!$C$34</f>
        <v>31.3</v>
      </c>
      <c r="AF20" s="41">
        <f t="shared" si="5"/>
        <v>33.299999999999997</v>
      </c>
      <c r="AG20" s="44">
        <f t="shared" si="6"/>
        <v>28.103333333333328</v>
      </c>
    </row>
    <row r="21" spans="1:33" ht="17.100000000000001" customHeight="1" x14ac:dyDescent="0.2">
      <c r="A21" s="17" t="s">
        <v>11</v>
      </c>
      <c r="B21" s="19">
        <f>[17]Abril!$C$5</f>
        <v>33.799999999999997</v>
      </c>
      <c r="C21" s="19">
        <f>[17]Abril!$C$6</f>
        <v>26.1</v>
      </c>
      <c r="D21" s="19">
        <f>[17]Abril!$C$7</f>
        <v>23.9</v>
      </c>
      <c r="E21" s="19">
        <f>[17]Abril!$C$8</f>
        <v>29.8</v>
      </c>
      <c r="F21" s="19">
        <f>[17]Abril!$C$9</f>
        <v>28.6</v>
      </c>
      <c r="G21" s="19">
        <f>[17]Abril!$C$10</f>
        <v>28.1</v>
      </c>
      <c r="H21" s="19">
        <f>[17]Abril!$C$11</f>
        <v>24.5</v>
      </c>
      <c r="I21" s="19">
        <f>[17]Abril!$C$12</f>
        <v>28.6</v>
      </c>
      <c r="J21" s="19">
        <f>[17]Abril!$C$13</f>
        <v>27.3</v>
      </c>
      <c r="K21" s="19">
        <f>[17]Abril!$C$14</f>
        <v>30.7</v>
      </c>
      <c r="L21" s="19">
        <f>[17]Abril!$C$15</f>
        <v>31.4</v>
      </c>
      <c r="M21" s="19">
        <f>[17]Abril!$C$16</f>
        <v>29.4</v>
      </c>
      <c r="N21" s="19">
        <f>[17]Abril!$C$17</f>
        <v>25.1</v>
      </c>
      <c r="O21" s="19">
        <f>[17]Abril!$C$18</f>
        <v>26.3</v>
      </c>
      <c r="P21" s="19">
        <f>[17]Abril!$C$19</f>
        <v>26.7</v>
      </c>
      <c r="Q21" s="19">
        <f>[17]Abril!$C$20</f>
        <v>26.9</v>
      </c>
      <c r="R21" s="19">
        <f>[17]Abril!$C$21</f>
        <v>26.8</v>
      </c>
      <c r="S21" s="19">
        <f>[17]Abril!$C$22</f>
        <v>27.4</v>
      </c>
      <c r="T21" s="19">
        <f>[17]Abril!$C$23</f>
        <v>27</v>
      </c>
      <c r="U21" s="19">
        <f>[17]Abril!$C$24</f>
        <v>27.6</v>
      </c>
      <c r="V21" s="19">
        <f>[17]Abril!$C$25</f>
        <v>28.5</v>
      </c>
      <c r="W21" s="19">
        <f>[17]Abril!$C$26</f>
        <v>27.3</v>
      </c>
      <c r="X21" s="19">
        <f>[17]Abril!$C$27</f>
        <v>27.5</v>
      </c>
      <c r="Y21" s="19">
        <f>[17]Abril!$C$28</f>
        <v>27.7</v>
      </c>
      <c r="Z21" s="19">
        <f>[17]Abril!$C$29</f>
        <v>28.8</v>
      </c>
      <c r="AA21" s="19">
        <f>[17]Abril!$C$30</f>
        <v>30.3</v>
      </c>
      <c r="AB21" s="19">
        <f>[17]Abril!$C$31</f>
        <v>31.5</v>
      </c>
      <c r="AC21" s="19">
        <f>[17]Abril!$C$32</f>
        <v>30.1</v>
      </c>
      <c r="AD21" s="19">
        <f>[17]Abril!$C$33</f>
        <v>31.6</v>
      </c>
      <c r="AE21" s="19">
        <f>[17]Abril!$C$34</f>
        <v>32</v>
      </c>
      <c r="AF21" s="41">
        <f t="shared" si="5"/>
        <v>33.799999999999997</v>
      </c>
      <c r="AG21" s="44">
        <f t="shared" si="6"/>
        <v>28.376666666666662</v>
      </c>
    </row>
    <row r="22" spans="1:33" ht="17.100000000000001" customHeight="1" x14ac:dyDescent="0.2">
      <c r="A22" s="17" t="s">
        <v>12</v>
      </c>
      <c r="B22" s="19">
        <f>[18]Abril!$C$5</f>
        <v>34.200000000000003</v>
      </c>
      <c r="C22" s="19">
        <f>[18]Abril!$C$6</f>
        <v>32.799999999999997</v>
      </c>
      <c r="D22" s="19">
        <f>[18]Abril!$C$7</f>
        <v>24.5</v>
      </c>
      <c r="E22" s="19">
        <f>[18]Abril!$C$8</f>
        <v>29.4</v>
      </c>
      <c r="F22" s="19">
        <f>[18]Abril!$C$9</f>
        <v>28.5</v>
      </c>
      <c r="G22" s="19">
        <f>[18]Abril!$C$10</f>
        <v>32.299999999999997</v>
      </c>
      <c r="H22" s="19">
        <f>[18]Abril!$C$11</f>
        <v>28.4</v>
      </c>
      <c r="I22" s="19">
        <f>[18]Abril!$C$12</f>
        <v>30</v>
      </c>
      <c r="J22" s="19">
        <f>[18]Abril!$C$13</f>
        <v>31.2</v>
      </c>
      <c r="K22" s="19">
        <f>[18]Abril!$C$14</f>
        <v>31.8</v>
      </c>
      <c r="L22" s="19">
        <f>[18]Abril!$C$15</f>
        <v>31.7</v>
      </c>
      <c r="M22" s="19">
        <f>[18]Abril!$C$16</f>
        <v>31</v>
      </c>
      <c r="N22" s="19">
        <f>[18]Abril!$C$17</f>
        <v>26</v>
      </c>
      <c r="O22" s="19">
        <f>[18]Abril!$C$18</f>
        <v>27.4</v>
      </c>
      <c r="P22" s="19">
        <f>[18]Abril!$C$19</f>
        <v>27.4</v>
      </c>
      <c r="Q22" s="19">
        <f>[18]Abril!$C$20</f>
        <v>28.6</v>
      </c>
      <c r="R22" s="19">
        <f>[18]Abril!$C$21</f>
        <v>28.6</v>
      </c>
      <c r="S22" s="19">
        <f>[18]Abril!$C$22</f>
        <v>29.7</v>
      </c>
      <c r="T22" s="19">
        <f>[18]Abril!$C$23</f>
        <v>29.1</v>
      </c>
      <c r="U22" s="19">
        <f>[18]Abril!$C$24</f>
        <v>28.9</v>
      </c>
      <c r="V22" s="19">
        <f>[18]Abril!$C$25</f>
        <v>30.9</v>
      </c>
      <c r="W22" s="19">
        <f>[18]Abril!$C$26</f>
        <v>30.5</v>
      </c>
      <c r="X22" s="19">
        <f>[18]Abril!$C$27</f>
        <v>30.4</v>
      </c>
      <c r="Y22" s="19">
        <f>[18]Abril!$C$28</f>
        <v>29.5</v>
      </c>
      <c r="Z22" s="19">
        <f>[18]Abril!$C$29</f>
        <v>29.1</v>
      </c>
      <c r="AA22" s="19">
        <f>[18]Abril!$C$30</f>
        <v>30.8</v>
      </c>
      <c r="AB22" s="19">
        <f>[18]Abril!$C$31</f>
        <v>32.5</v>
      </c>
      <c r="AC22" s="19">
        <f>[18]Abril!$C$32</f>
        <v>32.4</v>
      </c>
      <c r="AD22" s="19">
        <f>[18]Abril!$C$33</f>
        <v>33.200000000000003</v>
      </c>
      <c r="AE22" s="19">
        <f>[18]Abril!$C$34</f>
        <v>33</v>
      </c>
      <c r="AF22" s="41">
        <f t="shared" si="5"/>
        <v>34.200000000000003</v>
      </c>
      <c r="AG22" s="44">
        <f t="shared" si="6"/>
        <v>30.126666666666665</v>
      </c>
    </row>
    <row r="23" spans="1:33" ht="17.100000000000001" customHeight="1" x14ac:dyDescent="0.2">
      <c r="A23" s="17" t="s">
        <v>13</v>
      </c>
      <c r="B23" s="19">
        <f>[19]Abril!$C$5</f>
        <v>35.1</v>
      </c>
      <c r="C23" s="19">
        <f>[19]Abril!$C$6</f>
        <v>34.200000000000003</v>
      </c>
      <c r="D23" s="19">
        <f>[19]Abril!$C$7</f>
        <v>28.1</v>
      </c>
      <c r="E23" s="19">
        <f>[19]Abril!$C$8</f>
        <v>29.9</v>
      </c>
      <c r="F23" s="19">
        <f>[19]Abril!$C$9</f>
        <v>32.700000000000003</v>
      </c>
      <c r="G23" s="19">
        <f>[19]Abril!$C$10</f>
        <v>33.700000000000003</v>
      </c>
      <c r="H23" s="19">
        <f>[19]Abril!$C$11</f>
        <v>33.200000000000003</v>
      </c>
      <c r="I23" s="19">
        <f>[19]Abril!$C$12</f>
        <v>31.2</v>
      </c>
      <c r="J23" s="19">
        <f>[19]Abril!$C$13</f>
        <v>31.7</v>
      </c>
      <c r="K23" s="19">
        <f>[19]Abril!$C$14</f>
        <v>32.799999999999997</v>
      </c>
      <c r="L23" s="19">
        <f>[19]Abril!$C$15</f>
        <v>33.4</v>
      </c>
      <c r="M23" s="19">
        <f>[19]Abril!$C$16</f>
        <v>32</v>
      </c>
      <c r="N23" s="19">
        <f>[19]Abril!$C$17</f>
        <v>26.8</v>
      </c>
      <c r="O23" s="19">
        <f>[19]Abril!$C$18</f>
        <v>28.6</v>
      </c>
      <c r="P23" s="19">
        <f>[19]Abril!$C$19</f>
        <v>29.2</v>
      </c>
      <c r="Q23" s="19">
        <f>[19]Abril!$C$20</f>
        <v>29.2</v>
      </c>
      <c r="R23" s="19">
        <f>[19]Abril!$C$21</f>
        <v>29.3</v>
      </c>
      <c r="S23" s="19">
        <f>[19]Abril!$C$22</f>
        <v>30.7</v>
      </c>
      <c r="T23" s="19">
        <f>[19]Abril!$C$23</f>
        <v>31.4</v>
      </c>
      <c r="U23" s="19">
        <f>[19]Abril!$C$24</f>
        <v>30.8</v>
      </c>
      <c r="V23" s="19">
        <f>[19]Abril!$C$25</f>
        <v>32.5</v>
      </c>
      <c r="W23" s="19">
        <f>[19]Abril!$C$26</f>
        <v>33</v>
      </c>
      <c r="X23" s="19">
        <f>[19]Abril!$C$27</f>
        <v>31.6</v>
      </c>
      <c r="Y23" s="19">
        <f>[19]Abril!$C$28</f>
        <v>31.7</v>
      </c>
      <c r="Z23" s="19">
        <f>[19]Abril!$C$29</f>
        <v>32.1</v>
      </c>
      <c r="AA23" s="19">
        <f>[19]Abril!$C$30</f>
        <v>32.700000000000003</v>
      </c>
      <c r="AB23" s="19">
        <f>[19]Abril!$C$31</f>
        <v>33.6</v>
      </c>
      <c r="AC23" s="19">
        <f>[19]Abril!$C$32</f>
        <v>35</v>
      </c>
      <c r="AD23" s="19">
        <f>[19]Abril!$C$33</f>
        <v>34.9</v>
      </c>
      <c r="AE23" s="19">
        <f>[19]Abril!$C$34</f>
        <v>35</v>
      </c>
      <c r="AF23" s="41">
        <f t="shared" si="5"/>
        <v>35.1</v>
      </c>
      <c r="AG23" s="44">
        <f t="shared" si="6"/>
        <v>31.87</v>
      </c>
    </row>
    <row r="24" spans="1:33" ht="17.100000000000001" customHeight="1" x14ac:dyDescent="0.2">
      <c r="A24" s="17" t="s">
        <v>14</v>
      </c>
      <c r="B24" s="19">
        <f>[20]Abril!$C$5</f>
        <v>33.4</v>
      </c>
      <c r="C24" s="19">
        <f>[20]Abril!$C$6</f>
        <v>31.6</v>
      </c>
      <c r="D24" s="19">
        <f>[20]Abril!$C$7</f>
        <v>27.6</v>
      </c>
      <c r="E24" s="19">
        <f>[20]Abril!$C$8</f>
        <v>30.3</v>
      </c>
      <c r="F24" s="19">
        <f>[20]Abril!$C$9</f>
        <v>31.1</v>
      </c>
      <c r="G24" s="19">
        <f>[20]Abril!$C$10</f>
        <v>31.8</v>
      </c>
      <c r="H24" s="19">
        <f>[20]Abril!$C$11</f>
        <v>29.6</v>
      </c>
      <c r="I24" s="19">
        <f>[20]Abril!$C$12</f>
        <v>31.9</v>
      </c>
      <c r="J24" s="19">
        <f>[20]Abril!$C$13</f>
        <v>30.5</v>
      </c>
      <c r="K24" s="19">
        <f>[20]Abril!$C$14</f>
        <v>27.9</v>
      </c>
      <c r="L24" s="19">
        <f>[20]Abril!$C$15</f>
        <v>29.9</v>
      </c>
      <c r="M24" s="19">
        <f>[20]Abril!$C$16</f>
        <v>29.4</v>
      </c>
      <c r="N24" s="19">
        <f>[20]Abril!$C$17</f>
        <v>27</v>
      </c>
      <c r="O24" s="19">
        <f>[20]Abril!$C$18</f>
        <v>26.4</v>
      </c>
      <c r="P24" s="19">
        <f>[20]Abril!$C$19</f>
        <v>28.9</v>
      </c>
      <c r="Q24" s="19">
        <f>[20]Abril!$C$20</f>
        <v>28.3</v>
      </c>
      <c r="R24" s="19">
        <f>[20]Abril!$C$21</f>
        <v>27.9</v>
      </c>
      <c r="S24" s="19">
        <f>[20]Abril!$C$22</f>
        <v>27.9</v>
      </c>
      <c r="T24" s="19">
        <f>[20]Abril!$C$23</f>
        <v>28.5</v>
      </c>
      <c r="U24" s="19">
        <f>[20]Abril!$C$24</f>
        <v>30</v>
      </c>
      <c r="V24" s="19">
        <f>[20]Abril!$C$25</f>
        <v>29.4</v>
      </c>
      <c r="W24" s="19">
        <f>[20]Abril!$C$26</f>
        <v>28.1</v>
      </c>
      <c r="X24" s="19">
        <f>[20]Abril!$C$27</f>
        <v>26.8</v>
      </c>
      <c r="Y24" s="19">
        <f>[20]Abril!$C$28</f>
        <v>29.1</v>
      </c>
      <c r="Z24" s="19">
        <f>[20]Abril!$C$29</f>
        <v>29.4</v>
      </c>
      <c r="AA24" s="19">
        <f>[20]Abril!$C$30</f>
        <v>29.8</v>
      </c>
      <c r="AB24" s="19">
        <f>[20]Abril!$C$31</f>
        <v>30.4</v>
      </c>
      <c r="AC24" s="19">
        <f>[20]Abril!$C$32</f>
        <v>29.5</v>
      </c>
      <c r="AD24" s="19">
        <f>[20]Abril!$C$33</f>
        <v>30.3</v>
      </c>
      <c r="AE24" s="19">
        <f>[20]Abril!$C$34</f>
        <v>31.2</v>
      </c>
      <c r="AF24" s="41">
        <f t="shared" si="5"/>
        <v>33.4</v>
      </c>
      <c r="AG24" s="44">
        <f t="shared" si="6"/>
        <v>29.463333333333324</v>
      </c>
    </row>
    <row r="25" spans="1:33" ht="17.100000000000001" customHeight="1" x14ac:dyDescent="0.2">
      <c r="A25" s="17" t="s">
        <v>15</v>
      </c>
      <c r="B25" s="19">
        <f>[21]Abril!$C$5</f>
        <v>33</v>
      </c>
      <c r="C25" s="19">
        <f>[21]Abril!$C$6</f>
        <v>26.6</v>
      </c>
      <c r="D25" s="19">
        <f>[21]Abril!$C$7</f>
        <v>22.8</v>
      </c>
      <c r="E25" s="19">
        <f>[21]Abril!$C$8</f>
        <v>25.3</v>
      </c>
      <c r="F25" s="19">
        <f>[21]Abril!$C$9</f>
        <v>23.2</v>
      </c>
      <c r="G25" s="19">
        <f>[21]Abril!$C$10</f>
        <v>25.6</v>
      </c>
      <c r="H25" s="19">
        <f>[21]Abril!$C$11</f>
        <v>21.1</v>
      </c>
      <c r="I25" s="19">
        <f>[21]Abril!$C$12</f>
        <v>24.3</v>
      </c>
      <c r="J25" s="19">
        <f>[21]Abril!$C$13</f>
        <v>28.1</v>
      </c>
      <c r="K25" s="19">
        <f>[21]Abril!$C$14</f>
        <v>28</v>
      </c>
      <c r="L25" s="19">
        <f>[21]Abril!$C$15</f>
        <v>28.8</v>
      </c>
      <c r="M25" s="19">
        <f>[21]Abril!$C$16</f>
        <v>29.1</v>
      </c>
      <c r="N25" s="19">
        <f>[21]Abril!$C$17</f>
        <v>21.8</v>
      </c>
      <c r="O25" s="19">
        <f>[21]Abril!$C$18</f>
        <v>23.8</v>
      </c>
      <c r="P25" s="19">
        <f>[21]Abril!$C$19</f>
        <v>25.7</v>
      </c>
      <c r="Q25" s="19">
        <f>[21]Abril!$C$20</f>
        <v>25.1</v>
      </c>
      <c r="R25" s="19">
        <f>[21]Abril!$C$21</f>
        <v>25.3</v>
      </c>
      <c r="S25" s="19">
        <f>[21]Abril!$C$22</f>
        <v>26.8</v>
      </c>
      <c r="T25" s="19">
        <f>[21]Abril!$C$23</f>
        <v>26.6</v>
      </c>
      <c r="U25" s="19">
        <f>[21]Abril!$C$24</f>
        <v>26.2</v>
      </c>
      <c r="V25" s="19">
        <f>[21]Abril!$C$25</f>
        <v>27.8</v>
      </c>
      <c r="W25" s="19">
        <f>[21]Abril!$C$26</f>
        <v>25.9</v>
      </c>
      <c r="X25" s="19">
        <f>[21]Abril!$C$27</f>
        <v>26.4</v>
      </c>
      <c r="Y25" s="19">
        <f>[21]Abril!$C$28</f>
        <v>26.2</v>
      </c>
      <c r="Z25" s="19">
        <f>[21]Abril!$C$29</f>
        <v>26.6</v>
      </c>
      <c r="AA25" s="19">
        <f>[21]Abril!$C$30</f>
        <v>28</v>
      </c>
      <c r="AB25" s="19">
        <f>[21]Abril!$C$31</f>
        <v>28.4</v>
      </c>
      <c r="AC25" s="19">
        <f>[21]Abril!$C$32</f>
        <v>28.9</v>
      </c>
      <c r="AD25" s="19">
        <f>[21]Abril!$C$33</f>
        <v>31.2</v>
      </c>
      <c r="AE25" s="19">
        <f>[21]Abril!$C$34</f>
        <v>30.8</v>
      </c>
      <c r="AF25" s="41">
        <f t="shared" si="5"/>
        <v>33</v>
      </c>
      <c r="AG25" s="44">
        <f t="shared" si="6"/>
        <v>26.580000000000002</v>
      </c>
    </row>
    <row r="26" spans="1:33" ht="17.100000000000001" customHeight="1" x14ac:dyDescent="0.2">
      <c r="A26" s="17" t="s">
        <v>16</v>
      </c>
      <c r="B26" s="19">
        <f>[22]Abril!$C$5</f>
        <v>36</v>
      </c>
      <c r="C26" s="19">
        <f>[22]Abril!$C$6</f>
        <v>32.5</v>
      </c>
      <c r="D26" s="19">
        <f>[22]Abril!$C$7</f>
        <v>25.1</v>
      </c>
      <c r="E26" s="19">
        <f>[22]Abril!$C$8</f>
        <v>25.8</v>
      </c>
      <c r="F26" s="19">
        <f>[22]Abril!$C$9</f>
        <v>27.9</v>
      </c>
      <c r="G26" s="19">
        <f>[22]Abril!$C$10</f>
        <v>33.299999999999997</v>
      </c>
      <c r="H26" s="19">
        <f>[22]Abril!$C$11</f>
        <v>29.3</v>
      </c>
      <c r="I26" s="19">
        <f>[22]Abril!$C$12</f>
        <v>28.2</v>
      </c>
      <c r="J26" s="19">
        <f>[22]Abril!$C$13</f>
        <v>31</v>
      </c>
      <c r="K26" s="19">
        <f>[22]Abril!$C$14</f>
        <v>31.8</v>
      </c>
      <c r="L26" s="19">
        <f>[22]Abril!$C$15</f>
        <v>32.799999999999997</v>
      </c>
      <c r="M26" s="19">
        <f>[22]Abril!$C$16</f>
        <v>32.9</v>
      </c>
      <c r="N26" s="19">
        <f>[22]Abril!$C$17</f>
        <v>23.4</v>
      </c>
      <c r="O26" s="19">
        <f>[22]Abril!$C$18</f>
        <v>25.4</v>
      </c>
      <c r="P26" s="19">
        <f>[22]Abril!$C$19</f>
        <v>19.600000000000001</v>
      </c>
      <c r="Q26" s="19" t="str">
        <f>[22]Abril!$C$20</f>
        <v>**</v>
      </c>
      <c r="R26" s="19" t="str">
        <f>[22]Abril!$C$21</f>
        <v>**</v>
      </c>
      <c r="S26" s="19" t="str">
        <f>[22]Abril!$C$22</f>
        <v>**</v>
      </c>
      <c r="T26" s="19" t="str">
        <f>[22]Abril!$C$23</f>
        <v>**</v>
      </c>
      <c r="U26" s="19" t="str">
        <f>[22]Abril!$C$24</f>
        <v>**</v>
      </c>
      <c r="V26" s="19" t="str">
        <f>[22]Abril!$C$25</f>
        <v>**</v>
      </c>
      <c r="W26" s="19">
        <f>[22]Abril!$C$26</f>
        <v>30.9</v>
      </c>
      <c r="X26" s="19">
        <f>[22]Abril!$C$27</f>
        <v>31.6</v>
      </c>
      <c r="Y26" s="19">
        <f>[22]Abril!$C$28</f>
        <v>30.8</v>
      </c>
      <c r="Z26" s="19">
        <f>[22]Abril!$C$29</f>
        <v>30.9</v>
      </c>
      <c r="AA26" s="19">
        <f>[22]Abril!$C$30</f>
        <v>31.8</v>
      </c>
      <c r="AB26" s="19">
        <f>[22]Abril!$C$31</f>
        <v>33.1</v>
      </c>
      <c r="AC26" s="19">
        <f>[22]Abril!$C$32</f>
        <v>33.9</v>
      </c>
      <c r="AD26" s="19">
        <f>[22]Abril!$C$33</f>
        <v>34</v>
      </c>
      <c r="AE26" s="19">
        <f>[22]Abril!$C$34</f>
        <v>34.299999999999997</v>
      </c>
      <c r="AF26" s="41">
        <f t="shared" si="5"/>
        <v>36</v>
      </c>
      <c r="AG26" s="44">
        <f t="shared" si="6"/>
        <v>30.262499999999992</v>
      </c>
    </row>
    <row r="27" spans="1:33" ht="17.100000000000001" customHeight="1" x14ac:dyDescent="0.2">
      <c r="A27" s="17" t="s">
        <v>17</v>
      </c>
      <c r="B27" s="19" t="str">
        <f>[23]Abril!$C$5</f>
        <v>**</v>
      </c>
      <c r="C27" s="19" t="str">
        <f>[23]Abril!$C$6</f>
        <v>**</v>
      </c>
      <c r="D27" s="19" t="str">
        <f>[23]Abril!$C$7</f>
        <v>**</v>
      </c>
      <c r="E27" s="19" t="str">
        <f>[23]Abril!$C$8</f>
        <v>**</v>
      </c>
      <c r="F27" s="19" t="str">
        <f>[23]Abril!$C$9</f>
        <v>**</v>
      </c>
      <c r="G27" s="19" t="str">
        <f>[23]Abril!$C$10</f>
        <v>**</v>
      </c>
      <c r="H27" s="19" t="str">
        <f>[23]Abril!$C$11</f>
        <v>**</v>
      </c>
      <c r="I27" s="19" t="str">
        <f>[23]Abril!$C$12</f>
        <v>**</v>
      </c>
      <c r="J27" s="19" t="str">
        <f>[23]Abril!$C$13</f>
        <v>**</v>
      </c>
      <c r="K27" s="19" t="str">
        <f>[23]Abril!$C$14</f>
        <v>**</v>
      </c>
      <c r="L27" s="19" t="str">
        <f>[23]Abril!$C$15</f>
        <v>**</v>
      </c>
      <c r="M27" s="19" t="str">
        <f>[23]Abril!$C$16</f>
        <v>**</v>
      </c>
      <c r="N27" s="19" t="str">
        <f>[23]Abril!$C$17</f>
        <v>**</v>
      </c>
      <c r="O27" s="19" t="str">
        <f>[23]Abril!$C$18</f>
        <v>**</v>
      </c>
      <c r="P27" s="19" t="str">
        <f>[23]Abril!$C$19</f>
        <v>**</v>
      </c>
      <c r="Q27" s="19" t="str">
        <f>[23]Abril!$C$20</f>
        <v>**</v>
      </c>
      <c r="R27" s="19" t="str">
        <f>[23]Abril!$C$21</f>
        <v>**</v>
      </c>
      <c r="S27" s="19" t="str">
        <f>[23]Abril!$C$22</f>
        <v>**</v>
      </c>
      <c r="T27" s="19" t="str">
        <f>[23]Abril!$C$23</f>
        <v>**</v>
      </c>
      <c r="U27" s="19" t="str">
        <f>[23]Abril!$C$24</f>
        <v>**</v>
      </c>
      <c r="V27" s="19" t="str">
        <f>[23]Abril!$C$25</f>
        <v>**</v>
      </c>
      <c r="W27" s="19" t="str">
        <f>[23]Abril!$C$26</f>
        <v>**</v>
      </c>
      <c r="X27" s="19" t="str">
        <f>[23]Abril!$C$27</f>
        <v>**</v>
      </c>
      <c r="Y27" s="19" t="str">
        <f>[23]Abril!$C$28</f>
        <v>**</v>
      </c>
      <c r="Z27" s="19" t="str">
        <f>[23]Abril!$C$29</f>
        <v>**</v>
      </c>
      <c r="AA27" s="19" t="str">
        <f>[23]Abril!$C$30</f>
        <v>**</v>
      </c>
      <c r="AB27" s="19" t="str">
        <f>[23]Abril!$C$31</f>
        <v>**</v>
      </c>
      <c r="AC27" s="19">
        <f>[23]Abril!$C$32</f>
        <v>28.9</v>
      </c>
      <c r="AD27" s="19">
        <f>[23]Abril!$C$33</f>
        <v>32.5</v>
      </c>
      <c r="AE27" s="19">
        <f>[23]Abril!$C$34</f>
        <v>32.6</v>
      </c>
      <c r="AF27" s="41">
        <f>MAX(B27:AE27)</f>
        <v>32.6</v>
      </c>
      <c r="AG27" s="44">
        <f>AVERAGE(B27:AE27)</f>
        <v>31.333333333333332</v>
      </c>
    </row>
    <row r="28" spans="1:33" ht="17.100000000000001" customHeight="1" x14ac:dyDescent="0.2">
      <c r="A28" s="17" t="s">
        <v>18</v>
      </c>
      <c r="B28" s="19">
        <f>[24]Abril!$C$5</f>
        <v>31.8</v>
      </c>
      <c r="C28" s="19">
        <f>[24]Abril!$C$6</f>
        <v>29.8</v>
      </c>
      <c r="D28" s="19">
        <f>[24]Abril!$C$7</f>
        <v>22.8</v>
      </c>
      <c r="E28" s="19">
        <f>[24]Abril!$C$8</f>
        <v>28.4</v>
      </c>
      <c r="F28" s="19">
        <f>[24]Abril!$C$9</f>
        <v>28.8</v>
      </c>
      <c r="G28" s="19">
        <f>[24]Abril!$C$10</f>
        <v>30.5</v>
      </c>
      <c r="H28" s="19">
        <f>[24]Abril!$C$11</f>
        <v>26.7</v>
      </c>
      <c r="I28" s="19">
        <f>[24]Abril!$C$12</f>
        <v>29.5</v>
      </c>
      <c r="J28" s="19">
        <f>[24]Abril!$C$13</f>
        <v>27.8</v>
      </c>
      <c r="K28" s="19">
        <f>[24]Abril!$C$14</f>
        <v>29</v>
      </c>
      <c r="L28" s="19">
        <f>[24]Abril!$C$15</f>
        <v>29.9</v>
      </c>
      <c r="M28" s="19">
        <f>[24]Abril!$C$16</f>
        <v>29.2</v>
      </c>
      <c r="N28" s="19">
        <f>[24]Abril!$C$17</f>
        <v>22.9</v>
      </c>
      <c r="O28" s="19">
        <f>[24]Abril!$C$18</f>
        <v>25.1</v>
      </c>
      <c r="P28" s="19">
        <f>[24]Abril!$C$19</f>
        <v>28</v>
      </c>
      <c r="Q28" s="19">
        <f>[24]Abril!$C$20</f>
        <v>26.6</v>
      </c>
      <c r="R28" s="19">
        <f>[24]Abril!$C$21</f>
        <v>27.4</v>
      </c>
      <c r="S28" s="19">
        <f>[24]Abril!$C$22</f>
        <v>27.7</v>
      </c>
      <c r="T28" s="19">
        <f>[24]Abril!$C$23</f>
        <v>27.3</v>
      </c>
      <c r="U28" s="19">
        <f>[24]Abril!$C$24</f>
        <v>28.3</v>
      </c>
      <c r="V28" s="19">
        <f>[24]Abril!$C$25</f>
        <v>28.9</v>
      </c>
      <c r="W28" s="19">
        <f>[24]Abril!$C$26</f>
        <v>28.6</v>
      </c>
      <c r="X28" s="19">
        <f>[24]Abril!$C$27</f>
        <v>27.9</v>
      </c>
      <c r="Y28" s="19">
        <f>[24]Abril!$C$28</f>
        <v>27.4</v>
      </c>
      <c r="Z28" s="19">
        <f>[24]Abril!$C$29</f>
        <v>27.9</v>
      </c>
      <c r="AA28" s="19">
        <f>[24]Abril!$C$30</f>
        <v>29.2</v>
      </c>
      <c r="AB28" s="19">
        <f>[24]Abril!$C$31</f>
        <v>28.6</v>
      </c>
      <c r="AC28" s="19">
        <f>[24]Abril!$C$32</f>
        <v>29</v>
      </c>
      <c r="AD28" s="19">
        <f>[24]Abril!$C$33</f>
        <v>30.1</v>
      </c>
      <c r="AE28" s="19">
        <f>[24]Abril!$C$34</f>
        <v>30.8</v>
      </c>
      <c r="AF28" s="41">
        <f t="shared" si="5"/>
        <v>31.8</v>
      </c>
      <c r="AG28" s="44">
        <f t="shared" si="6"/>
        <v>28.196666666666662</v>
      </c>
    </row>
    <row r="29" spans="1:33" ht="17.100000000000001" customHeight="1" x14ac:dyDescent="0.2">
      <c r="A29" s="17" t="s">
        <v>19</v>
      </c>
      <c r="B29" s="19">
        <f>[25]Abril!$C$5</f>
        <v>33.1</v>
      </c>
      <c r="C29" s="19">
        <f>[25]Abril!$C$6</f>
        <v>26.8</v>
      </c>
      <c r="D29" s="19">
        <f>[25]Abril!$C$7</f>
        <v>27.2</v>
      </c>
      <c r="E29" s="19">
        <f>[25]Abril!$C$8</f>
        <v>26.4</v>
      </c>
      <c r="F29" s="19">
        <f>[25]Abril!$C$9</f>
        <v>25.1</v>
      </c>
      <c r="G29" s="19">
        <f>[25]Abril!$C$10</f>
        <v>26</v>
      </c>
      <c r="H29" s="19">
        <f>[25]Abril!$C$11</f>
        <v>27.1</v>
      </c>
      <c r="I29" s="19">
        <f>[25]Abril!$C$12</f>
        <v>28.7</v>
      </c>
      <c r="J29" s="19">
        <f>[25]Abril!$C$13</f>
        <v>28.4</v>
      </c>
      <c r="K29" s="19">
        <f>[25]Abril!$C$14</f>
        <v>27.9</v>
      </c>
      <c r="L29" s="19">
        <f>[25]Abril!$C$15</f>
        <v>29.5</v>
      </c>
      <c r="M29" s="19">
        <f>[25]Abril!$C$16</f>
        <v>28.2</v>
      </c>
      <c r="N29" s="19">
        <f>[25]Abril!$C$17</f>
        <v>22.2</v>
      </c>
      <c r="O29" s="19">
        <f>[25]Abril!$C$18</f>
        <v>23.6</v>
      </c>
      <c r="P29" s="19">
        <f>[25]Abril!$C$19</f>
        <v>25.9</v>
      </c>
      <c r="Q29" s="19">
        <f>[25]Abril!$C$20</f>
        <v>26.1</v>
      </c>
      <c r="R29" s="19">
        <f>[25]Abril!$C$21</f>
        <v>25.9</v>
      </c>
      <c r="S29" s="19">
        <f>[25]Abril!$C$22</f>
        <v>26.5</v>
      </c>
      <c r="T29" s="19">
        <f>[25]Abril!$C$23</f>
        <v>26.9</v>
      </c>
      <c r="U29" s="19">
        <f>[25]Abril!$C$24</f>
        <v>27.5</v>
      </c>
      <c r="V29" s="19">
        <f>[25]Abril!$C$25</f>
        <v>27.1</v>
      </c>
      <c r="W29" s="19">
        <f>[25]Abril!$C$26</f>
        <v>26.6</v>
      </c>
      <c r="X29" s="19">
        <f>[25]Abril!$C$27</f>
        <v>27.5</v>
      </c>
      <c r="Y29" s="19">
        <f>[25]Abril!$C$28</f>
        <v>27.6</v>
      </c>
      <c r="Z29" s="19">
        <f>[25]Abril!$C$29</f>
        <v>28.1</v>
      </c>
      <c r="AA29" s="19">
        <f>[25]Abril!$C$30</f>
        <v>29.4</v>
      </c>
      <c r="AB29" s="19">
        <f>[25]Abril!$C$31</f>
        <v>30.3</v>
      </c>
      <c r="AC29" s="19">
        <f>[25]Abril!$C$32</f>
        <v>29.6</v>
      </c>
      <c r="AD29" s="19">
        <f>[25]Abril!$C$33</f>
        <v>31.1</v>
      </c>
      <c r="AE29" s="19">
        <f>[25]Abril!$C$34</f>
        <v>31.3</v>
      </c>
      <c r="AF29" s="41">
        <f t="shared" si="5"/>
        <v>33.1</v>
      </c>
      <c r="AG29" s="44">
        <f t="shared" si="6"/>
        <v>27.586666666666666</v>
      </c>
    </row>
    <row r="30" spans="1:33" ht="17.100000000000001" customHeight="1" x14ac:dyDescent="0.2">
      <c r="A30" s="17" t="s">
        <v>31</v>
      </c>
      <c r="B30" s="19">
        <f>[26]Abril!$C$5</f>
        <v>32.6</v>
      </c>
      <c r="C30" s="19">
        <f>[26]Abril!$C$6</f>
        <v>27.8</v>
      </c>
      <c r="D30" s="19">
        <f>[26]Abril!$C$7</f>
        <v>25.5</v>
      </c>
      <c r="E30" s="19">
        <f>[26]Abril!$C$8</f>
        <v>28.9</v>
      </c>
      <c r="F30" s="19">
        <f>[26]Abril!$C$9</f>
        <v>27.4</v>
      </c>
      <c r="G30" s="19">
        <f>[26]Abril!$C$10</f>
        <v>27.9</v>
      </c>
      <c r="H30" s="19">
        <f>[26]Abril!$C$11</f>
        <v>25</v>
      </c>
      <c r="I30" s="19">
        <f>[26]Abril!$C$12</f>
        <v>28.7</v>
      </c>
      <c r="J30" s="19">
        <f>[26]Abril!$C$13</f>
        <v>28.4</v>
      </c>
      <c r="K30" s="19">
        <f>[26]Abril!$C$14</f>
        <v>27.9</v>
      </c>
      <c r="L30" s="19">
        <f>[26]Abril!$C$15</f>
        <v>30.7</v>
      </c>
      <c r="M30" s="19">
        <f>[26]Abril!$C$16</f>
        <v>28.6</v>
      </c>
      <c r="N30" s="19">
        <f>[26]Abril!$C$17</f>
        <v>25</v>
      </c>
      <c r="O30" s="19">
        <f>[26]Abril!$C$18</f>
        <v>26.4</v>
      </c>
      <c r="P30" s="19">
        <f>[26]Abril!$C$19</f>
        <v>25.8</v>
      </c>
      <c r="Q30" s="19">
        <f>[26]Abril!$C$20</f>
        <v>26.7</v>
      </c>
      <c r="R30" s="19">
        <f>[26]Abril!$C$21</f>
        <v>26.9</v>
      </c>
      <c r="S30" s="19">
        <f>[26]Abril!$C$22</f>
        <v>28.4</v>
      </c>
      <c r="T30" s="19">
        <f>[26]Abril!$C$23</f>
        <v>27.8</v>
      </c>
      <c r="U30" s="19">
        <f>[26]Abril!$C$24</f>
        <v>28.6</v>
      </c>
      <c r="V30" s="19">
        <f>[26]Abril!$C$25</f>
        <v>29.3</v>
      </c>
      <c r="W30" s="19">
        <f>[26]Abril!$C$26</f>
        <v>29</v>
      </c>
      <c r="X30" s="19">
        <f>[26]Abril!$C$27</f>
        <v>27.5</v>
      </c>
      <c r="Y30" s="19">
        <f>[26]Abril!$C$28</f>
        <v>28.6</v>
      </c>
      <c r="Z30" s="19">
        <f>[26]Abril!$C$29</f>
        <v>29.8</v>
      </c>
      <c r="AA30" s="19">
        <f>[26]Abril!$C$30</f>
        <v>30.2</v>
      </c>
      <c r="AB30" s="19">
        <f>[26]Abril!$C$31</f>
        <v>31.5</v>
      </c>
      <c r="AC30" s="19">
        <f>[26]Abril!$C$32</f>
        <v>30.5</v>
      </c>
      <c r="AD30" s="19">
        <f>[26]Abril!$C$33</f>
        <v>31.7</v>
      </c>
      <c r="AE30" s="19">
        <f>[26]Abril!$C$34</f>
        <v>31.8</v>
      </c>
      <c r="AF30" s="41">
        <f t="shared" si="5"/>
        <v>32.6</v>
      </c>
      <c r="AG30" s="44">
        <f t="shared" si="6"/>
        <v>28.496666666666666</v>
      </c>
    </row>
    <row r="31" spans="1:33" ht="17.100000000000001" customHeight="1" x14ac:dyDescent="0.2">
      <c r="A31" s="17" t="s">
        <v>51</v>
      </c>
      <c r="B31" s="19">
        <f>[27]Abril!$C$5</f>
        <v>32.4</v>
      </c>
      <c r="C31" s="19">
        <f>[27]Abril!$C$6</f>
        <v>32.4</v>
      </c>
      <c r="D31" s="19">
        <f>[27]Abril!$C$7</f>
        <v>29.8</v>
      </c>
      <c r="E31" s="19">
        <f>[27]Abril!$C$8</f>
        <v>29.3</v>
      </c>
      <c r="F31" s="19">
        <f>[27]Abril!$C$9</f>
        <v>30.6</v>
      </c>
      <c r="G31" s="19">
        <f>[27]Abril!$C$10</f>
        <v>30.9</v>
      </c>
      <c r="H31" s="19">
        <f>[27]Abril!$C$11</f>
        <v>30</v>
      </c>
      <c r="I31" s="19">
        <f>[27]Abril!$C$12</f>
        <v>30</v>
      </c>
      <c r="J31" s="19">
        <f>[27]Abril!$C$13</f>
        <v>29.9</v>
      </c>
      <c r="K31" s="19">
        <f>[27]Abril!$C$14</f>
        <v>31.1</v>
      </c>
      <c r="L31" s="19">
        <f>[27]Abril!$C$15</f>
        <v>31</v>
      </c>
      <c r="M31" s="19">
        <f>[27]Abril!$C$16</f>
        <v>30</v>
      </c>
      <c r="N31" s="19">
        <f>[27]Abril!$C$17</f>
        <v>24.3</v>
      </c>
      <c r="O31" s="19">
        <f>[27]Abril!$C$18</f>
        <v>27</v>
      </c>
      <c r="P31" s="19">
        <f>[27]Abril!$C$19</f>
        <v>29.4</v>
      </c>
      <c r="Q31" s="19">
        <f>[27]Abril!$C$20</f>
        <v>29.1</v>
      </c>
      <c r="R31" s="19">
        <f>[27]Abril!$C$21</f>
        <v>27.7</v>
      </c>
      <c r="S31" s="19">
        <f>[27]Abril!$C$22</f>
        <v>29.3</v>
      </c>
      <c r="T31" s="19">
        <f>[27]Abril!$C$23</f>
        <v>29.6</v>
      </c>
      <c r="U31" s="19">
        <f>[27]Abril!$C$24</f>
        <v>28.9</v>
      </c>
      <c r="V31" s="19">
        <f>[27]Abril!$C$25</f>
        <v>30.2</v>
      </c>
      <c r="W31" s="19">
        <f>[27]Abril!$C$26</f>
        <v>31</v>
      </c>
      <c r="X31" s="19">
        <f>[27]Abril!$C$27</f>
        <v>29</v>
      </c>
      <c r="Y31" s="19">
        <f>[27]Abril!$C$28</f>
        <v>29.8</v>
      </c>
      <c r="Z31" s="19">
        <f>[27]Abril!$C$29</f>
        <v>27.2</v>
      </c>
      <c r="AA31" s="19">
        <f>[27]Abril!$C$30</f>
        <v>28.6</v>
      </c>
      <c r="AB31" s="19">
        <f>[27]Abril!$C$31</f>
        <v>29.9</v>
      </c>
      <c r="AC31" s="19">
        <f>[27]Abril!$C$32</f>
        <v>32</v>
      </c>
      <c r="AD31" s="19">
        <f>[27]Abril!$C$33</f>
        <v>32.799999999999997</v>
      </c>
      <c r="AE31" s="19">
        <f>[27]Abril!$C$34</f>
        <v>31.9</v>
      </c>
      <c r="AF31" s="41">
        <f>MAX(B31:AE31)</f>
        <v>32.799999999999997</v>
      </c>
      <c r="AG31" s="44">
        <f>AVERAGE(B31:AE31)</f>
        <v>29.836666666666666</v>
      </c>
    </row>
    <row r="32" spans="1:33" ht="17.100000000000001" customHeight="1" x14ac:dyDescent="0.2">
      <c r="A32" s="17" t="s">
        <v>20</v>
      </c>
      <c r="B32" s="19">
        <f>[28]Abril!$C$5</f>
        <v>33.9</v>
      </c>
      <c r="C32" s="19">
        <f>[28]Abril!$C$6</f>
        <v>29.6</v>
      </c>
      <c r="D32" s="19">
        <f>[28]Abril!$C$7</f>
        <v>28.3</v>
      </c>
      <c r="E32" s="19">
        <f>[28]Abril!$C$8</f>
        <v>31.3</v>
      </c>
      <c r="F32" s="19">
        <f>[28]Abril!$C$9</f>
        <v>28.7</v>
      </c>
      <c r="G32" s="19">
        <f>[28]Abril!$C$10</f>
        <v>29.1</v>
      </c>
      <c r="H32" s="19">
        <f>[28]Abril!$C$11</f>
        <v>29.1</v>
      </c>
      <c r="I32" s="19">
        <f>[28]Abril!$C$12</f>
        <v>31.5</v>
      </c>
      <c r="J32" s="19">
        <f>[28]Abril!$C$13</f>
        <v>32.9</v>
      </c>
      <c r="K32" s="19">
        <f>[28]Abril!$C$14</f>
        <v>30.1</v>
      </c>
      <c r="L32" s="19">
        <f>[28]Abril!$C$15</f>
        <v>30.2</v>
      </c>
      <c r="M32" s="19">
        <f>[28]Abril!$C$16</f>
        <v>29.4</v>
      </c>
      <c r="N32" s="19">
        <f>[28]Abril!$C$17</f>
        <v>26.3</v>
      </c>
      <c r="O32" s="19">
        <f>[28]Abril!$C$18</f>
        <v>28.2</v>
      </c>
      <c r="P32" s="19">
        <f>[28]Abril!$C$19</f>
        <v>30.2</v>
      </c>
      <c r="Q32" s="19">
        <f>[28]Abril!$C$20</f>
        <v>29.5</v>
      </c>
      <c r="R32" s="19">
        <f>[28]Abril!$C$21</f>
        <v>29.8</v>
      </c>
      <c r="S32" s="19">
        <f>[28]Abril!$C$22</f>
        <v>29.5</v>
      </c>
      <c r="T32" s="19">
        <f>[28]Abril!$C$23</f>
        <v>29.7</v>
      </c>
      <c r="U32" s="19">
        <f>[28]Abril!$C$24</f>
        <v>31.1</v>
      </c>
      <c r="V32" s="19">
        <f>[28]Abril!$C$25</f>
        <v>31.3</v>
      </c>
      <c r="W32" s="19">
        <f>[28]Abril!$C$26</f>
        <v>29.7</v>
      </c>
      <c r="X32" s="19">
        <f>[28]Abril!$C$27</f>
        <v>29.6</v>
      </c>
      <c r="Y32" s="19">
        <f>[28]Abril!$C$28</f>
        <v>31.4</v>
      </c>
      <c r="Z32" s="19">
        <f>[28]Abril!$C$29</f>
        <v>31.4</v>
      </c>
      <c r="AA32" s="19">
        <f>[28]Abril!$C$30</f>
        <v>32.5</v>
      </c>
      <c r="AB32" s="19">
        <f>[28]Abril!$C$31</f>
        <v>32.6</v>
      </c>
      <c r="AC32" s="19">
        <f>[28]Abril!$C$32</f>
        <v>30.7</v>
      </c>
      <c r="AD32" s="19">
        <f>[28]Abril!$C$33</f>
        <v>32.299999999999997</v>
      </c>
      <c r="AE32" s="19">
        <f>[28]Abril!$C$34</f>
        <v>32.799999999999997</v>
      </c>
      <c r="AF32" s="41">
        <f>MAX(B32:AE32)</f>
        <v>33.9</v>
      </c>
      <c r="AG32" s="44">
        <f>AVERAGE(B32:AE32)</f>
        <v>30.423333333333332</v>
      </c>
    </row>
    <row r="33" spans="1:33" s="5" customFormat="1" ht="17.100000000000001" customHeight="1" x14ac:dyDescent="0.2">
      <c r="A33" s="34" t="s">
        <v>33</v>
      </c>
      <c r="B33" s="35">
        <f>MAX(B5:B32)</f>
        <v>36</v>
      </c>
      <c r="C33" s="35">
        <f t="shared" ref="C33:AF33" si="7">MAX(C5:C32)</f>
        <v>34.9</v>
      </c>
      <c r="D33" s="35">
        <f t="shared" si="7"/>
        <v>30.3</v>
      </c>
      <c r="E33" s="35">
        <f t="shared" si="7"/>
        <v>31.3</v>
      </c>
      <c r="F33" s="35">
        <f t="shared" si="7"/>
        <v>32.700000000000003</v>
      </c>
      <c r="G33" s="35">
        <f t="shared" si="7"/>
        <v>34.4</v>
      </c>
      <c r="H33" s="35">
        <f t="shared" si="7"/>
        <v>33.299999999999997</v>
      </c>
      <c r="I33" s="35">
        <f t="shared" si="7"/>
        <v>32.200000000000003</v>
      </c>
      <c r="J33" s="35">
        <f t="shared" si="7"/>
        <v>32.9</v>
      </c>
      <c r="K33" s="35">
        <f t="shared" si="7"/>
        <v>32.799999999999997</v>
      </c>
      <c r="L33" s="35">
        <f t="shared" si="7"/>
        <v>33.4</v>
      </c>
      <c r="M33" s="35">
        <f t="shared" si="7"/>
        <v>32.9</v>
      </c>
      <c r="N33" s="35">
        <f t="shared" si="7"/>
        <v>27</v>
      </c>
      <c r="O33" s="35">
        <f t="shared" si="7"/>
        <v>29.4</v>
      </c>
      <c r="P33" s="35">
        <f t="shared" si="7"/>
        <v>30.4</v>
      </c>
      <c r="Q33" s="35">
        <f t="shared" si="7"/>
        <v>30</v>
      </c>
      <c r="R33" s="35">
        <f t="shared" si="7"/>
        <v>29.8</v>
      </c>
      <c r="S33" s="35">
        <f t="shared" si="7"/>
        <v>30.7</v>
      </c>
      <c r="T33" s="35">
        <f t="shared" si="7"/>
        <v>31.4</v>
      </c>
      <c r="U33" s="35">
        <f t="shared" si="7"/>
        <v>31.1</v>
      </c>
      <c r="V33" s="35">
        <f t="shared" si="7"/>
        <v>32.5</v>
      </c>
      <c r="W33" s="35">
        <f t="shared" si="7"/>
        <v>33</v>
      </c>
      <c r="X33" s="35">
        <f t="shared" si="7"/>
        <v>31.6</v>
      </c>
      <c r="Y33" s="35">
        <f t="shared" si="7"/>
        <v>31.7</v>
      </c>
      <c r="Z33" s="35">
        <f t="shared" si="7"/>
        <v>32.1</v>
      </c>
      <c r="AA33" s="35">
        <f t="shared" si="7"/>
        <v>33.299999999999997</v>
      </c>
      <c r="AB33" s="35">
        <f t="shared" si="7"/>
        <v>33.6</v>
      </c>
      <c r="AC33" s="35">
        <f t="shared" si="7"/>
        <v>35</v>
      </c>
      <c r="AD33" s="35">
        <f t="shared" si="7"/>
        <v>34.9</v>
      </c>
      <c r="AE33" s="35">
        <f t="shared" si="7"/>
        <v>35.299999999999997</v>
      </c>
      <c r="AF33" s="41">
        <f t="shared" si="7"/>
        <v>36</v>
      </c>
      <c r="AG33" s="44">
        <f>AVERAGE(AG5:AG32)</f>
        <v>29.207232142857151</v>
      </c>
    </row>
    <row r="34" spans="1:33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11"/>
      <c r="AG34" s="14"/>
    </row>
    <row r="35" spans="1:33" x14ac:dyDescent="0.2">
      <c r="B35" s="20"/>
      <c r="C35" s="20" t="s">
        <v>53</v>
      </c>
      <c r="D35" s="20"/>
      <c r="E35" s="20"/>
      <c r="F35" s="20"/>
      <c r="N35" s="2" t="s">
        <v>54</v>
      </c>
      <c r="Y35" s="2" t="s">
        <v>56</v>
      </c>
    </row>
    <row r="36" spans="1:33" x14ac:dyDescent="0.2">
      <c r="K36" s="21"/>
      <c r="L36" s="21"/>
      <c r="M36" s="21"/>
      <c r="N36" s="21" t="s">
        <v>55</v>
      </c>
      <c r="O36" s="21"/>
      <c r="P36" s="21"/>
      <c r="Q36" s="21"/>
      <c r="W36" s="21"/>
      <c r="X36" s="21"/>
      <c r="Y36" s="21" t="s">
        <v>57</v>
      </c>
      <c r="Z36" s="21"/>
      <c r="AA36" s="21"/>
    </row>
    <row r="37" spans="1:33" x14ac:dyDescent="0.2">
      <c r="R37" s="32"/>
      <c r="S37" s="32" t="s">
        <v>67</v>
      </c>
      <c r="T37" s="32"/>
    </row>
    <row r="39" spans="1:33" x14ac:dyDescent="0.2">
      <c r="D39" s="2" t="s">
        <v>58</v>
      </c>
      <c r="M39" s="2" t="s">
        <v>58</v>
      </c>
    </row>
    <row r="40" spans="1:33" x14ac:dyDescent="0.2">
      <c r="E40" s="2" t="s">
        <v>58</v>
      </c>
      <c r="AA40" s="2" t="s">
        <v>58</v>
      </c>
    </row>
  </sheetData>
  <mergeCells count="33"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AE3:AE4"/>
    <mergeCell ref="I3:I4"/>
    <mergeCell ref="F3:F4"/>
    <mergeCell ref="B3:B4"/>
    <mergeCell ref="J3:J4"/>
    <mergeCell ref="S3:S4"/>
    <mergeCell ref="C3:C4"/>
    <mergeCell ref="D3:D4"/>
    <mergeCell ref="O3:O4"/>
    <mergeCell ref="E3:E4"/>
    <mergeCell ref="K3:K4"/>
    <mergeCell ref="U3:U4"/>
    <mergeCell ref="N3:N4"/>
    <mergeCell ref="M3:M4"/>
    <mergeCell ref="T3:T4"/>
    <mergeCell ref="L3:L4"/>
    <mergeCell ref="H3:H4"/>
    <mergeCell ref="G3:G4"/>
    <mergeCell ref="A2:A4"/>
    <mergeCell ref="V3:V4"/>
    <mergeCell ref="B2:AG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3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zoomScale="90" zoomScaleNormal="90" workbookViewId="0">
      <selection activeCell="AF6" sqref="AF6"/>
    </sheetView>
  </sheetViews>
  <sheetFormatPr defaultRowHeight="12.75" x14ac:dyDescent="0.2"/>
  <cols>
    <col min="1" max="1" width="19.140625" style="2" customWidth="1"/>
    <col min="2" max="30" width="5.42578125" style="2" bestFit="1" customWidth="1"/>
    <col min="31" max="31" width="5.5703125" style="2" customWidth="1"/>
    <col min="32" max="32" width="7" style="9" bestFit="1" customWidth="1"/>
    <col min="33" max="33" width="7.28515625" style="1" bestFit="1" customWidth="1"/>
  </cols>
  <sheetData>
    <row r="1" spans="1:33" ht="20.100000000000001" customHeight="1" x14ac:dyDescent="0.2">
      <c r="A1" s="60" t="s">
        <v>24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</row>
    <row r="2" spans="1:33" s="4" customFormat="1" ht="20.100000000000001" customHeight="1" x14ac:dyDescent="0.2">
      <c r="A2" s="58" t="s">
        <v>21</v>
      </c>
      <c r="B2" s="56" t="s">
        <v>52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</row>
    <row r="3" spans="1:33" s="5" customFormat="1" ht="20.100000000000001" customHeight="1" x14ac:dyDescent="0.2">
      <c r="A3" s="58"/>
      <c r="B3" s="59">
        <v>1</v>
      </c>
      <c r="C3" s="59">
        <f>SUM(B3+1)</f>
        <v>2</v>
      </c>
      <c r="D3" s="59">
        <f t="shared" ref="D3:AD3" si="0">SUM(C3+1)</f>
        <v>3</v>
      </c>
      <c r="E3" s="59">
        <f t="shared" si="0"/>
        <v>4</v>
      </c>
      <c r="F3" s="59">
        <f t="shared" si="0"/>
        <v>5</v>
      </c>
      <c r="G3" s="59">
        <f t="shared" si="0"/>
        <v>6</v>
      </c>
      <c r="H3" s="59">
        <f t="shared" si="0"/>
        <v>7</v>
      </c>
      <c r="I3" s="59">
        <f t="shared" si="0"/>
        <v>8</v>
      </c>
      <c r="J3" s="59">
        <f t="shared" si="0"/>
        <v>9</v>
      </c>
      <c r="K3" s="59">
        <f t="shared" si="0"/>
        <v>10</v>
      </c>
      <c r="L3" s="59">
        <f t="shared" si="0"/>
        <v>11</v>
      </c>
      <c r="M3" s="59">
        <f t="shared" si="0"/>
        <v>12</v>
      </c>
      <c r="N3" s="59">
        <f t="shared" si="0"/>
        <v>13</v>
      </c>
      <c r="O3" s="59">
        <f t="shared" si="0"/>
        <v>14</v>
      </c>
      <c r="P3" s="59">
        <f t="shared" si="0"/>
        <v>15</v>
      </c>
      <c r="Q3" s="59">
        <f t="shared" si="0"/>
        <v>16</v>
      </c>
      <c r="R3" s="59">
        <f t="shared" si="0"/>
        <v>17</v>
      </c>
      <c r="S3" s="59">
        <f t="shared" si="0"/>
        <v>18</v>
      </c>
      <c r="T3" s="59">
        <f t="shared" si="0"/>
        <v>19</v>
      </c>
      <c r="U3" s="59">
        <f t="shared" si="0"/>
        <v>20</v>
      </c>
      <c r="V3" s="59">
        <f t="shared" si="0"/>
        <v>21</v>
      </c>
      <c r="W3" s="59">
        <f t="shared" si="0"/>
        <v>22</v>
      </c>
      <c r="X3" s="59">
        <f t="shared" si="0"/>
        <v>23</v>
      </c>
      <c r="Y3" s="59">
        <f t="shared" si="0"/>
        <v>24</v>
      </c>
      <c r="Z3" s="59">
        <f t="shared" si="0"/>
        <v>25</v>
      </c>
      <c r="AA3" s="59">
        <f t="shared" si="0"/>
        <v>26</v>
      </c>
      <c r="AB3" s="59">
        <f t="shared" si="0"/>
        <v>27</v>
      </c>
      <c r="AC3" s="59">
        <f t="shared" si="0"/>
        <v>28</v>
      </c>
      <c r="AD3" s="59">
        <f t="shared" si="0"/>
        <v>29</v>
      </c>
      <c r="AE3" s="59">
        <v>30</v>
      </c>
      <c r="AF3" s="39" t="s">
        <v>42</v>
      </c>
      <c r="AG3" s="42" t="s">
        <v>40</v>
      </c>
    </row>
    <row r="4" spans="1:33" s="5" customFormat="1" ht="20.100000000000001" customHeight="1" x14ac:dyDescent="0.2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39" t="s">
        <v>39</v>
      </c>
      <c r="AG4" s="42" t="s">
        <v>39</v>
      </c>
    </row>
    <row r="5" spans="1:33" s="5" customFormat="1" ht="20.100000000000001" customHeight="1" x14ac:dyDescent="0.2">
      <c r="A5" s="17" t="s">
        <v>47</v>
      </c>
      <c r="B5" s="18">
        <f>[1]Abril!$D$5</f>
        <v>23.7</v>
      </c>
      <c r="C5" s="18">
        <f>[1]Abril!$D$6</f>
        <v>21.9</v>
      </c>
      <c r="D5" s="18">
        <f>[1]Abril!$D$7</f>
        <v>20.5</v>
      </c>
      <c r="E5" s="18">
        <f>[1]Abril!$D$8</f>
        <v>21.6</v>
      </c>
      <c r="F5" s="18">
        <f>[1]Abril!$D$9</f>
        <v>22.4</v>
      </c>
      <c r="G5" s="18">
        <f>[1]Abril!$D$10</f>
        <v>20.6</v>
      </c>
      <c r="H5" s="18">
        <f>[1]Abril!$D$11</f>
        <v>20.8</v>
      </c>
      <c r="I5" s="18">
        <f>[1]Abril!$D$12</f>
        <v>20.100000000000001</v>
      </c>
      <c r="J5" s="18">
        <f>[1]Abril!$D$13</f>
        <v>21.7</v>
      </c>
      <c r="K5" s="18">
        <f>[1]Abril!$D$14</f>
        <v>21.8</v>
      </c>
      <c r="L5" s="18">
        <f>[1]Abril!$D$15</f>
        <v>20.3</v>
      </c>
      <c r="M5" s="18">
        <f>[1]Abril!$D$16</f>
        <v>22.4</v>
      </c>
      <c r="N5" s="18">
        <f>[1]Abril!$D$17</f>
        <v>20.9</v>
      </c>
      <c r="O5" s="18">
        <f>[1]Abril!$D$18</f>
        <v>18.899999999999999</v>
      </c>
      <c r="P5" s="18">
        <f>[1]Abril!$D$19</f>
        <v>17.5</v>
      </c>
      <c r="Q5" s="18">
        <f>[1]Abril!$D$20</f>
        <v>13.6</v>
      </c>
      <c r="R5" s="18">
        <f>[1]Abril!$D$21</f>
        <v>13</v>
      </c>
      <c r="S5" s="18">
        <f>[1]Abril!$D$22</f>
        <v>13</v>
      </c>
      <c r="T5" s="18">
        <f>[1]Abril!$D$23</f>
        <v>12.4</v>
      </c>
      <c r="U5" s="18">
        <f>[1]Abril!$D$24</f>
        <v>11.4</v>
      </c>
      <c r="V5" s="18">
        <f>[1]Abril!$D$25</f>
        <v>15.3</v>
      </c>
      <c r="W5" s="18">
        <f>[1]Abril!$D$26</f>
        <v>15.3</v>
      </c>
      <c r="X5" s="18">
        <f>[1]Abril!$D$27</f>
        <v>15.3</v>
      </c>
      <c r="Y5" s="18">
        <f>[1]Abril!$D$28</f>
        <v>14.2</v>
      </c>
      <c r="Z5" s="18">
        <f>[1]Abril!$D$29</f>
        <v>15.2</v>
      </c>
      <c r="AA5" s="18">
        <f>[1]Abril!$D$30</f>
        <v>17.3</v>
      </c>
      <c r="AB5" s="18">
        <f>[1]Abril!$D$31</f>
        <v>18.399999999999999</v>
      </c>
      <c r="AC5" s="18">
        <f>[1]Abril!$D$32</f>
        <v>18</v>
      </c>
      <c r="AD5" s="18">
        <f>[1]Abril!$D$33</f>
        <v>16.100000000000001</v>
      </c>
      <c r="AE5" s="18">
        <f>[1]Abril!$D$34</f>
        <v>15.3</v>
      </c>
      <c r="AF5" s="40">
        <f t="shared" ref="AF5:AF13" si="1">MIN(B5:AE5)</f>
        <v>11.4</v>
      </c>
      <c r="AG5" s="43">
        <f t="shared" ref="AG5:AG13" si="2">AVERAGE(B5:AE5)</f>
        <v>17.963333333333328</v>
      </c>
    </row>
    <row r="6" spans="1:33" ht="17.100000000000001" customHeight="1" x14ac:dyDescent="0.2">
      <c r="A6" s="17" t="s">
        <v>0</v>
      </c>
      <c r="B6" s="19">
        <f>[2]Abril!$D$5</f>
        <v>19.8</v>
      </c>
      <c r="C6" s="19">
        <f>[2]Abril!$D$6</f>
        <v>18.899999999999999</v>
      </c>
      <c r="D6" s="19">
        <f>[2]Abril!$D$7</f>
        <v>19.8</v>
      </c>
      <c r="E6" s="19">
        <f>[2]Abril!$D$8</f>
        <v>19.100000000000001</v>
      </c>
      <c r="F6" s="19">
        <f>[2]Abril!$D$9</f>
        <v>18.600000000000001</v>
      </c>
      <c r="G6" s="19">
        <f>[2]Abril!$D$10</f>
        <v>19.5</v>
      </c>
      <c r="H6" s="19">
        <f>[2]Abril!$D$11</f>
        <v>19.899999999999999</v>
      </c>
      <c r="I6" s="19">
        <f>[2]Abril!$D$12</f>
        <v>18.8</v>
      </c>
      <c r="J6" s="19">
        <f>[2]Abril!$D$13</f>
        <v>18.7</v>
      </c>
      <c r="K6" s="19">
        <f>[2]Abril!$D$14</f>
        <v>18.5</v>
      </c>
      <c r="L6" s="19">
        <f>[2]Abril!$D$15</f>
        <v>19.3</v>
      </c>
      <c r="M6" s="19">
        <f>[2]Abril!$D$16</f>
        <v>18.3</v>
      </c>
      <c r="N6" s="19">
        <f>[2]Abril!$D$17</f>
        <v>16.8</v>
      </c>
      <c r="O6" s="19">
        <f>[2]Abril!$D$18</f>
        <v>11.4</v>
      </c>
      <c r="P6" s="19">
        <f>[2]Abril!$D$19</f>
        <v>9.6</v>
      </c>
      <c r="Q6" s="19">
        <f>[2]Abril!$D$20</f>
        <v>9.5</v>
      </c>
      <c r="R6" s="19">
        <f>[2]Abril!$D$21</f>
        <v>10.6</v>
      </c>
      <c r="S6" s="19">
        <f>[2]Abril!$D$22</f>
        <v>9.3000000000000007</v>
      </c>
      <c r="T6" s="19">
        <f>[2]Abril!$D$23</f>
        <v>11.1</v>
      </c>
      <c r="U6" s="19">
        <f>[2]Abril!$D$24</f>
        <v>10.1</v>
      </c>
      <c r="V6" s="19">
        <f>[2]Abril!$D$25</f>
        <v>12.2</v>
      </c>
      <c r="W6" s="19">
        <f>[2]Abril!$D$26</f>
        <v>11.9</v>
      </c>
      <c r="X6" s="19">
        <f>[2]Abril!$D$27</f>
        <v>12.7</v>
      </c>
      <c r="Y6" s="19">
        <f>[2]Abril!$D$28</f>
        <v>11.1</v>
      </c>
      <c r="Z6" s="19">
        <f>[2]Abril!$D$29</f>
        <v>11.3</v>
      </c>
      <c r="AA6" s="19">
        <f>[2]Abril!$D$30</f>
        <v>14.1</v>
      </c>
      <c r="AB6" s="19">
        <f>[2]Abril!$D$31</f>
        <v>17</v>
      </c>
      <c r="AC6" s="19">
        <f>[2]Abril!$D$32</f>
        <v>17.3</v>
      </c>
      <c r="AD6" s="19">
        <f>[2]Abril!$D$33</f>
        <v>16.100000000000001</v>
      </c>
      <c r="AE6" s="19">
        <f>[2]Abril!$D$34</f>
        <v>16.399999999999999</v>
      </c>
      <c r="AF6" s="41">
        <f t="shared" si="1"/>
        <v>9.3000000000000007</v>
      </c>
      <c r="AG6" s="44">
        <f t="shared" si="2"/>
        <v>15.256666666666671</v>
      </c>
    </row>
    <row r="7" spans="1:33" ht="17.100000000000001" customHeight="1" x14ac:dyDescent="0.2">
      <c r="A7" s="17" t="s">
        <v>1</v>
      </c>
      <c r="B7" s="19">
        <f>[3]Abril!$D$5</f>
        <v>21.7</v>
      </c>
      <c r="C7" s="19">
        <f>[3]Abril!$D$6</f>
        <v>22</v>
      </c>
      <c r="D7" s="19">
        <f>[3]Abril!$D$7</f>
        <v>22</v>
      </c>
      <c r="E7" s="19">
        <f>[3]Abril!$D$8</f>
        <v>21.9</v>
      </c>
      <c r="F7" s="19">
        <f>[3]Abril!$D$9</f>
        <v>22.2</v>
      </c>
      <c r="G7" s="19">
        <f>[3]Abril!$D$10</f>
        <v>20.399999999999999</v>
      </c>
      <c r="H7" s="19">
        <f>[3]Abril!$D$11</f>
        <v>20.100000000000001</v>
      </c>
      <c r="I7" s="19">
        <f>[3]Abril!$D$12</f>
        <v>21.9</v>
      </c>
      <c r="J7" s="19">
        <f>[3]Abril!$D$13</f>
        <v>22.4</v>
      </c>
      <c r="K7" s="19">
        <f>[3]Abril!$D$14</f>
        <v>22</v>
      </c>
      <c r="L7" s="19">
        <f>[3]Abril!$D$15</f>
        <v>23.8</v>
      </c>
      <c r="M7" s="19">
        <f>[3]Abril!$D$16</f>
        <v>24.4</v>
      </c>
      <c r="N7" s="19">
        <f>[3]Abril!$D$17</f>
        <v>21</v>
      </c>
      <c r="O7" s="19">
        <f>[3]Abril!$D$18</f>
        <v>16.399999999999999</v>
      </c>
      <c r="P7" s="19">
        <f>[3]Abril!$D$19</f>
        <v>16.3</v>
      </c>
      <c r="Q7" s="19">
        <f>[3]Abril!$D$20</f>
        <v>14.3</v>
      </c>
      <c r="R7" s="19">
        <f>[3]Abril!$D$21</f>
        <v>14.5</v>
      </c>
      <c r="S7" s="19">
        <f>[3]Abril!$D$22</f>
        <v>14</v>
      </c>
      <c r="T7" s="19">
        <f>[3]Abril!$D$23</f>
        <v>15.5</v>
      </c>
      <c r="U7" s="19">
        <f>[3]Abril!$D$24</f>
        <v>14.2</v>
      </c>
      <c r="V7" s="19">
        <f>[3]Abril!$D$25</f>
        <v>16.399999999999999</v>
      </c>
      <c r="W7" s="19">
        <f>[3]Abril!$D$26</f>
        <v>18.3</v>
      </c>
      <c r="X7" s="19">
        <f>[3]Abril!$D$27</f>
        <v>18.100000000000001</v>
      </c>
      <c r="Y7" s="19">
        <f>[3]Abril!$D$28</f>
        <v>16.100000000000001</v>
      </c>
      <c r="Z7" s="19">
        <f>[3]Abril!$D$29</f>
        <v>16.5</v>
      </c>
      <c r="AA7" s="19">
        <f>[3]Abril!$D$30</f>
        <v>18.3</v>
      </c>
      <c r="AB7" s="19">
        <f>[3]Abril!$D$31</f>
        <v>20.100000000000001</v>
      </c>
      <c r="AC7" s="19">
        <f>[3]Abril!$D$32</f>
        <v>20.9</v>
      </c>
      <c r="AD7" s="19">
        <f>[3]Abril!$D$33</f>
        <v>18.7</v>
      </c>
      <c r="AE7" s="19">
        <f>[3]Abril!$D$34</f>
        <v>18.600000000000001</v>
      </c>
      <c r="AF7" s="41">
        <f t="shared" si="1"/>
        <v>14</v>
      </c>
      <c r="AG7" s="44">
        <f t="shared" si="2"/>
        <v>19.100000000000005</v>
      </c>
    </row>
    <row r="8" spans="1:33" ht="17.100000000000001" customHeight="1" x14ac:dyDescent="0.2">
      <c r="A8" s="17" t="s">
        <v>60</v>
      </c>
      <c r="B8" s="19">
        <f>[4]Abril!$D$5</f>
        <v>22.3</v>
      </c>
      <c r="C8" s="19">
        <f>[4]Abril!$D$6</f>
        <v>19.600000000000001</v>
      </c>
      <c r="D8" s="19">
        <f>[4]Abril!$D$7</f>
        <v>20.2</v>
      </c>
      <c r="E8" s="19">
        <f>[4]Abril!$D$8</f>
        <v>22.3</v>
      </c>
      <c r="F8" s="19">
        <f>[4]Abril!$D$9</f>
        <v>21.7</v>
      </c>
      <c r="G8" s="19">
        <f>[4]Abril!$D$10</f>
        <v>21.9</v>
      </c>
      <c r="H8" s="19">
        <f>[4]Abril!$D$11</f>
        <v>19.399999999999999</v>
      </c>
      <c r="I8" s="19">
        <f>[4]Abril!$D$12</f>
        <v>20.2</v>
      </c>
      <c r="J8" s="19">
        <f>[4]Abril!$D$13</f>
        <v>20.6</v>
      </c>
      <c r="K8" s="19">
        <f>[4]Abril!$D$14</f>
        <v>20</v>
      </c>
      <c r="L8" s="19">
        <f>[4]Abril!$D$15</f>
        <v>20.6</v>
      </c>
      <c r="M8" s="19">
        <f>[4]Abril!$D$16</f>
        <v>22.3</v>
      </c>
      <c r="N8" s="19">
        <f>[4]Abril!$D$17</f>
        <v>19.899999999999999</v>
      </c>
      <c r="O8" s="19">
        <f>[4]Abril!$D$18</f>
        <v>16.399999999999999</v>
      </c>
      <c r="P8" s="19">
        <f>[4]Abril!$D$19</f>
        <v>16.5</v>
      </c>
      <c r="Q8" s="19">
        <f>[4]Abril!$D$20</f>
        <v>15.1</v>
      </c>
      <c r="R8" s="19">
        <f>[4]Abril!$D$21</f>
        <v>14.5</v>
      </c>
      <c r="S8" s="19">
        <f>[4]Abril!$D$22</f>
        <v>16.600000000000001</v>
      </c>
      <c r="T8" s="19">
        <f>[4]Abril!$D$23</f>
        <v>15.2</v>
      </c>
      <c r="U8" s="19">
        <f>[4]Abril!$D$24</f>
        <v>16.100000000000001</v>
      </c>
      <c r="V8" s="19">
        <f>[4]Abril!$D$25</f>
        <v>16.600000000000001</v>
      </c>
      <c r="W8" s="19">
        <f>[4]Abril!$D$26</f>
        <v>16</v>
      </c>
      <c r="X8" s="19">
        <f>[4]Abril!$D$27</f>
        <v>16</v>
      </c>
      <c r="Y8" s="19">
        <f>[4]Abril!$D$28</f>
        <v>16.5</v>
      </c>
      <c r="Z8" s="19">
        <f>[4]Abril!$D$29</f>
        <v>18.399999999999999</v>
      </c>
      <c r="AA8" s="19">
        <f>[4]Abril!$D$30</f>
        <v>18.8</v>
      </c>
      <c r="AB8" s="19">
        <f>[4]Abril!$D$31</f>
        <v>20</v>
      </c>
      <c r="AC8" s="19">
        <f>[4]Abril!$D$32</f>
        <v>19.7</v>
      </c>
      <c r="AD8" s="19">
        <f>[4]Abril!$D$33</f>
        <v>18.5</v>
      </c>
      <c r="AE8" s="19">
        <f>[4]Abril!$D$34</f>
        <v>19.600000000000001</v>
      </c>
      <c r="AF8" s="41">
        <f t="shared" ref="AF8" si="3">MIN(B8:AE8)</f>
        <v>14.5</v>
      </c>
      <c r="AG8" s="44">
        <f t="shared" ref="AG8" si="4">AVERAGE(B8:AE8)</f>
        <v>18.716666666666672</v>
      </c>
    </row>
    <row r="9" spans="1:33" ht="17.100000000000001" customHeight="1" x14ac:dyDescent="0.2">
      <c r="A9" s="17" t="s">
        <v>48</v>
      </c>
      <c r="B9" s="19">
        <f>[5]Abril!$D$5</f>
        <v>20.100000000000001</v>
      </c>
      <c r="C9" s="19">
        <f>[5]Abril!$D$6</f>
        <v>21.7</v>
      </c>
      <c r="D9" s="19">
        <f>[5]Abril!$D$7</f>
        <v>21</v>
      </c>
      <c r="E9" s="19">
        <f>[5]Abril!$D$8</f>
        <v>21.1</v>
      </c>
      <c r="F9" s="19">
        <f>[5]Abril!$D$9</f>
        <v>20.5</v>
      </c>
      <c r="G9" s="19">
        <f>[5]Abril!$D$10</f>
        <v>22</v>
      </c>
      <c r="H9" s="19">
        <f>[5]Abril!$D$11</f>
        <v>20.100000000000001</v>
      </c>
      <c r="I9" s="19">
        <f>[5]Abril!$D$12</f>
        <v>20</v>
      </c>
      <c r="J9" s="19">
        <f>[5]Abril!$D$13</f>
        <v>20.100000000000001</v>
      </c>
      <c r="K9" s="19">
        <f>[5]Abril!$D$14</f>
        <v>21.2</v>
      </c>
      <c r="L9" s="19">
        <f>[5]Abril!$D$15</f>
        <v>22.3</v>
      </c>
      <c r="M9" s="19">
        <f>[5]Abril!$D$16</f>
        <v>20.6</v>
      </c>
      <c r="N9" s="19">
        <f>[5]Abril!$D$17</f>
        <v>19.2</v>
      </c>
      <c r="O9" s="19">
        <f>[5]Abril!$D$18</f>
        <v>13.1</v>
      </c>
      <c r="P9" s="19">
        <f>[5]Abril!$D$19</f>
        <v>10.3</v>
      </c>
      <c r="Q9" s="19">
        <f>[5]Abril!$D$20</f>
        <v>9.6</v>
      </c>
      <c r="R9" s="19">
        <f>[5]Abril!$D$21</f>
        <v>11.3</v>
      </c>
      <c r="S9" s="19">
        <f>[5]Abril!$D$22</f>
        <v>10</v>
      </c>
      <c r="T9" s="19">
        <f>[5]Abril!$D$23</f>
        <v>11.7</v>
      </c>
      <c r="U9" s="19">
        <f>[5]Abril!$D$24</f>
        <v>11</v>
      </c>
      <c r="V9" s="19">
        <f>[5]Abril!$D$25</f>
        <v>11.8</v>
      </c>
      <c r="W9" s="19">
        <f>[5]Abril!$D$26</f>
        <v>12.3</v>
      </c>
      <c r="X9" s="19">
        <f>[5]Abril!$D$27</f>
        <v>13.5</v>
      </c>
      <c r="Y9" s="19">
        <f>[5]Abril!$D$28</f>
        <v>11.6</v>
      </c>
      <c r="Z9" s="19">
        <f>[5]Abril!$D$29</f>
        <v>13.3</v>
      </c>
      <c r="AA9" s="19">
        <f>[5]Abril!$D$30</f>
        <v>15.6</v>
      </c>
      <c r="AB9" s="19">
        <f>[5]Abril!$D$31</f>
        <v>18.100000000000001</v>
      </c>
      <c r="AC9" s="19">
        <f>[5]Abril!$D$32</f>
        <v>19.100000000000001</v>
      </c>
      <c r="AD9" s="19">
        <f>[5]Abril!$D$33</f>
        <v>18.100000000000001</v>
      </c>
      <c r="AE9" s="19">
        <f>[5]Abril!$D$34</f>
        <v>17</v>
      </c>
      <c r="AF9" s="41">
        <f t="shared" si="1"/>
        <v>9.6</v>
      </c>
      <c r="AG9" s="44">
        <f t="shared" si="2"/>
        <v>16.576666666666672</v>
      </c>
    </row>
    <row r="10" spans="1:33" ht="17.100000000000001" customHeight="1" x14ac:dyDescent="0.2">
      <c r="A10" s="17" t="s">
        <v>2</v>
      </c>
      <c r="B10" s="19">
        <f>[6]Abril!$D$5</f>
        <v>21.3</v>
      </c>
      <c r="C10" s="19">
        <f>[6]Abril!$D$6</f>
        <v>19.600000000000001</v>
      </c>
      <c r="D10" s="19">
        <f>[6]Abril!$D$7</f>
        <v>19.8</v>
      </c>
      <c r="E10" s="19">
        <f>[6]Abril!$D$8</f>
        <v>20.6</v>
      </c>
      <c r="F10" s="19">
        <f>[6]Abril!$D$9</f>
        <v>19.3</v>
      </c>
      <c r="G10" s="19">
        <f>[6]Abril!$D$10</f>
        <v>19</v>
      </c>
      <c r="H10" s="19">
        <f>[6]Abril!$D$11</f>
        <v>18.600000000000001</v>
      </c>
      <c r="I10" s="19">
        <f>[6]Abril!$D$12</f>
        <v>20.100000000000001</v>
      </c>
      <c r="J10" s="19">
        <f>[6]Abril!$D$13</f>
        <v>20.7</v>
      </c>
      <c r="K10" s="19">
        <f>[6]Abril!$D$14</f>
        <v>20.9</v>
      </c>
      <c r="L10" s="19">
        <f>[6]Abril!$D$15</f>
        <v>21.5</v>
      </c>
      <c r="M10" s="19">
        <f>[6]Abril!$D$16</f>
        <v>23</v>
      </c>
      <c r="N10" s="19">
        <f>[6]Abril!$D$17</f>
        <v>19.3</v>
      </c>
      <c r="O10" s="19">
        <f>[6]Abril!$D$18</f>
        <v>15.3</v>
      </c>
      <c r="P10" s="19">
        <f>[6]Abril!$D$19</f>
        <v>15.1</v>
      </c>
      <c r="Q10" s="19">
        <f>[6]Abril!$D$20</f>
        <v>13.5</v>
      </c>
      <c r="R10" s="19">
        <f>[6]Abril!$D$21</f>
        <v>15.2</v>
      </c>
      <c r="S10" s="19">
        <f>[6]Abril!$D$22</f>
        <v>14.2</v>
      </c>
      <c r="T10" s="19">
        <f>[6]Abril!$D$23</f>
        <v>14.3</v>
      </c>
      <c r="U10" s="19">
        <f>[6]Abril!$D$24</f>
        <v>13</v>
      </c>
      <c r="V10" s="19">
        <f>[6]Abril!$D$25</f>
        <v>16.399999999999999</v>
      </c>
      <c r="W10" s="19">
        <f>[6]Abril!$D$26</f>
        <v>17.8</v>
      </c>
      <c r="X10" s="19">
        <f>[6]Abril!$D$27</f>
        <v>18.5</v>
      </c>
      <c r="Y10" s="19">
        <f>[6]Abril!$D$28</f>
        <v>16.600000000000001</v>
      </c>
      <c r="Z10" s="19">
        <f>[6]Abril!$D$29</f>
        <v>18.5</v>
      </c>
      <c r="AA10" s="19">
        <f>[6]Abril!$D$30</f>
        <v>17.8</v>
      </c>
      <c r="AB10" s="19">
        <f>[6]Abril!$D$31</f>
        <v>19.8</v>
      </c>
      <c r="AC10" s="19">
        <f>[6]Abril!$D$32</f>
        <v>20.2</v>
      </c>
      <c r="AD10" s="19">
        <f>[6]Abril!$D$33</f>
        <v>18.2</v>
      </c>
      <c r="AE10" s="19">
        <f>[6]Abril!$D$34</f>
        <v>20.7</v>
      </c>
      <c r="AF10" s="41">
        <f t="shared" si="1"/>
        <v>13</v>
      </c>
      <c r="AG10" s="44">
        <f t="shared" si="2"/>
        <v>18.293333333333337</v>
      </c>
    </row>
    <row r="11" spans="1:33" ht="17.100000000000001" customHeight="1" x14ac:dyDescent="0.2">
      <c r="A11" s="17" t="s">
        <v>3</v>
      </c>
      <c r="B11" s="19">
        <f>[7]Abril!$D$5</f>
        <v>21.6</v>
      </c>
      <c r="C11" s="19">
        <f>[7]Abril!$D$6</f>
        <v>21</v>
      </c>
      <c r="D11" s="19">
        <f>[7]Abril!$D$7</f>
        <v>20.6</v>
      </c>
      <c r="E11" s="19">
        <f>[7]Abril!$D$8</f>
        <v>20.7</v>
      </c>
      <c r="F11" s="19">
        <f>[7]Abril!$D$9</f>
        <v>22</v>
      </c>
      <c r="G11" s="19">
        <f>[7]Abril!$D$10</f>
        <v>20.8</v>
      </c>
      <c r="H11" s="19">
        <f>[7]Abril!$D$11</f>
        <v>20.7</v>
      </c>
      <c r="I11" s="19">
        <f>[7]Abril!$D$12</f>
        <v>20</v>
      </c>
      <c r="J11" s="19">
        <f>[7]Abril!$D$13</f>
        <v>21.6</v>
      </c>
      <c r="K11" s="19">
        <f>[7]Abril!$D$14</f>
        <v>21.4</v>
      </c>
      <c r="L11" s="19">
        <f>[7]Abril!$D$15</f>
        <v>20.6</v>
      </c>
      <c r="M11" s="19">
        <f>[7]Abril!$D$16</f>
        <v>21.4</v>
      </c>
      <c r="N11" s="19">
        <f>[7]Abril!$D$17</f>
        <v>21.7</v>
      </c>
      <c r="O11" s="19">
        <f>[7]Abril!$D$18</f>
        <v>20.8</v>
      </c>
      <c r="P11" s="19">
        <f>[7]Abril!$D$19</f>
        <v>20.100000000000001</v>
      </c>
      <c r="Q11" s="19">
        <f>[7]Abril!$D$20</f>
        <v>17.3</v>
      </c>
      <c r="R11" s="19">
        <f>[7]Abril!$D$21</f>
        <v>12.4</v>
      </c>
      <c r="S11" s="19">
        <f>[7]Abril!$D$22</f>
        <v>13.6</v>
      </c>
      <c r="T11" s="19">
        <f>[7]Abril!$D$23</f>
        <v>13.6</v>
      </c>
      <c r="U11" s="19">
        <f>[7]Abril!$D$24</f>
        <v>14.5</v>
      </c>
      <c r="V11" s="19">
        <f>[7]Abril!$D$25</f>
        <v>17.5</v>
      </c>
      <c r="W11" s="19">
        <f>[7]Abril!$D$26</f>
        <v>17.7</v>
      </c>
      <c r="X11" s="19">
        <f>[7]Abril!$D$27</f>
        <v>15.3</v>
      </c>
      <c r="Y11" s="19">
        <f>[7]Abril!$D$28</f>
        <v>15.1</v>
      </c>
      <c r="Z11" s="19">
        <f>[7]Abril!$D$29</f>
        <v>16</v>
      </c>
      <c r="AA11" s="19">
        <f>[7]Abril!$D$30</f>
        <v>17.2</v>
      </c>
      <c r="AB11" s="19">
        <f>[7]Abril!$D$31</f>
        <v>16.5</v>
      </c>
      <c r="AC11" s="19">
        <f>[7]Abril!$D$32</f>
        <v>18.3</v>
      </c>
      <c r="AD11" s="19">
        <f>[7]Abril!$D$33</f>
        <v>16.399999999999999</v>
      </c>
      <c r="AE11" s="19">
        <f>[7]Abril!$D$34</f>
        <v>13.8</v>
      </c>
      <c r="AF11" s="41">
        <f t="shared" si="1"/>
        <v>12.4</v>
      </c>
      <c r="AG11" s="44">
        <f t="shared" si="2"/>
        <v>18.34</v>
      </c>
    </row>
    <row r="12" spans="1:33" ht="17.100000000000001" customHeight="1" x14ac:dyDescent="0.2">
      <c r="A12" s="17" t="s">
        <v>4</v>
      </c>
      <c r="B12" s="19">
        <f>[8]Abril!$D$5</f>
        <v>19</v>
      </c>
      <c r="C12" s="19">
        <f>[8]Abril!$D$6</f>
        <v>19.899999999999999</v>
      </c>
      <c r="D12" s="19">
        <f>[8]Abril!$D$7</f>
        <v>19.100000000000001</v>
      </c>
      <c r="E12" s="19">
        <f>[8]Abril!$D$8</f>
        <v>18.899999999999999</v>
      </c>
      <c r="F12" s="19">
        <f>[8]Abril!$D$9</f>
        <v>19.600000000000001</v>
      </c>
      <c r="G12" s="19">
        <f>[8]Abril!$D$10</f>
        <v>19.899999999999999</v>
      </c>
      <c r="H12" s="19">
        <f>[8]Abril!$D$11</f>
        <v>20</v>
      </c>
      <c r="I12" s="19">
        <f>[8]Abril!$D$12</f>
        <v>19.100000000000001</v>
      </c>
      <c r="J12" s="19">
        <f>[8]Abril!$D$13</f>
        <v>19</v>
      </c>
      <c r="K12" s="19">
        <f>[8]Abril!$D$14</f>
        <v>19.5</v>
      </c>
      <c r="L12" s="19">
        <f>[8]Abril!$D$15</f>
        <v>19.5</v>
      </c>
      <c r="M12" s="19">
        <f>[8]Abril!$D$16</f>
        <v>20.3</v>
      </c>
      <c r="N12" s="19">
        <f>[8]Abril!$D$17</f>
        <v>19.399999999999999</v>
      </c>
      <c r="O12" s="19">
        <f>[8]Abril!$D$18</f>
        <v>18.600000000000001</v>
      </c>
      <c r="P12" s="19">
        <f>[8]Abril!$D$19</f>
        <v>18.600000000000001</v>
      </c>
      <c r="Q12" s="19">
        <f>[8]Abril!$D$20</f>
        <v>15.8</v>
      </c>
      <c r="R12" s="19">
        <f>[8]Abril!$D$21</f>
        <v>11.9</v>
      </c>
      <c r="S12" s="19">
        <f>[8]Abril!$D$22</f>
        <v>15.4</v>
      </c>
      <c r="T12" s="19">
        <f>[8]Abril!$D$23</f>
        <v>13.4</v>
      </c>
      <c r="U12" s="19">
        <f>[8]Abril!$D$24</f>
        <v>14.7</v>
      </c>
      <c r="V12" s="19">
        <f>[8]Abril!$D$25</f>
        <v>17.2</v>
      </c>
      <c r="W12" s="19">
        <f>[8]Abril!$D$26</f>
        <v>17</v>
      </c>
      <c r="X12" s="19">
        <f>[8]Abril!$D$27</f>
        <v>15.9</v>
      </c>
      <c r="Y12" s="19">
        <f>[8]Abril!$D$28</f>
        <v>16.5</v>
      </c>
      <c r="Z12" s="19">
        <f>[8]Abril!$D$29</f>
        <v>16.899999999999999</v>
      </c>
      <c r="AA12" s="19">
        <f>[8]Abril!$D$30</f>
        <v>17.8</v>
      </c>
      <c r="AB12" s="19">
        <f>[8]Abril!$D$31</f>
        <v>17</v>
      </c>
      <c r="AC12" s="19">
        <f>[8]Abril!$D$32</f>
        <v>18.600000000000001</v>
      </c>
      <c r="AD12" s="19">
        <f>[8]Abril!$D$33</f>
        <v>16.899999999999999</v>
      </c>
      <c r="AE12" s="19">
        <f>[8]Abril!$D$34</f>
        <v>15.5</v>
      </c>
      <c r="AF12" s="41">
        <f t="shared" si="1"/>
        <v>11.9</v>
      </c>
      <c r="AG12" s="44">
        <f t="shared" si="2"/>
        <v>17.696666666666665</v>
      </c>
    </row>
    <row r="13" spans="1:33" ht="17.100000000000001" customHeight="1" x14ac:dyDescent="0.2">
      <c r="A13" s="17" t="s">
        <v>5</v>
      </c>
      <c r="B13" s="19">
        <f>[9]Abril!$D$5</f>
        <v>26.2</v>
      </c>
      <c r="C13" s="19">
        <f>[9]Abril!$D$6</f>
        <v>25.4</v>
      </c>
      <c r="D13" s="22">
        <f>[9]Abril!$D$7</f>
        <v>24</v>
      </c>
      <c r="E13" s="22">
        <f>[9]Abril!$D$8</f>
        <v>23.8</v>
      </c>
      <c r="F13" s="22">
        <f>[9]Abril!$D$9</f>
        <v>24.3</v>
      </c>
      <c r="G13" s="22">
        <f>[9]Abril!$D$10</f>
        <v>23.2</v>
      </c>
      <c r="H13" s="22">
        <f>[9]Abril!$D$11</f>
        <v>25</v>
      </c>
      <c r="I13" s="22">
        <f>[9]Abril!$D$12</f>
        <v>21.4</v>
      </c>
      <c r="J13" s="22">
        <f>[9]Abril!$D$13</f>
        <v>23.8</v>
      </c>
      <c r="K13" s="22">
        <f>[9]Abril!$D$14</f>
        <v>24.2</v>
      </c>
      <c r="L13" s="22">
        <f>[9]Abril!$D$15</f>
        <v>25.3</v>
      </c>
      <c r="M13" s="22">
        <f>[9]Abril!$D$16</f>
        <v>25.2</v>
      </c>
      <c r="N13" s="22">
        <f>[9]Abril!$D$17</f>
        <v>20</v>
      </c>
      <c r="O13" s="22">
        <f>[9]Abril!$D$18</f>
        <v>19.3</v>
      </c>
      <c r="P13" s="19">
        <f>[9]Abril!$D$19</f>
        <v>19.5</v>
      </c>
      <c r="Q13" s="19">
        <f>[9]Abril!$D$20</f>
        <v>17.2</v>
      </c>
      <c r="R13" s="19">
        <f>[9]Abril!$D$21</f>
        <v>16.899999999999999</v>
      </c>
      <c r="S13" s="19">
        <f>[9]Abril!$D$22</f>
        <v>17.600000000000001</v>
      </c>
      <c r="T13" s="19">
        <f>[9]Abril!$D$23</f>
        <v>17.3</v>
      </c>
      <c r="U13" s="19">
        <f>[9]Abril!$D$24</f>
        <v>18.600000000000001</v>
      </c>
      <c r="V13" s="19">
        <f>[9]Abril!$D$25</f>
        <v>17.3</v>
      </c>
      <c r="W13" s="19">
        <f>[9]Abril!$D$26</f>
        <v>23.3</v>
      </c>
      <c r="X13" s="19">
        <f>[9]Abril!$D$27</f>
        <v>20.6</v>
      </c>
      <c r="Y13" s="19">
        <f>[9]Abril!$D$28</f>
        <v>20.2</v>
      </c>
      <c r="Z13" s="19">
        <f>[9]Abril!$D$29</f>
        <v>20.100000000000001</v>
      </c>
      <c r="AA13" s="19">
        <f>[9]Abril!$D$30</f>
        <v>21.3</v>
      </c>
      <c r="AB13" s="19">
        <f>[9]Abril!$D$31</f>
        <v>23</v>
      </c>
      <c r="AC13" s="19">
        <f>[9]Abril!$D$32</f>
        <v>23.7</v>
      </c>
      <c r="AD13" s="19">
        <f>[9]Abril!$D$33</f>
        <v>24.8</v>
      </c>
      <c r="AE13" s="19">
        <f>[9]Abril!$D$34</f>
        <v>24.5</v>
      </c>
      <c r="AF13" s="41">
        <f t="shared" si="1"/>
        <v>16.899999999999999</v>
      </c>
      <c r="AG13" s="44">
        <f t="shared" si="2"/>
        <v>21.9</v>
      </c>
    </row>
    <row r="14" spans="1:33" ht="17.100000000000001" customHeight="1" x14ac:dyDescent="0.2">
      <c r="A14" s="17" t="s">
        <v>50</v>
      </c>
      <c r="B14" s="19">
        <f>[10]Abril!$D$5</f>
        <v>19.600000000000001</v>
      </c>
      <c r="C14" s="19">
        <f>[10]Abril!$D$6</f>
        <v>19.3</v>
      </c>
      <c r="D14" s="22">
        <f>[10]Abril!$D$7</f>
        <v>20</v>
      </c>
      <c r="E14" s="22">
        <f>[10]Abril!$D$8</f>
        <v>19.600000000000001</v>
      </c>
      <c r="F14" s="22">
        <f>[10]Abril!$D$9</f>
        <v>19.399999999999999</v>
      </c>
      <c r="G14" s="22">
        <f>[10]Abril!$D$10</f>
        <v>19.3</v>
      </c>
      <c r="H14" s="22">
        <f>[10]Abril!$D$11</f>
        <v>20.100000000000001</v>
      </c>
      <c r="I14" s="22">
        <f>[10]Abril!$D$12</f>
        <v>19.8</v>
      </c>
      <c r="J14" s="22">
        <f>[10]Abril!$D$13</f>
        <v>20.100000000000001</v>
      </c>
      <c r="K14" s="22">
        <f>[10]Abril!$D$14</f>
        <v>19.899999999999999</v>
      </c>
      <c r="L14" s="22">
        <f>[10]Abril!$D$15</f>
        <v>20.2</v>
      </c>
      <c r="M14" s="22">
        <f>[10]Abril!$D$16</f>
        <v>20.9</v>
      </c>
      <c r="N14" s="22">
        <f>[10]Abril!$D$17</f>
        <v>19.5</v>
      </c>
      <c r="O14" s="22">
        <f>[10]Abril!$D$18</f>
        <v>18.8</v>
      </c>
      <c r="P14" s="19">
        <f>[10]Abril!$D$19</f>
        <v>18.5</v>
      </c>
      <c r="Q14" s="19">
        <f>[10]Abril!$D$20</f>
        <v>17.100000000000001</v>
      </c>
      <c r="R14" s="19">
        <f>[10]Abril!$D$21</f>
        <v>12.4</v>
      </c>
      <c r="S14" s="19">
        <f>[10]Abril!$D$22</f>
        <v>12.9</v>
      </c>
      <c r="T14" s="19">
        <f>[10]Abril!$D$23</f>
        <v>13.5</v>
      </c>
      <c r="U14" s="19">
        <f>[10]Abril!$D$24</f>
        <v>13.5</v>
      </c>
      <c r="V14" s="19">
        <f>[10]Abril!$D$25</f>
        <v>17.2</v>
      </c>
      <c r="W14" s="19">
        <f>[10]Abril!$D$26</f>
        <v>16.899999999999999</v>
      </c>
      <c r="X14" s="19">
        <f>[10]Abril!$D$27</f>
        <v>15.6</v>
      </c>
      <c r="Y14" s="19">
        <f>[10]Abril!$D$28</f>
        <v>14.8</v>
      </c>
      <c r="Z14" s="19">
        <f>[10]Abril!$D$29</f>
        <v>16.8</v>
      </c>
      <c r="AA14" s="19">
        <f>[10]Abril!$D$30</f>
        <v>18.2</v>
      </c>
      <c r="AB14" s="19">
        <f>[10]Abril!$D$31</f>
        <v>16.399999999999999</v>
      </c>
      <c r="AC14" s="19">
        <f>[10]Abril!$D$32</f>
        <v>18.5</v>
      </c>
      <c r="AD14" s="19">
        <f>[10]Abril!$D$33</f>
        <v>16.2</v>
      </c>
      <c r="AE14" s="19">
        <f>[10]Abril!$D$34</f>
        <v>14.5</v>
      </c>
      <c r="AF14" s="41">
        <f>MIN(B14:AE14)</f>
        <v>12.4</v>
      </c>
      <c r="AG14" s="44">
        <f>AVERAGE(B14:AE14)</f>
        <v>17.649999999999999</v>
      </c>
    </row>
    <row r="15" spans="1:33" ht="17.100000000000001" customHeight="1" x14ac:dyDescent="0.2">
      <c r="A15" s="17" t="s">
        <v>6</v>
      </c>
      <c r="B15" s="22">
        <f>[11]Abril!$D$5</f>
        <v>21.6</v>
      </c>
      <c r="C15" s="22">
        <f>[11]Abril!$D$6</f>
        <v>21.6</v>
      </c>
      <c r="D15" s="22">
        <f>[11]Abril!$D$7</f>
        <v>22.1</v>
      </c>
      <c r="E15" s="22">
        <f>[11]Abril!$D$8</f>
        <v>20.9</v>
      </c>
      <c r="F15" s="22">
        <f>[11]Abril!$D$9</f>
        <v>20.7</v>
      </c>
      <c r="G15" s="22">
        <f>[11]Abril!$D$10</f>
        <v>22.6</v>
      </c>
      <c r="H15" s="22">
        <f>[11]Abril!$D$11</f>
        <v>22</v>
      </c>
      <c r="I15" s="22">
        <f>[11]Abril!$D$12</f>
        <v>21.5</v>
      </c>
      <c r="J15" s="22">
        <f>[11]Abril!$D$13</f>
        <v>22.5</v>
      </c>
      <c r="K15" s="22">
        <f>[11]Abril!$D$14</f>
        <v>21.9</v>
      </c>
      <c r="L15" s="22">
        <f>[11]Abril!$D$15</f>
        <v>21.9</v>
      </c>
      <c r="M15" s="22">
        <f>[11]Abril!$D$16</f>
        <v>22.7</v>
      </c>
      <c r="N15" s="22">
        <f>[11]Abril!$D$17</f>
        <v>21.6</v>
      </c>
      <c r="O15" s="22">
        <f>[11]Abril!$D$18</f>
        <v>21</v>
      </c>
      <c r="P15" s="22">
        <f>[11]Abril!$D$19</f>
        <v>21.2</v>
      </c>
      <c r="Q15" s="22">
        <f>[11]Abril!$D$20</f>
        <v>17.2</v>
      </c>
      <c r="R15" s="22">
        <f>[11]Abril!$D$21</f>
        <v>13.1</v>
      </c>
      <c r="S15" s="22">
        <f>[11]Abril!$D$22</f>
        <v>13.9</v>
      </c>
      <c r="T15" s="22">
        <f>[11]Abril!$D$23</f>
        <v>14.6</v>
      </c>
      <c r="U15" s="22">
        <f>[11]Abril!$D$24</f>
        <v>13.5</v>
      </c>
      <c r="V15" s="22">
        <f>[11]Abril!$D$25</f>
        <v>17</v>
      </c>
      <c r="W15" s="22">
        <f>[11]Abril!$D$26</f>
        <v>17.899999999999999</v>
      </c>
      <c r="X15" s="22">
        <f>[11]Abril!$D$27</f>
        <v>17.8</v>
      </c>
      <c r="Y15" s="22">
        <f>[11]Abril!$D$28</f>
        <v>17.100000000000001</v>
      </c>
      <c r="Z15" s="22">
        <f>[11]Abril!$D$29</f>
        <v>18.7</v>
      </c>
      <c r="AA15" s="22">
        <f>[11]Abril!$D$30</f>
        <v>19.100000000000001</v>
      </c>
      <c r="AB15" s="22">
        <f>[11]Abril!$D$31</f>
        <v>19.2</v>
      </c>
      <c r="AC15" s="22">
        <f>[11]Abril!$D$32</f>
        <v>19</v>
      </c>
      <c r="AD15" s="22">
        <f>[11]Abril!$D$33</f>
        <v>18.600000000000001</v>
      </c>
      <c r="AE15" s="22">
        <f>[11]Abril!$D$34</f>
        <v>16.8</v>
      </c>
      <c r="AF15" s="41">
        <f t="shared" ref="AF15:AF30" si="5">MIN(B15:AE15)</f>
        <v>13.1</v>
      </c>
      <c r="AG15" s="44">
        <f t="shared" ref="AG15:AG30" si="6">AVERAGE(B15:AE15)</f>
        <v>19.310000000000002</v>
      </c>
    </row>
    <row r="16" spans="1:33" ht="17.100000000000001" customHeight="1" x14ac:dyDescent="0.2">
      <c r="A16" s="17" t="s">
        <v>7</v>
      </c>
      <c r="B16" s="22">
        <f>[12]Abril!$D$5</f>
        <v>21.2</v>
      </c>
      <c r="C16" s="22">
        <f>[12]Abril!$D$6</f>
        <v>19.3</v>
      </c>
      <c r="D16" s="22">
        <f>[12]Abril!$D$7</f>
        <v>19.5</v>
      </c>
      <c r="E16" s="22">
        <f>[12]Abril!$D$8</f>
        <v>19.899999999999999</v>
      </c>
      <c r="F16" s="22">
        <f>[12]Abril!$D$9</f>
        <v>20.100000000000001</v>
      </c>
      <c r="G16" s="22">
        <f>[12]Abril!$D$10</f>
        <v>20.6</v>
      </c>
      <c r="H16" s="22">
        <f>[12]Abril!$D$11</f>
        <v>19.2</v>
      </c>
      <c r="I16" s="22">
        <f>[12]Abril!$D$12</f>
        <v>19.600000000000001</v>
      </c>
      <c r="J16" s="22">
        <f>[12]Abril!$D$13</f>
        <v>19.8</v>
      </c>
      <c r="K16" s="22">
        <f>[12]Abril!$D$14</f>
        <v>19.5</v>
      </c>
      <c r="L16" s="22">
        <f>[12]Abril!$D$15</f>
        <v>20.9</v>
      </c>
      <c r="M16" s="22">
        <f>[12]Abril!$D$16</f>
        <v>19.899999999999999</v>
      </c>
      <c r="N16" s="22">
        <f>[12]Abril!$D$17</f>
        <v>18</v>
      </c>
      <c r="O16" s="22">
        <f>[12]Abril!$D$18</f>
        <v>12.9</v>
      </c>
      <c r="P16" s="22">
        <f>[12]Abril!$D$19</f>
        <v>12.2</v>
      </c>
      <c r="Q16" s="22">
        <f>[12]Abril!$D$20</f>
        <v>11.3</v>
      </c>
      <c r="R16" s="22">
        <f>[12]Abril!$D$21</f>
        <v>12.4</v>
      </c>
      <c r="S16" s="22">
        <f>[12]Abril!$D$22</f>
        <v>12.9</v>
      </c>
      <c r="T16" s="22">
        <f>[12]Abril!$D$23</f>
        <v>15.6</v>
      </c>
      <c r="U16" s="22">
        <f>[12]Abril!$D$24</f>
        <v>15.7</v>
      </c>
      <c r="V16" s="22">
        <f>[12]Abril!$D$25</f>
        <v>15.3</v>
      </c>
      <c r="W16" s="22">
        <f>[12]Abril!$D$26</f>
        <v>16.2</v>
      </c>
      <c r="X16" s="22">
        <f>[12]Abril!$D$27</f>
        <v>16.899999999999999</v>
      </c>
      <c r="Y16" s="22">
        <f>[12]Abril!$D$28</f>
        <v>16.2</v>
      </c>
      <c r="Z16" s="22">
        <f>[12]Abril!$D$29</f>
        <v>17.3</v>
      </c>
      <c r="AA16" s="22">
        <f>[12]Abril!$D$30</f>
        <v>17.399999999999999</v>
      </c>
      <c r="AB16" s="22">
        <f>[12]Abril!$D$31</f>
        <v>20.2</v>
      </c>
      <c r="AC16" s="22">
        <f>[12]Abril!$D$32</f>
        <v>20</v>
      </c>
      <c r="AD16" s="22">
        <f>[12]Abril!$D$33</f>
        <v>17.3</v>
      </c>
      <c r="AE16" s="22">
        <f>[12]Abril!$D$34</f>
        <v>19.5</v>
      </c>
      <c r="AF16" s="41">
        <f t="shared" si="5"/>
        <v>11.3</v>
      </c>
      <c r="AG16" s="44">
        <f t="shared" si="6"/>
        <v>17.559999999999999</v>
      </c>
    </row>
    <row r="17" spans="1:33" ht="17.100000000000001" customHeight="1" x14ac:dyDescent="0.2">
      <c r="A17" s="17" t="s">
        <v>8</v>
      </c>
      <c r="B17" s="22">
        <f>[13]Abril!$D$5</f>
        <v>21.2</v>
      </c>
      <c r="C17" s="22">
        <f>[13]Abril!$D$6</f>
        <v>20.100000000000001</v>
      </c>
      <c r="D17" s="22" t="str">
        <f>[13]Abril!$D$7</f>
        <v>**</v>
      </c>
      <c r="E17" s="22" t="str">
        <f>[13]Abril!$D$8</f>
        <v>**</v>
      </c>
      <c r="F17" s="22" t="str">
        <f>[13]Abril!$D$9</f>
        <v>**</v>
      </c>
      <c r="G17" s="22" t="str">
        <f>[13]Abril!$D$10</f>
        <v>**</v>
      </c>
      <c r="H17" s="22" t="str">
        <f>[13]Abril!$D$11</f>
        <v>**</v>
      </c>
      <c r="I17" s="22" t="str">
        <f>[13]Abril!$D$12</f>
        <v>**</v>
      </c>
      <c r="J17" s="22" t="str">
        <f>[13]Abril!$D$13</f>
        <v>**</v>
      </c>
      <c r="K17" s="22" t="str">
        <f>[13]Abril!$D$14</f>
        <v>**</v>
      </c>
      <c r="L17" s="22" t="str">
        <f>[13]Abril!$D$15</f>
        <v>**</v>
      </c>
      <c r="M17" s="22" t="str">
        <f>[13]Abril!$D$16</f>
        <v>**</v>
      </c>
      <c r="N17" s="22" t="str">
        <f>[13]Abril!$D$17</f>
        <v>**</v>
      </c>
      <c r="O17" s="22" t="str">
        <f>[13]Abril!$D$18</f>
        <v>**</v>
      </c>
      <c r="P17" s="22" t="str">
        <f>[13]Abril!$D$19</f>
        <v>**</v>
      </c>
      <c r="Q17" s="22" t="str">
        <f>[13]Abril!$D$20</f>
        <v>**</v>
      </c>
      <c r="R17" s="22" t="str">
        <f>[13]Abril!$D$21</f>
        <v>**</v>
      </c>
      <c r="S17" s="22" t="str">
        <f>[13]Abril!$D$22</f>
        <v>**</v>
      </c>
      <c r="T17" s="22" t="str">
        <f>[13]Abril!$D$23</f>
        <v>**</v>
      </c>
      <c r="U17" s="22" t="str">
        <f>[13]Abril!$D$24</f>
        <v>**</v>
      </c>
      <c r="V17" s="22" t="str">
        <f>[13]Abril!$D$25</f>
        <v>**</v>
      </c>
      <c r="W17" s="22" t="str">
        <f>[13]Abril!$D$26</f>
        <v>**</v>
      </c>
      <c r="X17" s="22" t="str">
        <f>[13]Abril!$D$27</f>
        <v>**</v>
      </c>
      <c r="Y17" s="22" t="str">
        <f>[13]Abril!$D$28</f>
        <v>**</v>
      </c>
      <c r="Z17" s="22" t="str">
        <f>[13]Abril!$D$29</f>
        <v>**</v>
      </c>
      <c r="AA17" s="22" t="str">
        <f>[13]Abril!$D$30</f>
        <v>**</v>
      </c>
      <c r="AB17" s="22">
        <f>[13]Abril!$D$31</f>
        <v>23.1</v>
      </c>
      <c r="AC17" s="22">
        <f>[13]Abril!$D$32</f>
        <v>18.3</v>
      </c>
      <c r="AD17" s="22">
        <f>[13]Abril!$D$33</f>
        <v>17.100000000000001</v>
      </c>
      <c r="AE17" s="22">
        <f>[13]Abril!$D$34</f>
        <v>17</v>
      </c>
      <c r="AF17" s="41">
        <f t="shared" si="5"/>
        <v>17</v>
      </c>
      <c r="AG17" s="44">
        <f t="shared" si="6"/>
        <v>19.466666666666669</v>
      </c>
    </row>
    <row r="18" spans="1:33" ht="17.100000000000001" customHeight="1" x14ac:dyDescent="0.2">
      <c r="A18" s="17" t="s">
        <v>9</v>
      </c>
      <c r="B18" s="22">
        <f>[14]Abril!$D$5</f>
        <v>23</v>
      </c>
      <c r="C18" s="22">
        <f>[14]Abril!$D$6</f>
        <v>20.2</v>
      </c>
      <c r="D18" s="22">
        <f>[14]Abril!$D$7</f>
        <v>19.7</v>
      </c>
      <c r="E18" s="22">
        <f>[14]Abril!$D$8</f>
        <v>20.9</v>
      </c>
      <c r="F18" s="22">
        <f>[14]Abril!$D$9</f>
        <v>21.7</v>
      </c>
      <c r="G18" s="22">
        <f>[14]Abril!$D$10</f>
        <v>21.1</v>
      </c>
      <c r="H18" s="22">
        <f>[14]Abril!$D$11</f>
        <v>20.7</v>
      </c>
      <c r="I18" s="22">
        <f>[14]Abril!$D$12</f>
        <v>20.6</v>
      </c>
      <c r="J18" s="22">
        <f>[14]Abril!$D$13</f>
        <v>21.4</v>
      </c>
      <c r="K18" s="22">
        <f>[14]Abril!$D$14</f>
        <v>20.100000000000001</v>
      </c>
      <c r="L18" s="22">
        <f>[14]Abril!$D$15</f>
        <v>20.5</v>
      </c>
      <c r="M18" s="22">
        <f>[14]Abril!$D$16</f>
        <v>22.2</v>
      </c>
      <c r="N18" s="22">
        <f>[14]Abril!$D$17</f>
        <v>18.899999999999999</v>
      </c>
      <c r="O18" s="22">
        <f>[14]Abril!$D$18</f>
        <v>14.3</v>
      </c>
      <c r="P18" s="22">
        <f>[14]Abril!$D$19</f>
        <v>14.4</v>
      </c>
      <c r="Q18" s="22">
        <f>[14]Abril!$D$20</f>
        <v>14.1</v>
      </c>
      <c r="R18" s="22">
        <f>[14]Abril!$D$21</f>
        <v>15.5</v>
      </c>
      <c r="S18" s="22">
        <f>[14]Abril!$D$22</f>
        <v>15.9</v>
      </c>
      <c r="T18" s="22">
        <f>[14]Abril!$D$23</f>
        <v>15.8</v>
      </c>
      <c r="U18" s="22">
        <f>[14]Abril!$D$24</f>
        <v>15.8</v>
      </c>
      <c r="V18" s="22">
        <f>[14]Abril!$D$25</f>
        <v>17.2</v>
      </c>
      <c r="W18" s="22">
        <f>[14]Abril!$D$26</f>
        <v>16.3</v>
      </c>
      <c r="X18" s="22">
        <f>[14]Abril!$D$27</f>
        <v>16.399999999999999</v>
      </c>
      <c r="Y18" s="22">
        <f>[14]Abril!$D$28</f>
        <v>17.899999999999999</v>
      </c>
      <c r="Z18" s="22">
        <f>[14]Abril!$D$29</f>
        <v>18.7</v>
      </c>
      <c r="AA18" s="22">
        <f>[14]Abril!$D$30</f>
        <v>17.899999999999999</v>
      </c>
      <c r="AB18" s="22">
        <f>[14]Abril!$D$31</f>
        <v>19.8</v>
      </c>
      <c r="AC18" s="22">
        <f>[14]Abril!$D$32</f>
        <v>20.6</v>
      </c>
      <c r="AD18" s="22">
        <f>[14]Abril!$D$33</f>
        <v>18.3</v>
      </c>
      <c r="AE18" s="22">
        <f>[14]Abril!$D$34</f>
        <v>19.600000000000001</v>
      </c>
      <c r="AF18" s="41">
        <f t="shared" si="5"/>
        <v>14.1</v>
      </c>
      <c r="AG18" s="44">
        <f t="shared" si="6"/>
        <v>18.649999999999995</v>
      </c>
    </row>
    <row r="19" spans="1:33" ht="17.100000000000001" customHeight="1" x14ac:dyDescent="0.2">
      <c r="A19" s="17" t="s">
        <v>49</v>
      </c>
      <c r="B19" s="22">
        <f>[15]Abril!$D$5</f>
        <v>21.3</v>
      </c>
      <c r="C19" s="22">
        <f>[15]Abril!$D$6</f>
        <v>21.3</v>
      </c>
      <c r="D19" s="22">
        <f>[15]Abril!$D$7</f>
        <v>21.3</v>
      </c>
      <c r="E19" s="22">
        <f>[15]Abril!$D$8</f>
        <v>20.8</v>
      </c>
      <c r="F19" s="22">
        <f>[15]Abril!$D$9</f>
        <v>21.9</v>
      </c>
      <c r="G19" s="22">
        <f>[15]Abril!$D$10</f>
        <v>21.4</v>
      </c>
      <c r="H19" s="22">
        <f>[15]Abril!$D$11</f>
        <v>19.7</v>
      </c>
      <c r="I19" s="22">
        <f>[15]Abril!$D$12</f>
        <v>20</v>
      </c>
      <c r="J19" s="22">
        <f>[15]Abril!$D$13</f>
        <v>20.9</v>
      </c>
      <c r="K19" s="22">
        <f>[15]Abril!$D$14</f>
        <v>20.8</v>
      </c>
      <c r="L19" s="22">
        <f>[15]Abril!$D$15</f>
        <v>22.8</v>
      </c>
      <c r="M19" s="22">
        <f>[15]Abril!$D$16</f>
        <v>24.3</v>
      </c>
      <c r="N19" s="22">
        <f>[15]Abril!$D$17</f>
        <v>20.100000000000001</v>
      </c>
      <c r="O19" s="22">
        <f>[15]Abril!$D$18</f>
        <v>14.5</v>
      </c>
      <c r="P19" s="22">
        <f>[15]Abril!$D$19</f>
        <v>13.4</v>
      </c>
      <c r="Q19" s="22">
        <f>[15]Abril!$D$20</f>
        <v>11.8</v>
      </c>
      <c r="R19" s="22">
        <f>[15]Abril!$D$21</f>
        <v>13.3</v>
      </c>
      <c r="S19" s="22">
        <f>[15]Abril!$D$22</f>
        <v>12</v>
      </c>
      <c r="T19" s="22">
        <f>[15]Abril!$D$23</f>
        <v>14.1</v>
      </c>
      <c r="U19" s="22">
        <f>[15]Abril!$D$24</f>
        <v>13.1</v>
      </c>
      <c r="V19" s="22">
        <f>[15]Abril!$D$25</f>
        <v>15.5</v>
      </c>
      <c r="W19" s="22">
        <f>[15]Abril!$D$26</f>
        <v>15.5</v>
      </c>
      <c r="X19" s="22">
        <f>[15]Abril!$D$27</f>
        <v>17</v>
      </c>
      <c r="Y19" s="22">
        <f>[15]Abril!$D$28</f>
        <v>13.7</v>
      </c>
      <c r="Z19" s="22">
        <f>[15]Abril!$D$29</f>
        <v>16</v>
      </c>
      <c r="AA19" s="22">
        <f>[15]Abril!$D$30</f>
        <v>17.2</v>
      </c>
      <c r="AB19" s="22">
        <f>[15]Abril!$D$31</f>
        <v>20.100000000000001</v>
      </c>
      <c r="AC19" s="22">
        <f>[15]Abril!$D$32</f>
        <v>20</v>
      </c>
      <c r="AD19" s="22">
        <f>[15]Abril!$D$33</f>
        <v>18.600000000000001</v>
      </c>
      <c r="AE19" s="22">
        <f>[15]Abril!$D$34</f>
        <v>18.8</v>
      </c>
      <c r="AF19" s="41">
        <f t="shared" si="5"/>
        <v>11.8</v>
      </c>
      <c r="AG19" s="44">
        <f t="shared" si="6"/>
        <v>18.040000000000003</v>
      </c>
    </row>
    <row r="20" spans="1:33" ht="17.100000000000001" customHeight="1" x14ac:dyDescent="0.2">
      <c r="A20" s="17" t="s">
        <v>10</v>
      </c>
      <c r="B20" s="22">
        <f>[16]Abril!$D$5</f>
        <v>21.7</v>
      </c>
      <c r="C20" s="22">
        <f>[16]Abril!$D$6</f>
        <v>19.2</v>
      </c>
      <c r="D20" s="22">
        <f>[16]Abril!$D$7</f>
        <v>19.899999999999999</v>
      </c>
      <c r="E20" s="22">
        <f>[16]Abril!$D$8</f>
        <v>19.899999999999999</v>
      </c>
      <c r="F20" s="22">
        <f>[16]Abril!$D$9</f>
        <v>19.2</v>
      </c>
      <c r="G20" s="22">
        <f>[16]Abril!$D$10</f>
        <v>20.100000000000001</v>
      </c>
      <c r="H20" s="22">
        <f>[16]Abril!$D$11</f>
        <v>20.399999999999999</v>
      </c>
      <c r="I20" s="22">
        <f>[16]Abril!$D$12</f>
        <v>19.3</v>
      </c>
      <c r="J20" s="22">
        <f>[16]Abril!$D$13</f>
        <v>19.5</v>
      </c>
      <c r="K20" s="22">
        <f>[16]Abril!$D$14</f>
        <v>19.3</v>
      </c>
      <c r="L20" s="22">
        <f>[16]Abril!$D$15</f>
        <v>20.7</v>
      </c>
      <c r="M20" s="22">
        <f>[16]Abril!$D$16</f>
        <v>18.7</v>
      </c>
      <c r="N20" s="22">
        <f>[16]Abril!$D$17</f>
        <v>18.399999999999999</v>
      </c>
      <c r="O20" s="22">
        <f>[16]Abril!$D$18</f>
        <v>12.9</v>
      </c>
      <c r="P20" s="22">
        <f>[16]Abril!$D$19</f>
        <v>11.1</v>
      </c>
      <c r="Q20" s="22">
        <f>[16]Abril!$D$20</f>
        <v>11.1</v>
      </c>
      <c r="R20" s="22">
        <f>[16]Abril!$D$21</f>
        <v>12.7</v>
      </c>
      <c r="S20" s="22">
        <f>[16]Abril!$D$22</f>
        <v>11.6</v>
      </c>
      <c r="T20" s="22">
        <f>[16]Abril!$D$23</f>
        <v>13.3</v>
      </c>
      <c r="U20" s="22">
        <f>[16]Abril!$D$24</f>
        <v>13.1</v>
      </c>
      <c r="V20" s="22">
        <f>[16]Abril!$D$25</f>
        <v>14</v>
      </c>
      <c r="W20" s="22">
        <f>[16]Abril!$D$26</f>
        <v>15.4</v>
      </c>
      <c r="X20" s="22">
        <f>[16]Abril!$D$27</f>
        <v>16.2</v>
      </c>
      <c r="Y20" s="22">
        <f>[16]Abril!$D$28</f>
        <v>13.8</v>
      </c>
      <c r="Z20" s="22">
        <f>[16]Abril!$D$29</f>
        <v>15</v>
      </c>
      <c r="AA20" s="22">
        <f>[16]Abril!$D$30</f>
        <v>16.3</v>
      </c>
      <c r="AB20" s="22">
        <f>[16]Abril!$D$31</f>
        <v>19</v>
      </c>
      <c r="AC20" s="22">
        <f>[16]Abril!$D$32</f>
        <v>18.5</v>
      </c>
      <c r="AD20" s="22">
        <f>[16]Abril!$D$33</f>
        <v>17.7</v>
      </c>
      <c r="AE20" s="22">
        <f>[16]Abril!$D$34</f>
        <v>18</v>
      </c>
      <c r="AF20" s="41">
        <f t="shared" si="5"/>
        <v>11.1</v>
      </c>
      <c r="AG20" s="44">
        <f t="shared" si="6"/>
        <v>16.866666666666667</v>
      </c>
    </row>
    <row r="21" spans="1:33" ht="17.100000000000001" customHeight="1" x14ac:dyDescent="0.2">
      <c r="A21" s="17" t="s">
        <v>11</v>
      </c>
      <c r="B21" s="22">
        <f>[17]Abril!$D$5</f>
        <v>18.899999999999999</v>
      </c>
      <c r="C21" s="22">
        <f>[17]Abril!$D$6</f>
        <v>19.600000000000001</v>
      </c>
      <c r="D21" s="22">
        <f>[17]Abril!$D$7</f>
        <v>19.600000000000001</v>
      </c>
      <c r="E21" s="22">
        <f>[17]Abril!$D$8</f>
        <v>18.899999999999999</v>
      </c>
      <c r="F21" s="22">
        <f>[17]Abril!$D$9</f>
        <v>21.1</v>
      </c>
      <c r="G21" s="22">
        <f>[17]Abril!$D$10</f>
        <v>20.100000000000001</v>
      </c>
      <c r="H21" s="22">
        <f>[17]Abril!$D$11</f>
        <v>18.8</v>
      </c>
      <c r="I21" s="22">
        <f>[17]Abril!$D$12</f>
        <v>18.3</v>
      </c>
      <c r="J21" s="22">
        <f>[17]Abril!$D$13</f>
        <v>20.399999999999999</v>
      </c>
      <c r="K21" s="22">
        <f>[17]Abril!$D$14</f>
        <v>19.7</v>
      </c>
      <c r="L21" s="22">
        <f>[17]Abril!$D$15</f>
        <v>20.6</v>
      </c>
      <c r="M21" s="22">
        <f>[17]Abril!$D$16</f>
        <v>21.2</v>
      </c>
      <c r="N21" s="22">
        <f>[17]Abril!$D$17</f>
        <v>19</v>
      </c>
      <c r="O21" s="22">
        <f>[17]Abril!$D$18</f>
        <v>14.1</v>
      </c>
      <c r="P21" s="22">
        <f>[17]Abril!$D$19</f>
        <v>11.8</v>
      </c>
      <c r="Q21" s="22">
        <f>[17]Abril!$D$20</f>
        <v>9.9</v>
      </c>
      <c r="R21" s="22">
        <f>[17]Abril!$D$21</f>
        <v>11.6</v>
      </c>
      <c r="S21" s="22">
        <f>[17]Abril!$D$22</f>
        <v>10.3</v>
      </c>
      <c r="T21" s="22">
        <f>[17]Abril!$D$23</f>
        <v>11.6</v>
      </c>
      <c r="U21" s="22">
        <f>[17]Abril!$D$24</f>
        <v>10.4</v>
      </c>
      <c r="V21" s="22">
        <f>[17]Abril!$D$25</f>
        <v>12.1</v>
      </c>
      <c r="W21" s="22">
        <f>[17]Abril!$D$26</f>
        <v>12.5</v>
      </c>
      <c r="X21" s="22">
        <f>[17]Abril!$D$27</f>
        <v>14.2</v>
      </c>
      <c r="Y21" s="22">
        <f>[17]Abril!$D$28</f>
        <v>12.8</v>
      </c>
      <c r="Z21" s="22">
        <f>[17]Abril!$D$29</f>
        <v>14.4</v>
      </c>
      <c r="AA21" s="22">
        <f>[17]Abril!$D$30</f>
        <v>15.3</v>
      </c>
      <c r="AB21" s="22">
        <f>[17]Abril!$D$31</f>
        <v>17.8</v>
      </c>
      <c r="AC21" s="22">
        <f>[17]Abril!$D$32</f>
        <v>18.8</v>
      </c>
      <c r="AD21" s="22">
        <f>[17]Abril!$D$33</f>
        <v>15.1</v>
      </c>
      <c r="AE21" s="22">
        <f>[17]Abril!$D$34</f>
        <v>16.2</v>
      </c>
      <c r="AF21" s="41">
        <f t="shared" si="5"/>
        <v>9.9</v>
      </c>
      <c r="AG21" s="44">
        <f t="shared" si="6"/>
        <v>16.170000000000002</v>
      </c>
    </row>
    <row r="22" spans="1:33" ht="17.100000000000001" customHeight="1" x14ac:dyDescent="0.2">
      <c r="A22" s="17" t="s">
        <v>12</v>
      </c>
      <c r="B22" s="22">
        <f>[18]Abril!$D$5</f>
        <v>22.9</v>
      </c>
      <c r="C22" s="22">
        <f>[18]Abril!$D$6</f>
        <v>23.5</v>
      </c>
      <c r="D22" s="22">
        <f>[18]Abril!$D$7</f>
        <v>22.2</v>
      </c>
      <c r="E22" s="22">
        <f>[18]Abril!$D$8</f>
        <v>22.2</v>
      </c>
      <c r="F22" s="22">
        <f>[18]Abril!$D$9</f>
        <v>22.4</v>
      </c>
      <c r="G22" s="22">
        <f>[18]Abril!$D$10</f>
        <v>22.3</v>
      </c>
      <c r="H22" s="22">
        <f>[18]Abril!$D$11</f>
        <v>20.8</v>
      </c>
      <c r="I22" s="22">
        <f>[18]Abril!$D$12</f>
        <v>21.8</v>
      </c>
      <c r="J22" s="22">
        <f>[18]Abril!$D$13</f>
        <v>21.9</v>
      </c>
      <c r="K22" s="22">
        <f>[18]Abril!$D$14</f>
        <v>22.6</v>
      </c>
      <c r="L22" s="22">
        <f>[18]Abril!$D$15</f>
        <v>23.5</v>
      </c>
      <c r="M22" s="22">
        <f>[18]Abril!$D$16</f>
        <v>24</v>
      </c>
      <c r="N22" s="22">
        <f>[18]Abril!$D$17</f>
        <v>21</v>
      </c>
      <c r="O22" s="22">
        <f>[18]Abril!$D$18</f>
        <v>16.8</v>
      </c>
      <c r="P22" s="22">
        <f>[18]Abril!$D$19</f>
        <v>16.8</v>
      </c>
      <c r="Q22" s="22">
        <f>[18]Abril!$D$20</f>
        <v>14.1</v>
      </c>
      <c r="R22" s="22">
        <f>[18]Abril!$D$21</f>
        <v>15.2</v>
      </c>
      <c r="S22" s="22">
        <f>[18]Abril!$D$22</f>
        <v>15.3</v>
      </c>
      <c r="T22" s="22">
        <f>[18]Abril!$D$23</f>
        <v>16.5</v>
      </c>
      <c r="U22" s="22">
        <f>[18]Abril!$D$24</f>
        <v>15.7</v>
      </c>
      <c r="V22" s="22">
        <f>[18]Abril!$D$25</f>
        <v>16.600000000000001</v>
      </c>
      <c r="W22" s="22">
        <f>[18]Abril!$D$26</f>
        <v>18.2</v>
      </c>
      <c r="X22" s="22">
        <f>[18]Abril!$D$27</f>
        <v>19</v>
      </c>
      <c r="Y22" s="22">
        <f>[18]Abril!$D$28</f>
        <v>16.8</v>
      </c>
      <c r="Z22" s="22">
        <f>[18]Abril!$D$29</f>
        <v>18.100000000000001</v>
      </c>
      <c r="AA22" s="22">
        <f>[18]Abril!$D$30</f>
        <v>19</v>
      </c>
      <c r="AB22" s="22">
        <f>[18]Abril!$D$31</f>
        <v>19.600000000000001</v>
      </c>
      <c r="AC22" s="22">
        <f>[18]Abril!$D$32</f>
        <v>21.6</v>
      </c>
      <c r="AD22" s="22">
        <f>[18]Abril!$D$33</f>
        <v>20.3</v>
      </c>
      <c r="AE22" s="22">
        <f>[18]Abril!$D$34</f>
        <v>19.8</v>
      </c>
      <c r="AF22" s="41">
        <f t="shared" si="5"/>
        <v>14.1</v>
      </c>
      <c r="AG22" s="44">
        <f t="shared" si="6"/>
        <v>19.683333333333334</v>
      </c>
    </row>
    <row r="23" spans="1:33" ht="17.100000000000001" customHeight="1" x14ac:dyDescent="0.2">
      <c r="A23" s="17" t="s">
        <v>13</v>
      </c>
      <c r="B23" s="22">
        <f>[19]Abril!$D$5</f>
        <v>22</v>
      </c>
      <c r="C23" s="22">
        <f>[19]Abril!$D$6</f>
        <v>23.7</v>
      </c>
      <c r="D23" s="22">
        <f>[19]Abril!$D$7</f>
        <v>21.8</v>
      </c>
      <c r="E23" s="22">
        <f>[19]Abril!$D$8</f>
        <v>22.4</v>
      </c>
      <c r="F23" s="22">
        <f>[19]Abril!$D$9</f>
        <v>22.5</v>
      </c>
      <c r="G23" s="22">
        <f>[19]Abril!$D$10</f>
        <v>23.2</v>
      </c>
      <c r="H23" s="22">
        <f>[19]Abril!$D$11</f>
        <v>23.4</v>
      </c>
      <c r="I23" s="22">
        <f>[19]Abril!$D$12</f>
        <v>23.2</v>
      </c>
      <c r="J23" s="22">
        <f>[19]Abril!$D$13</f>
        <v>22.2</v>
      </c>
      <c r="K23" s="22">
        <f>[19]Abril!$D$14</f>
        <v>22</v>
      </c>
      <c r="L23" s="22">
        <f>[19]Abril!$D$15</f>
        <v>22.9</v>
      </c>
      <c r="M23" s="22">
        <f>[19]Abril!$D$16</f>
        <v>24.8</v>
      </c>
      <c r="N23" s="22">
        <f>[19]Abril!$D$17</f>
        <v>20.8</v>
      </c>
      <c r="O23" s="22">
        <f>[19]Abril!$D$18</f>
        <v>19.8</v>
      </c>
      <c r="P23" s="22">
        <f>[19]Abril!$D$19</f>
        <v>18.100000000000001</v>
      </c>
      <c r="Q23" s="22">
        <f>[19]Abril!$D$20</f>
        <v>15.6</v>
      </c>
      <c r="R23" s="22">
        <f>[19]Abril!$D$21</f>
        <v>12.5</v>
      </c>
      <c r="S23" s="22">
        <f>[19]Abril!$D$22</f>
        <v>13.5</v>
      </c>
      <c r="T23" s="22">
        <f>[19]Abril!$D$23</f>
        <v>13</v>
      </c>
      <c r="U23" s="22">
        <f>[19]Abril!$D$24</f>
        <v>13.4</v>
      </c>
      <c r="V23" s="22">
        <f>[19]Abril!$D$25</f>
        <v>13.9</v>
      </c>
      <c r="W23" s="22">
        <f>[19]Abril!$D$26</f>
        <v>19.899999999999999</v>
      </c>
      <c r="X23" s="22">
        <f>[19]Abril!$D$27</f>
        <v>17.5</v>
      </c>
      <c r="Y23" s="22">
        <f>[19]Abril!$D$28</f>
        <v>15</v>
      </c>
      <c r="Z23" s="22">
        <f>[19]Abril!$D$29</f>
        <v>16.399999999999999</v>
      </c>
      <c r="AA23" s="22">
        <f>[19]Abril!$D$30</f>
        <v>18.3</v>
      </c>
      <c r="AB23" s="22">
        <f>[19]Abril!$D$31</f>
        <v>18.5</v>
      </c>
      <c r="AC23" s="22">
        <f>[19]Abril!$D$32</f>
        <v>20</v>
      </c>
      <c r="AD23" s="22">
        <f>[19]Abril!$D$33</f>
        <v>18</v>
      </c>
      <c r="AE23" s="22">
        <f>[19]Abril!$D$34</f>
        <v>18.100000000000001</v>
      </c>
      <c r="AF23" s="41">
        <f t="shared" si="5"/>
        <v>12.5</v>
      </c>
      <c r="AG23" s="44">
        <f t="shared" si="6"/>
        <v>19.213333333333331</v>
      </c>
    </row>
    <row r="24" spans="1:33" ht="17.100000000000001" customHeight="1" x14ac:dyDescent="0.2">
      <c r="A24" s="17" t="s">
        <v>14</v>
      </c>
      <c r="B24" s="22">
        <f>[20]Abril!$D$5</f>
        <v>22.6</v>
      </c>
      <c r="C24" s="22">
        <f>[20]Abril!$D$6</f>
        <v>22.2</v>
      </c>
      <c r="D24" s="22">
        <f>[20]Abril!$D$7</f>
        <v>20.5</v>
      </c>
      <c r="E24" s="22">
        <f>[20]Abril!$D$8</f>
        <v>21.3</v>
      </c>
      <c r="F24" s="22">
        <f>[20]Abril!$D$9</f>
        <v>22.2</v>
      </c>
      <c r="G24" s="22">
        <f>[20]Abril!$D$10</f>
        <v>21.9</v>
      </c>
      <c r="H24" s="22">
        <f>[20]Abril!$D$11</f>
        <v>21.6</v>
      </c>
      <c r="I24" s="22">
        <f>[20]Abril!$D$12</f>
        <v>21.4</v>
      </c>
      <c r="J24" s="22">
        <f>[20]Abril!$D$13</f>
        <v>21.8</v>
      </c>
      <c r="K24" s="22">
        <f>[20]Abril!$D$14</f>
        <v>22</v>
      </c>
      <c r="L24" s="22">
        <f>[20]Abril!$D$15</f>
        <v>20.9</v>
      </c>
      <c r="M24" s="22">
        <f>[20]Abril!$D$16</f>
        <v>22.3</v>
      </c>
      <c r="N24" s="22">
        <f>[20]Abril!$D$17</f>
        <v>21.7</v>
      </c>
      <c r="O24" s="22">
        <f>[20]Abril!$D$18</f>
        <v>21.3</v>
      </c>
      <c r="P24" s="22">
        <f>[20]Abril!$D$19</f>
        <v>20.6</v>
      </c>
      <c r="Q24" s="22">
        <f>[20]Abril!$D$20</f>
        <v>16.600000000000001</v>
      </c>
      <c r="R24" s="22">
        <f>[20]Abril!$D$21</f>
        <v>12.7</v>
      </c>
      <c r="S24" s="22">
        <f>[20]Abril!$D$22</f>
        <v>13.7</v>
      </c>
      <c r="T24" s="22">
        <f>[20]Abril!$D$23</f>
        <v>13.6</v>
      </c>
      <c r="U24" s="22">
        <f>[20]Abril!$D$24</f>
        <v>14.7</v>
      </c>
      <c r="V24" s="22">
        <f>[20]Abril!$D$25</f>
        <v>16.399999999999999</v>
      </c>
      <c r="W24" s="22">
        <f>[20]Abril!$D$26</f>
        <v>18</v>
      </c>
      <c r="X24" s="22">
        <f>[20]Abril!$D$27</f>
        <v>15.8</v>
      </c>
      <c r="Y24" s="22">
        <f>[20]Abril!$D$28</f>
        <v>15.3</v>
      </c>
      <c r="Z24" s="22">
        <f>[20]Abril!$D$29</f>
        <v>15</v>
      </c>
      <c r="AA24" s="22">
        <f>[20]Abril!$D$30</f>
        <v>16.399999999999999</v>
      </c>
      <c r="AB24" s="22">
        <f>[20]Abril!$D$31</f>
        <v>17</v>
      </c>
      <c r="AC24" s="22">
        <f>[20]Abril!$D$32</f>
        <v>18.899999999999999</v>
      </c>
      <c r="AD24" s="22">
        <f>[20]Abril!$D$33</f>
        <v>18.5</v>
      </c>
      <c r="AE24" s="22">
        <f>[20]Abril!$D$34</f>
        <v>14.3</v>
      </c>
      <c r="AF24" s="41">
        <f t="shared" si="5"/>
        <v>12.7</v>
      </c>
      <c r="AG24" s="44">
        <f t="shared" si="6"/>
        <v>18.706666666666663</v>
      </c>
    </row>
    <row r="25" spans="1:33" ht="17.100000000000001" customHeight="1" x14ac:dyDescent="0.2">
      <c r="A25" s="17" t="s">
        <v>15</v>
      </c>
      <c r="B25" s="22">
        <f>[21]Abril!$D$5</f>
        <v>19.8</v>
      </c>
      <c r="C25" s="22">
        <f>[21]Abril!$D$6</f>
        <v>18.600000000000001</v>
      </c>
      <c r="D25" s="22">
        <f>[21]Abril!$D$7</f>
        <v>18.899999999999999</v>
      </c>
      <c r="E25" s="22">
        <f>[21]Abril!$D$8</f>
        <v>18.600000000000001</v>
      </c>
      <c r="F25" s="22">
        <f>[21]Abril!$D$9</f>
        <v>18.7</v>
      </c>
      <c r="G25" s="22">
        <f>[21]Abril!$D$10</f>
        <v>19.600000000000001</v>
      </c>
      <c r="H25" s="22">
        <f>[21]Abril!$D$11</f>
        <v>18.399999999999999</v>
      </c>
      <c r="I25" s="22">
        <f>[21]Abril!$D$12</f>
        <v>17.899999999999999</v>
      </c>
      <c r="J25" s="22">
        <f>[21]Abril!$D$13</f>
        <v>19</v>
      </c>
      <c r="K25" s="22">
        <f>[21]Abril!$D$14</f>
        <v>19.2</v>
      </c>
      <c r="L25" s="22">
        <f>[21]Abril!$D$15</f>
        <v>20.100000000000001</v>
      </c>
      <c r="M25" s="22">
        <f>[21]Abril!$D$16</f>
        <v>17.5</v>
      </c>
      <c r="N25" s="22">
        <f>[21]Abril!$D$17</f>
        <v>15.7</v>
      </c>
      <c r="O25" s="22">
        <f>[21]Abril!$D$18</f>
        <v>11.9</v>
      </c>
      <c r="P25" s="22">
        <f>[21]Abril!$D$19</f>
        <v>11.8</v>
      </c>
      <c r="Q25" s="22">
        <f>[21]Abril!$D$20</f>
        <v>14</v>
      </c>
      <c r="R25" s="22">
        <f>[21]Abril!$D$21</f>
        <v>14.1</v>
      </c>
      <c r="S25" s="22">
        <f>[21]Abril!$D$22</f>
        <v>11.2</v>
      </c>
      <c r="T25" s="22">
        <f>[21]Abril!$D$23</f>
        <v>13.3</v>
      </c>
      <c r="U25" s="22">
        <f>[21]Abril!$D$24</f>
        <v>13.5</v>
      </c>
      <c r="V25" s="22">
        <f>[21]Abril!$D$25</f>
        <v>14.5</v>
      </c>
      <c r="W25" s="22">
        <f>[21]Abril!$D$26</f>
        <v>14.3</v>
      </c>
      <c r="X25" s="22">
        <f>[21]Abril!$D$27</f>
        <v>14.3</v>
      </c>
      <c r="Y25" s="22">
        <f>[21]Abril!$D$28</f>
        <v>13.9</v>
      </c>
      <c r="Z25" s="22">
        <f>[21]Abril!$D$29</f>
        <v>15.4</v>
      </c>
      <c r="AA25" s="22">
        <f>[21]Abril!$D$30</f>
        <v>16.3</v>
      </c>
      <c r="AB25" s="22">
        <f>[21]Abril!$D$31</f>
        <v>18</v>
      </c>
      <c r="AC25" s="22">
        <f>[21]Abril!$D$32</f>
        <v>18.3</v>
      </c>
      <c r="AD25" s="22">
        <f>[21]Abril!$D$33</f>
        <v>17.399999999999999</v>
      </c>
      <c r="AE25" s="22">
        <f>[21]Abril!$D$34</f>
        <v>18.3</v>
      </c>
      <c r="AF25" s="41">
        <f t="shared" si="5"/>
        <v>11.2</v>
      </c>
      <c r="AG25" s="44">
        <f t="shared" si="6"/>
        <v>16.416666666666668</v>
      </c>
    </row>
    <row r="26" spans="1:33" ht="17.100000000000001" customHeight="1" x14ac:dyDescent="0.2">
      <c r="A26" s="17" t="s">
        <v>16</v>
      </c>
      <c r="B26" s="22">
        <f>[22]Abril!$D$5</f>
        <v>24.1</v>
      </c>
      <c r="C26" s="22">
        <f>[22]Abril!$D$6</f>
        <v>23.3</v>
      </c>
      <c r="D26" s="22">
        <f>[22]Abril!$D$7</f>
        <v>21.8</v>
      </c>
      <c r="E26" s="22">
        <f>[22]Abril!$D$8</f>
        <v>22.5</v>
      </c>
      <c r="F26" s="22">
        <f>[22]Abril!$D$9</f>
        <v>21</v>
      </c>
      <c r="G26" s="22">
        <f>[22]Abril!$D$10</f>
        <v>23.6</v>
      </c>
      <c r="H26" s="22">
        <f>[22]Abril!$D$11</f>
        <v>21.4</v>
      </c>
      <c r="I26" s="22">
        <f>[22]Abril!$D$12</f>
        <v>21.7</v>
      </c>
      <c r="J26" s="22">
        <f>[22]Abril!$D$13</f>
        <v>22.1</v>
      </c>
      <c r="K26" s="22">
        <f>[22]Abril!$D$14</f>
        <v>23.5</v>
      </c>
      <c r="L26" s="22">
        <f>[22]Abril!$D$15</f>
        <v>24.6</v>
      </c>
      <c r="M26" s="22">
        <f>[22]Abril!$D$16</f>
        <v>20.8</v>
      </c>
      <c r="N26" s="22">
        <f>[22]Abril!$D$17</f>
        <v>19.5</v>
      </c>
      <c r="O26" s="22">
        <f>[22]Abril!$D$18</f>
        <v>15.3</v>
      </c>
      <c r="P26" s="22">
        <f>[22]Abril!$D$19</f>
        <v>16</v>
      </c>
      <c r="Q26" s="22" t="str">
        <f>[22]Abril!$D$20</f>
        <v>**</v>
      </c>
      <c r="R26" s="22" t="str">
        <f>[22]Abril!$D$21</f>
        <v>**</v>
      </c>
      <c r="S26" s="22" t="str">
        <f>[22]Abril!$D$22</f>
        <v>**</v>
      </c>
      <c r="T26" s="22" t="str">
        <f>[22]Abril!$D$23</f>
        <v>**</v>
      </c>
      <c r="U26" s="22" t="str">
        <f>[22]Abril!$D$24</f>
        <v>**</v>
      </c>
      <c r="V26" s="22" t="str">
        <f>[22]Abril!$D$25</f>
        <v>**</v>
      </c>
      <c r="W26" s="22">
        <f>[22]Abril!$D$26</f>
        <v>23.7</v>
      </c>
      <c r="X26" s="22">
        <f>[22]Abril!$D$27</f>
        <v>16.5</v>
      </c>
      <c r="Y26" s="22">
        <f>[22]Abril!$D$28</f>
        <v>15.8</v>
      </c>
      <c r="Z26" s="22">
        <f>[22]Abril!$D$29</f>
        <v>16.100000000000001</v>
      </c>
      <c r="AA26" s="22">
        <f>[22]Abril!$D$30</f>
        <v>18.8</v>
      </c>
      <c r="AB26" s="22">
        <f>[22]Abril!$D$31</f>
        <v>22.1</v>
      </c>
      <c r="AC26" s="22">
        <f>[22]Abril!$D$32</f>
        <v>21.3</v>
      </c>
      <c r="AD26" s="22">
        <f>[22]Abril!$D$33</f>
        <v>22</v>
      </c>
      <c r="AE26" s="22">
        <f>[22]Abril!$D$34</f>
        <v>21.7</v>
      </c>
      <c r="AF26" s="41">
        <f t="shared" si="5"/>
        <v>15.3</v>
      </c>
      <c r="AG26" s="44">
        <f t="shared" si="6"/>
        <v>20.8</v>
      </c>
    </row>
    <row r="27" spans="1:33" ht="17.100000000000001" customHeight="1" x14ac:dyDescent="0.2">
      <c r="A27" s="17" t="s">
        <v>17</v>
      </c>
      <c r="B27" s="22" t="str">
        <f>[23]Abril!$D$5</f>
        <v>**</v>
      </c>
      <c r="C27" s="22" t="str">
        <f>[23]Abril!$D$6</f>
        <v>**</v>
      </c>
      <c r="D27" s="22" t="str">
        <f>[23]Abril!$D$7</f>
        <v>**</v>
      </c>
      <c r="E27" s="22" t="str">
        <f>[23]Abril!$D$8</f>
        <v>**</v>
      </c>
      <c r="F27" s="22" t="str">
        <f>[23]Abril!$D$9</f>
        <v>**</v>
      </c>
      <c r="G27" s="22" t="str">
        <f>[23]Abril!$D$10</f>
        <v>**</v>
      </c>
      <c r="H27" s="22" t="str">
        <f>[23]Abril!$D$11</f>
        <v>**</v>
      </c>
      <c r="I27" s="22" t="str">
        <f>[23]Abril!$D$12</f>
        <v>**</v>
      </c>
      <c r="J27" s="22" t="str">
        <f>[23]Abril!$D$13</f>
        <v>**</v>
      </c>
      <c r="K27" s="22" t="str">
        <f>[23]Abril!$D$14</f>
        <v>**</v>
      </c>
      <c r="L27" s="22" t="str">
        <f>[23]Abril!$D$15</f>
        <v>**</v>
      </c>
      <c r="M27" s="22" t="str">
        <f>[23]Abril!$D$16</f>
        <v>**</v>
      </c>
      <c r="N27" s="22" t="str">
        <f>[23]Abril!$D$17</f>
        <v>**</v>
      </c>
      <c r="O27" s="22" t="str">
        <f>[23]Abril!$D$18</f>
        <v>**</v>
      </c>
      <c r="P27" s="22" t="str">
        <f>[23]Abril!$D$19</f>
        <v>**</v>
      </c>
      <c r="Q27" s="22" t="str">
        <f>[23]Abril!$D$20</f>
        <v>**</v>
      </c>
      <c r="R27" s="22" t="str">
        <f>[23]Abril!$D$21</f>
        <v>**</v>
      </c>
      <c r="S27" s="22" t="str">
        <f>[23]Abril!$D$22</f>
        <v>**</v>
      </c>
      <c r="T27" s="22" t="str">
        <f>[23]Abril!$D$23</f>
        <v>**</v>
      </c>
      <c r="U27" s="22" t="str">
        <f>[23]Abril!$D$24</f>
        <v>**</v>
      </c>
      <c r="V27" s="22" t="str">
        <f>[23]Abril!$D$25</f>
        <v>**</v>
      </c>
      <c r="W27" s="22" t="str">
        <f>[23]Abril!$D$26</f>
        <v>**</v>
      </c>
      <c r="X27" s="22" t="str">
        <f>[23]Abril!$D$27</f>
        <v>**</v>
      </c>
      <c r="Y27" s="22" t="str">
        <f>[23]Abril!$D$28</f>
        <v>**</v>
      </c>
      <c r="Z27" s="22" t="str">
        <f>[23]Abril!$D$29</f>
        <v>**</v>
      </c>
      <c r="AA27" s="22" t="str">
        <f>[23]Abril!$D$30</f>
        <v>**</v>
      </c>
      <c r="AB27" s="22" t="str">
        <f>[23]Abril!$D$31</f>
        <v>**</v>
      </c>
      <c r="AC27" s="22">
        <f>[23]Abril!$D$32</f>
        <v>22.7</v>
      </c>
      <c r="AD27" s="22">
        <f>[23]Abril!$D$33</f>
        <v>15.2</v>
      </c>
      <c r="AE27" s="22">
        <f>[23]Abril!$D$34</f>
        <v>15.4</v>
      </c>
      <c r="AF27" s="41">
        <f>MIN(B27:AE27)</f>
        <v>15.2</v>
      </c>
      <c r="AG27" s="44">
        <f>AVERAGE(B27:AE27)</f>
        <v>17.766666666666666</v>
      </c>
    </row>
    <row r="28" spans="1:33" ht="17.100000000000001" customHeight="1" x14ac:dyDescent="0.2">
      <c r="A28" s="17" t="s">
        <v>18</v>
      </c>
      <c r="B28" s="22">
        <f>[24]Abril!$D$5</f>
        <v>19.5</v>
      </c>
      <c r="C28" s="22">
        <f>[24]Abril!$D$6</f>
        <v>20</v>
      </c>
      <c r="D28" s="22">
        <f>[24]Abril!$D$7</f>
        <v>19.5</v>
      </c>
      <c r="E28" s="22">
        <f>[24]Abril!$D$8</f>
        <v>19.5</v>
      </c>
      <c r="F28" s="22">
        <f>[24]Abril!$D$9</f>
        <v>20.6</v>
      </c>
      <c r="G28" s="22">
        <f>[24]Abril!$D$10</f>
        <v>20.8</v>
      </c>
      <c r="H28" s="22">
        <f>[24]Abril!$D$11</f>
        <v>19.8</v>
      </c>
      <c r="I28" s="22">
        <f>[24]Abril!$D$12</f>
        <v>19.5</v>
      </c>
      <c r="J28" s="22">
        <f>[24]Abril!$D$13</f>
        <v>20.6</v>
      </c>
      <c r="K28" s="22">
        <f>[24]Abril!$D$14</f>
        <v>20</v>
      </c>
      <c r="L28" s="22">
        <f>[24]Abril!$D$15</f>
        <v>20.8</v>
      </c>
      <c r="M28" s="22">
        <f>[24]Abril!$D$16</f>
        <v>21.8</v>
      </c>
      <c r="N28" s="22">
        <f>[24]Abril!$D$17</f>
        <v>19.899999999999999</v>
      </c>
      <c r="O28" s="22">
        <f>[24]Abril!$D$18</f>
        <v>17.3</v>
      </c>
      <c r="P28" s="22">
        <f>[24]Abril!$D$19</f>
        <v>16.600000000000001</v>
      </c>
      <c r="Q28" s="22">
        <f>[24]Abril!$D$20</f>
        <v>13.6</v>
      </c>
      <c r="R28" s="22">
        <f>[24]Abril!$D$21</f>
        <v>12.4</v>
      </c>
      <c r="S28" s="22">
        <f>[24]Abril!$D$22</f>
        <v>13.2</v>
      </c>
      <c r="T28" s="22">
        <f>[24]Abril!$D$23</f>
        <v>13.2</v>
      </c>
      <c r="U28" s="22">
        <f>[24]Abril!$D$24</f>
        <v>12.6</v>
      </c>
      <c r="V28" s="22">
        <f>[24]Abril!$D$25</f>
        <v>15.9</v>
      </c>
      <c r="W28" s="22">
        <f>[24]Abril!$D$26</f>
        <v>16</v>
      </c>
      <c r="X28" s="22">
        <f>[24]Abril!$D$27</f>
        <v>15</v>
      </c>
      <c r="Y28" s="22">
        <f>[24]Abril!$D$28</f>
        <v>14.7</v>
      </c>
      <c r="Z28" s="22">
        <f>[24]Abril!$D$29</f>
        <v>16.7</v>
      </c>
      <c r="AA28" s="22">
        <f>[24]Abril!$D$30</f>
        <v>17</v>
      </c>
      <c r="AB28" s="22">
        <f>[24]Abril!$D$31</f>
        <v>17</v>
      </c>
      <c r="AC28" s="22">
        <f>[24]Abril!$D$32</f>
        <v>17.2</v>
      </c>
      <c r="AD28" s="22">
        <f>[24]Abril!$D$33</f>
        <v>16.600000000000001</v>
      </c>
      <c r="AE28" s="22">
        <f>[24]Abril!$D$34</f>
        <v>15.8</v>
      </c>
      <c r="AF28" s="41">
        <f t="shared" si="5"/>
        <v>12.4</v>
      </c>
      <c r="AG28" s="44">
        <f t="shared" si="6"/>
        <v>17.436666666666667</v>
      </c>
    </row>
    <row r="29" spans="1:33" ht="17.100000000000001" customHeight="1" x14ac:dyDescent="0.2">
      <c r="A29" s="17" t="s">
        <v>19</v>
      </c>
      <c r="B29" s="22">
        <f>[25]Abril!$D$5</f>
        <v>21.8</v>
      </c>
      <c r="C29" s="22">
        <f>[25]Abril!$D$6</f>
        <v>19.2</v>
      </c>
      <c r="D29" s="22">
        <f>[25]Abril!$D$7</f>
        <v>19.7</v>
      </c>
      <c r="E29" s="22">
        <f>[25]Abril!$D$8</f>
        <v>19.8</v>
      </c>
      <c r="F29" s="22">
        <f>[25]Abril!$D$9</f>
        <v>18</v>
      </c>
      <c r="G29" s="22">
        <f>[25]Abril!$D$10</f>
        <v>17.399999999999999</v>
      </c>
      <c r="H29" s="22">
        <f>[25]Abril!$D$11</f>
        <v>20.399999999999999</v>
      </c>
      <c r="I29" s="22">
        <f>[25]Abril!$D$12</f>
        <v>20.5</v>
      </c>
      <c r="J29" s="22">
        <f>[25]Abril!$D$13</f>
        <v>20.100000000000001</v>
      </c>
      <c r="K29" s="22">
        <f>[25]Abril!$D$14</f>
        <v>19.7</v>
      </c>
      <c r="L29" s="22">
        <f>[25]Abril!$D$15</f>
        <v>20.2</v>
      </c>
      <c r="M29" s="22">
        <f>[25]Abril!$D$16</f>
        <v>18.2</v>
      </c>
      <c r="N29" s="22">
        <f>[25]Abril!$D$17</f>
        <v>16.3</v>
      </c>
      <c r="O29" s="22">
        <f>[25]Abril!$D$18</f>
        <v>11.1</v>
      </c>
      <c r="P29" s="22">
        <f>[25]Abril!$D$19</f>
        <v>10.8</v>
      </c>
      <c r="Q29" s="22">
        <f>[25]Abril!$D$20</f>
        <v>12.4</v>
      </c>
      <c r="R29" s="22">
        <f>[25]Abril!$D$21</f>
        <v>12.6</v>
      </c>
      <c r="S29" s="22">
        <f>[25]Abril!$D$22</f>
        <v>12.7</v>
      </c>
      <c r="T29" s="22">
        <f>[25]Abril!$D$23</f>
        <v>14.5</v>
      </c>
      <c r="U29" s="22">
        <f>[25]Abril!$D$24</f>
        <v>14.5</v>
      </c>
      <c r="V29" s="22">
        <f>[25]Abril!$D$25</f>
        <v>15.6</v>
      </c>
      <c r="W29" s="22">
        <f>[25]Abril!$D$26</f>
        <v>14.6</v>
      </c>
      <c r="X29" s="22">
        <f>[25]Abril!$D$27</f>
        <v>15.3</v>
      </c>
      <c r="Y29" s="22">
        <f>[25]Abril!$D$28</f>
        <v>14.3</v>
      </c>
      <c r="Z29" s="22">
        <f>[25]Abril!$D$29</f>
        <v>14.9</v>
      </c>
      <c r="AA29" s="22">
        <f>[25]Abril!$D$30</f>
        <v>16.899999999999999</v>
      </c>
      <c r="AB29" s="22">
        <f>[25]Abril!$D$31</f>
        <v>18.7</v>
      </c>
      <c r="AC29" s="22">
        <f>[25]Abril!$D$32</f>
        <v>19.600000000000001</v>
      </c>
      <c r="AD29" s="22">
        <f>[25]Abril!$D$33</f>
        <v>17.5</v>
      </c>
      <c r="AE29" s="22">
        <f>[25]Abril!$D$34</f>
        <v>18.899999999999999</v>
      </c>
      <c r="AF29" s="41">
        <f t="shared" si="5"/>
        <v>10.8</v>
      </c>
      <c r="AG29" s="44">
        <f t="shared" si="6"/>
        <v>16.873333333333331</v>
      </c>
    </row>
    <row r="30" spans="1:33" ht="17.100000000000001" customHeight="1" x14ac:dyDescent="0.2">
      <c r="A30" s="17" t="s">
        <v>31</v>
      </c>
      <c r="B30" s="22">
        <f>[26]Abril!$D$5</f>
        <v>21.6</v>
      </c>
      <c r="C30" s="22">
        <f>[26]Abril!$D$6</f>
        <v>19.2</v>
      </c>
      <c r="D30" s="22">
        <f>[26]Abril!$D$7</f>
        <v>19.600000000000001</v>
      </c>
      <c r="E30" s="22">
        <f>[26]Abril!$D$8</f>
        <v>19.2</v>
      </c>
      <c r="F30" s="22">
        <f>[26]Abril!$D$9</f>
        <v>20.9</v>
      </c>
      <c r="G30" s="22">
        <f>[26]Abril!$D$10</f>
        <v>19.899999999999999</v>
      </c>
      <c r="H30" s="22">
        <f>[26]Abril!$D$11</f>
        <v>18</v>
      </c>
      <c r="I30" s="22">
        <f>[26]Abril!$D$12</f>
        <v>20.5</v>
      </c>
      <c r="J30" s="22">
        <f>[26]Abril!$D$13</f>
        <v>20.100000000000001</v>
      </c>
      <c r="K30" s="22">
        <f>[26]Abril!$D$14</f>
        <v>19.7</v>
      </c>
      <c r="L30" s="22">
        <f>[26]Abril!$D$15</f>
        <v>21.8</v>
      </c>
      <c r="M30" s="22">
        <f>[26]Abril!$D$16</f>
        <v>22.9</v>
      </c>
      <c r="N30" s="22">
        <f>[26]Abril!$D$17</f>
        <v>19.2</v>
      </c>
      <c r="O30" s="22">
        <f>[26]Abril!$D$18</f>
        <v>14.2</v>
      </c>
      <c r="P30" s="22">
        <f>[26]Abril!$D$19</f>
        <v>12.5</v>
      </c>
      <c r="Q30" s="22">
        <f>[26]Abril!$D$20</f>
        <v>10.6</v>
      </c>
      <c r="R30" s="22">
        <f>[26]Abril!$D$21</f>
        <v>11.9</v>
      </c>
      <c r="S30" s="22">
        <f>[26]Abril!$D$22</f>
        <v>12.5</v>
      </c>
      <c r="T30" s="22">
        <f>[26]Abril!$D$23</f>
        <v>14.6</v>
      </c>
      <c r="U30" s="22">
        <f>[26]Abril!$D$24</f>
        <v>12.3</v>
      </c>
      <c r="V30" s="22">
        <f>[26]Abril!$D$25</f>
        <v>13.4</v>
      </c>
      <c r="W30" s="22">
        <f>[26]Abril!$D$26</f>
        <v>14.3</v>
      </c>
      <c r="X30" s="22">
        <f>[26]Abril!$D$27</f>
        <v>14.7</v>
      </c>
      <c r="Y30" s="22">
        <f>[26]Abril!$D$28</f>
        <v>15.1</v>
      </c>
      <c r="Z30" s="22">
        <f>[26]Abril!$D$29</f>
        <v>17.2</v>
      </c>
      <c r="AA30" s="22">
        <f>[26]Abril!$D$30</f>
        <v>17.2</v>
      </c>
      <c r="AB30" s="22">
        <f>[26]Abril!$D$31</f>
        <v>21</v>
      </c>
      <c r="AC30" s="22">
        <f>[26]Abril!$D$32</f>
        <v>21</v>
      </c>
      <c r="AD30" s="22">
        <f>[26]Abril!$D$33</f>
        <v>18.2</v>
      </c>
      <c r="AE30" s="22">
        <f>[26]Abril!$D$34</f>
        <v>18.899999999999999</v>
      </c>
      <c r="AF30" s="41">
        <f t="shared" si="5"/>
        <v>10.6</v>
      </c>
      <c r="AG30" s="44">
        <f t="shared" si="6"/>
        <v>17.40666666666667</v>
      </c>
    </row>
    <row r="31" spans="1:33" ht="17.100000000000001" customHeight="1" x14ac:dyDescent="0.2">
      <c r="A31" s="17" t="s">
        <v>51</v>
      </c>
      <c r="B31" s="22">
        <f>[27]Abril!$D$5</f>
        <v>21.9</v>
      </c>
      <c r="C31" s="22">
        <f>[27]Abril!$D$6</f>
        <v>21.5</v>
      </c>
      <c r="D31" s="22">
        <f>[27]Abril!$D$7</f>
        <v>20</v>
      </c>
      <c r="E31" s="22">
        <f>[27]Abril!$D$8</f>
        <v>20.2</v>
      </c>
      <c r="F31" s="22">
        <f>[27]Abril!$D$9</f>
        <v>20.6</v>
      </c>
      <c r="G31" s="22">
        <f>[27]Abril!$D$10</f>
        <v>22</v>
      </c>
      <c r="H31" s="22">
        <f>[27]Abril!$D$11</f>
        <v>22</v>
      </c>
      <c r="I31" s="22">
        <f>[27]Abril!$D$12</f>
        <v>22.5</v>
      </c>
      <c r="J31" s="22">
        <f>[27]Abril!$D$13</f>
        <v>22.5</v>
      </c>
      <c r="K31" s="22">
        <f>[27]Abril!$D$14</f>
        <v>21.2</v>
      </c>
      <c r="L31" s="22">
        <f>[27]Abril!$D$15</f>
        <v>21.8</v>
      </c>
      <c r="M31" s="22">
        <f>[27]Abril!$D$16</f>
        <v>22.7</v>
      </c>
      <c r="N31" s="22">
        <f>[27]Abril!$D$17</f>
        <v>20.100000000000001</v>
      </c>
      <c r="O31" s="22">
        <f>[27]Abril!$D$18</f>
        <v>20</v>
      </c>
      <c r="P31" s="22">
        <f>[27]Abril!$D$19</f>
        <v>20</v>
      </c>
      <c r="Q31" s="22">
        <f>[27]Abril!$D$20</f>
        <v>18.8</v>
      </c>
      <c r="R31" s="22">
        <f>[27]Abril!$D$21</f>
        <v>15.7</v>
      </c>
      <c r="S31" s="22">
        <f>[27]Abril!$D$22</f>
        <v>15.7</v>
      </c>
      <c r="T31" s="22">
        <f>[27]Abril!$D$23</f>
        <v>14.9</v>
      </c>
      <c r="U31" s="22">
        <f>[27]Abril!$D$24</f>
        <v>16.3</v>
      </c>
      <c r="V31" s="22">
        <f>[27]Abril!$D$25</f>
        <v>18.899999999999999</v>
      </c>
      <c r="W31" s="22">
        <f>[27]Abril!$D$26</f>
        <v>19</v>
      </c>
      <c r="X31" s="22">
        <f>[27]Abril!$D$27</f>
        <v>17</v>
      </c>
      <c r="Y31" s="22">
        <f>[27]Abril!$D$28</f>
        <v>17.399999999999999</v>
      </c>
      <c r="Z31" s="22">
        <f>[27]Abril!$D$29</f>
        <v>19.8</v>
      </c>
      <c r="AA31" s="22">
        <f>[27]Abril!$D$30</f>
        <v>19.100000000000001</v>
      </c>
      <c r="AB31" s="22">
        <f>[27]Abril!$D$31</f>
        <v>19.7</v>
      </c>
      <c r="AC31" s="22">
        <f>[27]Abril!$D$32</f>
        <v>19.5</v>
      </c>
      <c r="AD31" s="22">
        <f>[27]Abril!$D$33</f>
        <v>19.7</v>
      </c>
      <c r="AE31" s="22">
        <f>[27]Abril!$D$34</f>
        <v>18</v>
      </c>
      <c r="AF31" s="41">
        <f>MIN(B31:AE31)</f>
        <v>14.9</v>
      </c>
      <c r="AG31" s="44">
        <f>AVERAGE(B31:AE31)</f>
        <v>19.616666666666667</v>
      </c>
    </row>
    <row r="32" spans="1:33" ht="17.100000000000001" customHeight="1" x14ac:dyDescent="0.2">
      <c r="A32" s="17" t="s">
        <v>20</v>
      </c>
      <c r="B32" s="22">
        <f>[28]Abril!$D$5</f>
        <v>23.1</v>
      </c>
      <c r="C32" s="22">
        <f>[28]Abril!$D$6</f>
        <v>21.8</v>
      </c>
      <c r="D32" s="22">
        <f>[28]Abril!$D$7</f>
        <v>21.3</v>
      </c>
      <c r="E32" s="22">
        <f>[28]Abril!$D$8</f>
        <v>21.9</v>
      </c>
      <c r="F32" s="22">
        <f>[28]Abril!$D$9</f>
        <v>23.1</v>
      </c>
      <c r="G32" s="22">
        <f>[28]Abril!$D$10</f>
        <v>22.2</v>
      </c>
      <c r="H32" s="22">
        <f>[28]Abril!$D$11</f>
        <v>21.7</v>
      </c>
      <c r="I32" s="22">
        <f>[28]Abril!$D$12</f>
        <v>22.2</v>
      </c>
      <c r="J32" s="22">
        <f>[28]Abril!$D$13</f>
        <v>21.5</v>
      </c>
      <c r="K32" s="22">
        <f>[28]Abril!$D$14</f>
        <v>20.5</v>
      </c>
      <c r="L32" s="22">
        <f>[28]Abril!$D$15</f>
        <v>21.9</v>
      </c>
      <c r="M32" s="22">
        <f>[28]Abril!$D$16</f>
        <v>23.4</v>
      </c>
      <c r="N32" s="22">
        <f>[28]Abril!$D$17</f>
        <v>20.5</v>
      </c>
      <c r="O32" s="22">
        <f>[28]Abril!$D$18</f>
        <v>20</v>
      </c>
      <c r="P32" s="22">
        <f>[28]Abril!$D$19</f>
        <v>19.2</v>
      </c>
      <c r="Q32" s="22">
        <f>[28]Abril!$D$20</f>
        <v>16.8</v>
      </c>
      <c r="R32" s="22">
        <f>[28]Abril!$D$21</f>
        <v>14.7</v>
      </c>
      <c r="S32" s="22">
        <f>[28]Abril!$D$22</f>
        <v>16.5</v>
      </c>
      <c r="T32" s="22">
        <f>[28]Abril!$D$23</f>
        <v>14.1</v>
      </c>
      <c r="U32" s="22">
        <f>[28]Abril!$D$24</f>
        <v>16.100000000000001</v>
      </c>
      <c r="V32" s="22">
        <f>[28]Abril!$D$25</f>
        <v>16.5</v>
      </c>
      <c r="W32" s="22">
        <f>[28]Abril!$D$26</f>
        <v>16.600000000000001</v>
      </c>
      <c r="X32" s="22">
        <f>[28]Abril!$D$27</f>
        <v>17.399999999999999</v>
      </c>
      <c r="Y32" s="22">
        <f>[28]Abril!$D$28</f>
        <v>16.7</v>
      </c>
      <c r="Z32" s="22">
        <f>[28]Abril!$D$29</f>
        <v>16.399999999999999</v>
      </c>
      <c r="AA32" s="22">
        <f>[28]Abril!$D$30</f>
        <v>18.600000000000001</v>
      </c>
      <c r="AB32" s="22">
        <f>[28]Abril!$D$31</f>
        <v>20</v>
      </c>
      <c r="AC32" s="22">
        <f>[28]Abril!$D$32</f>
        <v>19.399999999999999</v>
      </c>
      <c r="AD32" s="22">
        <f>[28]Abril!$D$33</f>
        <v>18.8</v>
      </c>
      <c r="AE32" s="22">
        <f>[28]Abril!$D$34</f>
        <v>17.399999999999999</v>
      </c>
      <c r="AF32" s="41">
        <f>MIN(B32:AE32)</f>
        <v>14.1</v>
      </c>
      <c r="AG32" s="44">
        <f>AVERAGE(B32:AE32)</f>
        <v>19.34333333333333</v>
      </c>
    </row>
    <row r="33" spans="1:33" s="5" customFormat="1" ht="17.100000000000001" customHeight="1" x14ac:dyDescent="0.2">
      <c r="A33" s="34" t="s">
        <v>35</v>
      </c>
      <c r="B33" s="35">
        <f t="shared" ref="B33:AF33" si="7">MIN(B5:B32)</f>
        <v>18.899999999999999</v>
      </c>
      <c r="C33" s="35">
        <f t="shared" si="7"/>
        <v>18.600000000000001</v>
      </c>
      <c r="D33" s="35">
        <f t="shared" si="7"/>
        <v>18.899999999999999</v>
      </c>
      <c r="E33" s="35">
        <f t="shared" si="7"/>
        <v>18.600000000000001</v>
      </c>
      <c r="F33" s="35">
        <f t="shared" si="7"/>
        <v>18</v>
      </c>
      <c r="G33" s="35">
        <f t="shared" si="7"/>
        <v>17.399999999999999</v>
      </c>
      <c r="H33" s="35">
        <f t="shared" si="7"/>
        <v>18</v>
      </c>
      <c r="I33" s="35">
        <f t="shared" si="7"/>
        <v>17.899999999999999</v>
      </c>
      <c r="J33" s="35">
        <f t="shared" si="7"/>
        <v>18.7</v>
      </c>
      <c r="K33" s="35">
        <f t="shared" si="7"/>
        <v>18.5</v>
      </c>
      <c r="L33" s="35">
        <f t="shared" si="7"/>
        <v>19.3</v>
      </c>
      <c r="M33" s="35">
        <f t="shared" si="7"/>
        <v>17.5</v>
      </c>
      <c r="N33" s="35">
        <f t="shared" si="7"/>
        <v>15.7</v>
      </c>
      <c r="O33" s="35">
        <f t="shared" si="7"/>
        <v>11.1</v>
      </c>
      <c r="P33" s="35">
        <f t="shared" si="7"/>
        <v>9.6</v>
      </c>
      <c r="Q33" s="35">
        <f t="shared" si="7"/>
        <v>9.5</v>
      </c>
      <c r="R33" s="35">
        <f t="shared" si="7"/>
        <v>10.6</v>
      </c>
      <c r="S33" s="35">
        <f t="shared" si="7"/>
        <v>9.3000000000000007</v>
      </c>
      <c r="T33" s="35">
        <f t="shared" si="7"/>
        <v>11.1</v>
      </c>
      <c r="U33" s="35">
        <f t="shared" si="7"/>
        <v>10.1</v>
      </c>
      <c r="V33" s="35">
        <f t="shared" si="7"/>
        <v>11.8</v>
      </c>
      <c r="W33" s="35">
        <f t="shared" si="7"/>
        <v>11.9</v>
      </c>
      <c r="X33" s="35">
        <f t="shared" si="7"/>
        <v>12.7</v>
      </c>
      <c r="Y33" s="35">
        <f t="shared" si="7"/>
        <v>11.1</v>
      </c>
      <c r="Z33" s="35">
        <f t="shared" si="7"/>
        <v>11.3</v>
      </c>
      <c r="AA33" s="35">
        <f t="shared" si="7"/>
        <v>14.1</v>
      </c>
      <c r="AB33" s="35">
        <f t="shared" si="7"/>
        <v>16.399999999999999</v>
      </c>
      <c r="AC33" s="35">
        <f t="shared" si="7"/>
        <v>17.2</v>
      </c>
      <c r="AD33" s="35">
        <f t="shared" si="7"/>
        <v>15.1</v>
      </c>
      <c r="AE33" s="35">
        <f t="shared" si="7"/>
        <v>13.8</v>
      </c>
      <c r="AF33" s="41">
        <f t="shared" si="7"/>
        <v>9.3000000000000007</v>
      </c>
      <c r="AG33" s="44">
        <f>AVERAGE(AG5:AG32)</f>
        <v>18.243571428571432</v>
      </c>
    </row>
    <row r="35" spans="1:33" x14ac:dyDescent="0.2">
      <c r="B35" s="20"/>
      <c r="C35" s="20" t="s">
        <v>53</v>
      </c>
      <c r="D35" s="20"/>
      <c r="E35" s="20"/>
      <c r="F35" s="20"/>
      <c r="N35" s="2" t="s">
        <v>54</v>
      </c>
      <c r="Y35" s="2" t="s">
        <v>56</v>
      </c>
    </row>
    <row r="36" spans="1:33" x14ac:dyDescent="0.2">
      <c r="K36" s="21"/>
      <c r="L36" s="21"/>
      <c r="M36" s="21"/>
      <c r="N36" s="21" t="s">
        <v>55</v>
      </c>
      <c r="O36" s="21"/>
      <c r="P36" s="21"/>
      <c r="Q36" s="21"/>
      <c r="W36" s="21"/>
      <c r="X36" s="21"/>
      <c r="Y36" s="21" t="s">
        <v>57</v>
      </c>
      <c r="Z36" s="21"/>
      <c r="AA36" s="21"/>
    </row>
    <row r="37" spans="1:33" x14ac:dyDescent="0.2">
      <c r="Q37" s="32"/>
      <c r="R37" s="32" t="s">
        <v>67</v>
      </c>
      <c r="S37" s="32"/>
    </row>
    <row r="40" spans="1:33" x14ac:dyDescent="0.2">
      <c r="H40" s="2" t="s">
        <v>58</v>
      </c>
    </row>
    <row r="42" spans="1:33" x14ac:dyDescent="0.2">
      <c r="D42" s="2" t="s">
        <v>58</v>
      </c>
      <c r="M42" s="2" t="s">
        <v>58</v>
      </c>
    </row>
  </sheetData>
  <mergeCells count="33">
    <mergeCell ref="B2:AG2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J3:J4"/>
    <mergeCell ref="M3:M4"/>
    <mergeCell ref="L3:L4"/>
    <mergeCell ref="I3:I4"/>
    <mergeCell ref="V3:V4"/>
    <mergeCell ref="K3:K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N3:N4"/>
    <mergeCell ref="A2:A4"/>
    <mergeCell ref="S3:S4"/>
    <mergeCell ref="Z3:Z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3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topLeftCell="A10" workbookViewId="0">
      <selection activeCell="AF33" sqref="AF33"/>
    </sheetView>
  </sheetViews>
  <sheetFormatPr defaultRowHeight="12.75" x14ac:dyDescent="0.2"/>
  <cols>
    <col min="1" max="1" width="17.42578125" style="2" customWidth="1"/>
    <col min="2" max="3" width="5.5703125" style="2" customWidth="1"/>
    <col min="4" max="4" width="5.7109375" style="2" customWidth="1"/>
    <col min="5" max="5" width="5.42578125" style="2" customWidth="1"/>
    <col min="6" max="6" width="5.5703125" style="2" customWidth="1"/>
    <col min="7" max="7" width="5.42578125" style="2" customWidth="1"/>
    <col min="8" max="8" width="5.7109375" style="2" customWidth="1"/>
    <col min="9" max="9" width="5.42578125" style="2" customWidth="1"/>
    <col min="10" max="11" width="5.7109375" style="2" customWidth="1"/>
    <col min="12" max="12" width="5.5703125" style="2" customWidth="1"/>
    <col min="13" max="15" width="6" style="2" customWidth="1"/>
    <col min="16" max="16" width="5.7109375" style="2" customWidth="1"/>
    <col min="17" max="17" width="6" style="2" customWidth="1"/>
    <col min="18" max="19" width="5.85546875" style="2" customWidth="1"/>
    <col min="20" max="21" width="5.7109375" style="2" customWidth="1"/>
    <col min="22" max="25" width="6" style="2" customWidth="1"/>
    <col min="26" max="26" width="5.7109375" style="2" customWidth="1"/>
    <col min="27" max="29" width="6" style="2" customWidth="1"/>
    <col min="30" max="30" width="5.85546875" style="2" customWidth="1"/>
    <col min="31" max="31" width="5.7109375" style="2" customWidth="1"/>
    <col min="32" max="32" width="6.140625" style="9" customWidth="1"/>
    <col min="33" max="33" width="9.28515625" style="1" bestFit="1" customWidth="1"/>
  </cols>
  <sheetData>
    <row r="1" spans="1:33" ht="20.100000000000001" customHeight="1" x14ac:dyDescent="0.2">
      <c r="A1" s="60" t="s">
        <v>25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</row>
    <row r="2" spans="1:33" s="4" customFormat="1" ht="20.100000000000001" customHeight="1" x14ac:dyDescent="0.2">
      <c r="A2" s="58" t="s">
        <v>21</v>
      </c>
      <c r="B2" s="56" t="s">
        <v>52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7"/>
    </row>
    <row r="3" spans="1:33" s="5" customFormat="1" ht="20.100000000000001" customHeight="1" x14ac:dyDescent="0.2">
      <c r="A3" s="58"/>
      <c r="B3" s="59">
        <v>1</v>
      </c>
      <c r="C3" s="59">
        <f>SUM(B3+1)</f>
        <v>2</v>
      </c>
      <c r="D3" s="59">
        <f t="shared" ref="D3:AD3" si="0">SUM(C3+1)</f>
        <v>3</v>
      </c>
      <c r="E3" s="59">
        <f t="shared" si="0"/>
        <v>4</v>
      </c>
      <c r="F3" s="59">
        <f t="shared" si="0"/>
        <v>5</v>
      </c>
      <c r="G3" s="59">
        <f t="shared" si="0"/>
        <v>6</v>
      </c>
      <c r="H3" s="59">
        <f t="shared" si="0"/>
        <v>7</v>
      </c>
      <c r="I3" s="59">
        <f t="shared" si="0"/>
        <v>8</v>
      </c>
      <c r="J3" s="59">
        <f t="shared" si="0"/>
        <v>9</v>
      </c>
      <c r="K3" s="59">
        <f t="shared" si="0"/>
        <v>10</v>
      </c>
      <c r="L3" s="59">
        <f t="shared" si="0"/>
        <v>11</v>
      </c>
      <c r="M3" s="59">
        <f t="shared" si="0"/>
        <v>12</v>
      </c>
      <c r="N3" s="59">
        <f t="shared" si="0"/>
        <v>13</v>
      </c>
      <c r="O3" s="59">
        <f t="shared" si="0"/>
        <v>14</v>
      </c>
      <c r="P3" s="59">
        <f t="shared" si="0"/>
        <v>15</v>
      </c>
      <c r="Q3" s="59">
        <f t="shared" si="0"/>
        <v>16</v>
      </c>
      <c r="R3" s="59">
        <f t="shared" si="0"/>
        <v>17</v>
      </c>
      <c r="S3" s="59">
        <f t="shared" si="0"/>
        <v>18</v>
      </c>
      <c r="T3" s="59">
        <f t="shared" si="0"/>
        <v>19</v>
      </c>
      <c r="U3" s="59">
        <f t="shared" si="0"/>
        <v>20</v>
      </c>
      <c r="V3" s="59">
        <f t="shared" si="0"/>
        <v>21</v>
      </c>
      <c r="W3" s="59">
        <f t="shared" si="0"/>
        <v>22</v>
      </c>
      <c r="X3" s="59">
        <f t="shared" si="0"/>
        <v>23</v>
      </c>
      <c r="Y3" s="59">
        <f t="shared" si="0"/>
        <v>24</v>
      </c>
      <c r="Z3" s="59">
        <f t="shared" si="0"/>
        <v>25</v>
      </c>
      <c r="AA3" s="59">
        <f t="shared" si="0"/>
        <v>26</v>
      </c>
      <c r="AB3" s="59">
        <f t="shared" si="0"/>
        <v>27</v>
      </c>
      <c r="AC3" s="59">
        <f t="shared" si="0"/>
        <v>28</v>
      </c>
      <c r="AD3" s="59">
        <f t="shared" si="0"/>
        <v>29</v>
      </c>
      <c r="AE3" s="59">
        <v>30</v>
      </c>
      <c r="AF3" s="39" t="s">
        <v>40</v>
      </c>
      <c r="AG3" s="8"/>
    </row>
    <row r="4" spans="1:33" s="5" customFormat="1" ht="20.100000000000001" customHeight="1" x14ac:dyDescent="0.2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39" t="s">
        <v>39</v>
      </c>
      <c r="AG4" s="8"/>
    </row>
    <row r="5" spans="1:33" s="5" customFormat="1" ht="20.100000000000001" customHeight="1" x14ac:dyDescent="0.2">
      <c r="A5" s="17" t="s">
        <v>47</v>
      </c>
      <c r="B5" s="18">
        <f>[1]Abril!$E$5</f>
        <v>68.375</v>
      </c>
      <c r="C5" s="18">
        <f>[1]Abril!$E$6</f>
        <v>81.458333333333329</v>
      </c>
      <c r="D5" s="18">
        <f>[1]Abril!$E$7</f>
        <v>90.25</v>
      </c>
      <c r="E5" s="18">
        <f>[1]Abril!$E$8</f>
        <v>79.583333333333329</v>
      </c>
      <c r="F5" s="18">
        <f>[1]Abril!$E$9</f>
        <v>84.708333333333329</v>
      </c>
      <c r="G5" s="18">
        <f>[1]Abril!$E$10</f>
        <v>88.375</v>
      </c>
      <c r="H5" s="18">
        <f>[1]Abril!$E$11</f>
        <v>87.708333333333329</v>
      </c>
      <c r="I5" s="18">
        <f>[1]Abril!$E$12</f>
        <v>82.333333333333329</v>
      </c>
      <c r="J5" s="18">
        <f>[1]Abril!$E$13</f>
        <v>84.875</v>
      </c>
      <c r="K5" s="18">
        <f>[1]Abril!$E$14</f>
        <v>86.958333333333329</v>
      </c>
      <c r="L5" s="18">
        <f>[1]Abril!$E$15</f>
        <v>80.958333333333329</v>
      </c>
      <c r="M5" s="18">
        <f>[1]Abril!$E$16</f>
        <v>83.375</v>
      </c>
      <c r="N5" s="18">
        <f>[1]Abril!$E$17</f>
        <v>90.625</v>
      </c>
      <c r="O5" s="18">
        <f>[1]Abril!$E$18</f>
        <v>78.791666666666671</v>
      </c>
      <c r="P5" s="18">
        <f>[1]Abril!$E$19</f>
        <v>77.416666666666671</v>
      </c>
      <c r="Q5" s="18">
        <f>[1]Abril!$E$20</f>
        <v>65.041666666666671</v>
      </c>
      <c r="R5" s="18">
        <f>[1]Abril!$E$21</f>
        <v>68.5</v>
      </c>
      <c r="S5" s="18">
        <f>[1]Abril!$E$22</f>
        <v>71.333333333333329</v>
      </c>
      <c r="T5" s="18">
        <f>[1]Abril!$E$23</f>
        <v>69.625</v>
      </c>
      <c r="U5" s="18">
        <f>[1]Abril!$E$24</f>
        <v>73.875</v>
      </c>
      <c r="V5" s="18">
        <f>[1]Abril!$E$25</f>
        <v>73.5</v>
      </c>
      <c r="W5" s="18">
        <f>[1]Abril!$E$26</f>
        <v>74.625</v>
      </c>
      <c r="X5" s="18">
        <f>[1]Abril!$E$27</f>
        <v>76.041666666666671</v>
      </c>
      <c r="Y5" s="18">
        <f>[1]Abril!$E$28</f>
        <v>72.458333333333329</v>
      </c>
      <c r="Z5" s="18">
        <f>[1]Abril!$E$29</f>
        <v>72.458333333333329</v>
      </c>
      <c r="AA5" s="18">
        <f>[1]Abril!$E$30</f>
        <v>71.458333333333329</v>
      </c>
      <c r="AB5" s="18">
        <f>[1]Abril!$E$31</f>
        <v>71.416666666666671</v>
      </c>
      <c r="AC5" s="18">
        <f>[1]Abril!$E$32</f>
        <v>76.916666666666671</v>
      </c>
      <c r="AD5" s="18">
        <f>[1]Abril!$E$33</f>
        <v>73.25</v>
      </c>
      <c r="AE5" s="18">
        <f>[1]Abril!$E$34</f>
        <v>68.75</v>
      </c>
      <c r="AF5" s="40">
        <f t="shared" ref="AF5:AF13" si="1">AVERAGE(B5:AE5)</f>
        <v>77.501388888888883</v>
      </c>
      <c r="AG5" s="8"/>
    </row>
    <row r="6" spans="1:33" ht="17.100000000000001" customHeight="1" x14ac:dyDescent="0.2">
      <c r="A6" s="17" t="s">
        <v>0</v>
      </c>
      <c r="B6" s="19">
        <f>[2]Abril!$E$5</f>
        <v>75.875</v>
      </c>
      <c r="C6" s="19">
        <f>[2]Abril!$E$6</f>
        <v>89.833333333333329</v>
      </c>
      <c r="D6" s="19">
        <f>[2]Abril!$E$7</f>
        <v>92.25</v>
      </c>
      <c r="E6" s="19">
        <f>[2]Abril!$E$8</f>
        <v>91.75</v>
      </c>
      <c r="F6" s="19">
        <f>[2]Abril!$E$9</f>
        <v>88</v>
      </c>
      <c r="G6" s="19">
        <f>[2]Abril!$E$10</f>
        <v>93.5</v>
      </c>
      <c r="H6" s="19">
        <f>[2]Abril!$E$11</f>
        <v>86.041666666666671</v>
      </c>
      <c r="I6" s="19">
        <f>[2]Abril!$E$12</f>
        <v>87.333333333333329</v>
      </c>
      <c r="J6" s="19">
        <f>[2]Abril!$E$13</f>
        <v>87.208333333333329</v>
      </c>
      <c r="K6" s="19">
        <f>[2]Abril!$E$14</f>
        <v>89</v>
      </c>
      <c r="L6" s="19">
        <f>[2]Abril!$E$15</f>
        <v>83.291666666666671</v>
      </c>
      <c r="M6" s="19">
        <f>[2]Abril!$E$16</f>
        <v>86.75</v>
      </c>
      <c r="N6" s="19">
        <f>[2]Abril!$E$17</f>
        <v>87.083333333333329</v>
      </c>
      <c r="O6" s="19">
        <f>[2]Abril!$E$18</f>
        <v>73.166666666666671</v>
      </c>
      <c r="P6" s="19">
        <f>[2]Abril!$E$19</f>
        <v>69.125</v>
      </c>
      <c r="Q6" s="19">
        <f>[2]Abril!$E$20</f>
        <v>70.541666666666671</v>
      </c>
      <c r="R6" s="19">
        <f>[2]Abril!$E$21</f>
        <v>71.583333333333329</v>
      </c>
      <c r="S6" s="19">
        <f>[2]Abril!$E$22</f>
        <v>72.333333333333329</v>
      </c>
      <c r="T6" s="19">
        <f>[2]Abril!$E$23</f>
        <v>73.416666666666671</v>
      </c>
      <c r="U6" s="19">
        <f>[2]Abril!$E$24</f>
        <v>74.791666666666671</v>
      </c>
      <c r="V6" s="19">
        <f>[2]Abril!$E$25</f>
        <v>75.375</v>
      </c>
      <c r="W6" s="19">
        <f>[2]Abril!$E$26</f>
        <v>78.125</v>
      </c>
      <c r="X6" s="19">
        <f>[2]Abril!$E$27</f>
        <v>74.708333333333329</v>
      </c>
      <c r="Y6" s="19">
        <f>[2]Abril!$E$28</f>
        <v>70.916666666666671</v>
      </c>
      <c r="Z6" s="19">
        <f>[2]Abril!$E$29</f>
        <v>75.458333333333329</v>
      </c>
      <c r="AA6" s="19">
        <f>[2]Abril!$E$30</f>
        <v>75.958333333333329</v>
      </c>
      <c r="AB6" s="19">
        <f>[2]Abril!$E$31</f>
        <v>79.041666666666671</v>
      </c>
      <c r="AC6" s="19">
        <f>[2]Abril!$E$32</f>
        <v>79.166666666666671</v>
      </c>
      <c r="AD6" s="19">
        <f>[2]Abril!$E$33</f>
        <v>75</v>
      </c>
      <c r="AE6" s="19">
        <f>[2]Abril!$E$34</f>
        <v>73.583333333333329</v>
      </c>
      <c r="AF6" s="41">
        <f t="shared" si="1"/>
        <v>80.006944444444429</v>
      </c>
    </row>
    <row r="7" spans="1:33" ht="17.100000000000001" customHeight="1" x14ac:dyDescent="0.2">
      <c r="A7" s="17" t="s">
        <v>1</v>
      </c>
      <c r="B7" s="19">
        <f>[3]Abril!$E$5</f>
        <v>67.916666666666671</v>
      </c>
      <c r="C7" s="19">
        <f>[3]Abril!$E$6</f>
        <v>84.208333333333329</v>
      </c>
      <c r="D7" s="19">
        <f>[3]Abril!$E$7</f>
        <v>94.041666666666671</v>
      </c>
      <c r="E7" s="19">
        <f>[3]Abril!$E$8</f>
        <v>88.791666666666671</v>
      </c>
      <c r="F7" s="19">
        <f>[3]Abril!$E$9</f>
        <v>87.583333333333329</v>
      </c>
      <c r="G7" s="19">
        <f>[3]Abril!$E$10</f>
        <v>87.375</v>
      </c>
      <c r="H7" s="19">
        <f>[3]Abril!$E$11</f>
        <v>86.791666666666671</v>
      </c>
      <c r="I7" s="19">
        <f>[3]Abril!$E$12</f>
        <v>84.5</v>
      </c>
      <c r="J7" s="19">
        <f>[3]Abril!$E$13</f>
        <v>85.458333333333329</v>
      </c>
      <c r="K7" s="19">
        <f>[3]Abril!$E$14</f>
        <v>81.333333333333329</v>
      </c>
      <c r="L7" s="19">
        <f>[3]Abril!$E$15</f>
        <v>77.458333333333329</v>
      </c>
      <c r="M7" s="19">
        <f>[3]Abril!$E$16</f>
        <v>79.375</v>
      </c>
      <c r="N7" s="19">
        <f>[3]Abril!$E$17</f>
        <v>87.041666666666671</v>
      </c>
      <c r="O7" s="19">
        <f>[3]Abril!$E$18</f>
        <v>76.583333333333329</v>
      </c>
      <c r="P7" s="19">
        <f>[3]Abril!$E$19</f>
        <v>71.083333333333329</v>
      </c>
      <c r="Q7" s="19">
        <f>[3]Abril!$E$20</f>
        <v>72.25</v>
      </c>
      <c r="R7" s="19">
        <f>[3]Abril!$E$21</f>
        <v>72.5</v>
      </c>
      <c r="S7" s="19">
        <f>[3]Abril!$E$22</f>
        <v>71.708333333333329</v>
      </c>
      <c r="T7" s="19">
        <f>[3]Abril!$E$23</f>
        <v>72</v>
      </c>
      <c r="U7" s="19">
        <f>[3]Abril!$E$24</f>
        <v>70.208333333333329</v>
      </c>
      <c r="V7" s="19">
        <f>[3]Abril!$E$25</f>
        <v>70.208333333333329</v>
      </c>
      <c r="W7" s="19">
        <f>[3]Abril!$E$26</f>
        <v>66.708333333333329</v>
      </c>
      <c r="X7" s="19">
        <f>[3]Abril!$E$27</f>
        <v>71.291666666666671</v>
      </c>
      <c r="Y7" s="19">
        <f>[3]Abril!$E$28</f>
        <v>70.75</v>
      </c>
      <c r="Z7" s="19">
        <f>[3]Abril!$E$29</f>
        <v>76.791666666666671</v>
      </c>
      <c r="AA7" s="19">
        <f>[3]Abril!$E$30</f>
        <v>77.25</v>
      </c>
      <c r="AB7" s="19">
        <f>[3]Abril!$E$31</f>
        <v>75.875</v>
      </c>
      <c r="AC7" s="19">
        <f>[3]Abril!$E$32</f>
        <v>76.583333333333329</v>
      </c>
      <c r="AD7" s="19">
        <f>[3]Abril!$E$33</f>
        <v>74.958333333333329</v>
      </c>
      <c r="AE7" s="19">
        <f>[3]Abril!$E$34</f>
        <v>73.083333333333329</v>
      </c>
      <c r="AF7" s="41">
        <f t="shared" si="1"/>
        <v>77.723611111111111</v>
      </c>
    </row>
    <row r="8" spans="1:33" ht="17.100000000000001" customHeight="1" x14ac:dyDescent="0.2">
      <c r="A8" s="17" t="s">
        <v>60</v>
      </c>
      <c r="B8" s="19">
        <f>[4]Abril!$E$5</f>
        <v>73.166666666666671</v>
      </c>
      <c r="C8" s="19">
        <f>[4]Abril!$E$6</f>
        <v>83.333333333333329</v>
      </c>
      <c r="D8" s="19">
        <f>[4]Abril!$E$7</f>
        <v>90.208333333333329</v>
      </c>
      <c r="E8" s="19">
        <f>[4]Abril!$E$8</f>
        <v>80.791666666666671</v>
      </c>
      <c r="F8" s="19">
        <f>[4]Abril!$E$9</f>
        <v>84.916666666666671</v>
      </c>
      <c r="G8" s="19">
        <f>[4]Abril!$E$10</f>
        <v>83.291666666666671</v>
      </c>
      <c r="H8" s="19">
        <f>[4]Abril!$E$11</f>
        <v>85.291666666666671</v>
      </c>
      <c r="I8" s="19">
        <f>[4]Abril!$E$12</f>
        <v>84.166666666666671</v>
      </c>
      <c r="J8" s="19">
        <f>[4]Abril!$E$13</f>
        <v>81.083333333333329</v>
      </c>
      <c r="K8" s="19">
        <f>[4]Abril!$E$14</f>
        <v>82.875</v>
      </c>
      <c r="L8" s="19">
        <f>[4]Abril!$E$15</f>
        <v>81.5</v>
      </c>
      <c r="M8" s="19">
        <f>[4]Abril!$E$16</f>
        <v>84.791666666666671</v>
      </c>
      <c r="N8" s="19">
        <f>[4]Abril!$E$17</f>
        <v>87.666666666666671</v>
      </c>
      <c r="O8" s="19">
        <f>[4]Abril!$E$18</f>
        <v>78.958333333333329</v>
      </c>
      <c r="P8" s="19">
        <f>[4]Abril!$E$19</f>
        <v>70.375</v>
      </c>
      <c r="Q8" s="19">
        <f>[4]Abril!$E$20</f>
        <v>56.75</v>
      </c>
      <c r="R8" s="19">
        <f>[4]Abril!$E$21</f>
        <v>65.875</v>
      </c>
      <c r="S8" s="19">
        <f>[4]Abril!$E$22</f>
        <v>64.625</v>
      </c>
      <c r="T8" s="19">
        <f>[4]Abril!$E$23</f>
        <v>65.666666666666671</v>
      </c>
      <c r="U8" s="19">
        <f>[4]Abril!$E$24</f>
        <v>66.416666666666671</v>
      </c>
      <c r="V8" s="19">
        <f>[4]Abril!$E$25</f>
        <v>67.875</v>
      </c>
      <c r="W8" s="19">
        <f>[4]Abril!$E$26</f>
        <v>68.833333333333329</v>
      </c>
      <c r="X8" s="19">
        <f>[4]Abril!$E$27</f>
        <v>66.75</v>
      </c>
      <c r="Y8" s="19">
        <f>[4]Abril!$E$28</f>
        <v>65.166666666666671</v>
      </c>
      <c r="Z8" s="19">
        <f>[4]Abril!$E$29</f>
        <v>61.166666666666664</v>
      </c>
      <c r="AA8" s="19">
        <f>[4]Abril!$E$30</f>
        <v>64.875</v>
      </c>
      <c r="AB8" s="19">
        <f>[4]Abril!$E$31</f>
        <v>65.791666666666671</v>
      </c>
      <c r="AC8" s="19">
        <f>[4]Abril!$E$32</f>
        <v>65.458333333333329</v>
      </c>
      <c r="AD8" s="19">
        <f>[4]Abril!$E$33</f>
        <v>66.75</v>
      </c>
      <c r="AE8" s="19">
        <f>[4]Abril!$E$34</f>
        <v>62.916666666666664</v>
      </c>
      <c r="AF8" s="41">
        <f t="shared" ref="AF8" si="2">AVERAGE(B8:AE8)</f>
        <v>73.577777777777783</v>
      </c>
    </row>
    <row r="9" spans="1:33" ht="17.100000000000001" customHeight="1" x14ac:dyDescent="0.2">
      <c r="A9" s="17" t="s">
        <v>48</v>
      </c>
      <c r="B9" s="19">
        <f>[5]Abril!$E$5</f>
        <v>68.347826086956516</v>
      </c>
      <c r="C9" s="19">
        <f>[5]Abril!$E$6</f>
        <v>79.625</v>
      </c>
      <c r="D9" s="19">
        <f>[5]Abril!$E$7</f>
        <v>89.083333333333329</v>
      </c>
      <c r="E9" s="19">
        <f>[5]Abril!$E$8</f>
        <v>86.416666666666671</v>
      </c>
      <c r="F9" s="19">
        <f>[5]Abril!$E$9</f>
        <v>84.291666666666671</v>
      </c>
      <c r="G9" s="19">
        <f>[5]Abril!$E$10</f>
        <v>84.708333333333329</v>
      </c>
      <c r="H9" s="19">
        <f>[5]Abril!$E$11</f>
        <v>88.75</v>
      </c>
      <c r="I9" s="19">
        <f>[5]Abril!$E$12</f>
        <v>87.458333333333329</v>
      </c>
      <c r="J9" s="19">
        <f>[5]Abril!$E$13</f>
        <v>82.208333333333329</v>
      </c>
      <c r="K9" s="19">
        <f>[5]Abril!$E$14</f>
        <v>81.25</v>
      </c>
      <c r="L9" s="19">
        <f>[5]Abril!$E$15</f>
        <v>76.5</v>
      </c>
      <c r="M9" s="19">
        <f>[5]Abril!$E$16</f>
        <v>79.166666666666671</v>
      </c>
      <c r="N9" s="19">
        <f>[5]Abril!$E$17</f>
        <v>83.708333333333329</v>
      </c>
      <c r="O9" s="19">
        <f>[5]Abril!$E$18</f>
        <v>76.916666666666671</v>
      </c>
      <c r="P9" s="19">
        <f>[5]Abril!$E$19</f>
        <v>70.208333333333329</v>
      </c>
      <c r="Q9" s="19">
        <f>[5]Abril!$E$20</f>
        <v>67.541666666666671</v>
      </c>
      <c r="R9" s="19">
        <f>[5]Abril!$E$21</f>
        <v>68.75</v>
      </c>
      <c r="S9" s="19">
        <f>[5]Abril!$E$22</f>
        <v>68.666666666666671</v>
      </c>
      <c r="T9" s="19">
        <f>[5]Abril!$E$23</f>
        <v>70.25</v>
      </c>
      <c r="U9" s="19">
        <f>[5]Abril!$E$24</f>
        <v>70.75</v>
      </c>
      <c r="V9" s="19">
        <f>[5]Abril!$E$25</f>
        <v>71.666666666666671</v>
      </c>
      <c r="W9" s="19">
        <f>[5]Abril!$E$26</f>
        <v>71.708333333333329</v>
      </c>
      <c r="X9" s="19">
        <f>[5]Abril!$E$27</f>
        <v>71.083333333333329</v>
      </c>
      <c r="Y9" s="19">
        <f>[5]Abril!$E$28</f>
        <v>68.333333333333329</v>
      </c>
      <c r="Z9" s="19">
        <f>[5]Abril!$E$29</f>
        <v>70.583333333333329</v>
      </c>
      <c r="AA9" s="19">
        <f>[5]Abril!$E$30</f>
        <v>73.083333333333329</v>
      </c>
      <c r="AB9" s="19">
        <f>[5]Abril!$E$31</f>
        <v>74.625</v>
      </c>
      <c r="AC9" s="19">
        <f>[5]Abril!$E$32</f>
        <v>73.916666666666671</v>
      </c>
      <c r="AD9" s="19">
        <f>[5]Abril!$E$33</f>
        <v>70.333333333333329</v>
      </c>
      <c r="AE9" s="19">
        <f>[5]Abril!$E$34</f>
        <v>61.291666666666664</v>
      </c>
      <c r="AF9" s="41">
        <f t="shared" si="1"/>
        <v>75.70742753623189</v>
      </c>
    </row>
    <row r="10" spans="1:33" ht="17.100000000000001" customHeight="1" x14ac:dyDescent="0.2">
      <c r="A10" s="17" t="s">
        <v>2</v>
      </c>
      <c r="B10" s="19">
        <f>[6]Abril!$E$5</f>
        <v>70.458333333333329</v>
      </c>
      <c r="C10" s="19">
        <f>[6]Abril!$E$6</f>
        <v>80.875</v>
      </c>
      <c r="D10" s="19">
        <f>[6]Abril!$E$7</f>
        <v>90.291666666666671</v>
      </c>
      <c r="E10" s="19">
        <f>[6]Abril!$E$8</f>
        <v>83.625</v>
      </c>
      <c r="F10" s="19">
        <f>[6]Abril!$E$9</f>
        <v>89.833333333333329</v>
      </c>
      <c r="G10" s="19">
        <f>[6]Abril!$E$10</f>
        <v>86.583333333333329</v>
      </c>
      <c r="H10" s="19">
        <f>[6]Abril!$E$11</f>
        <v>84.125</v>
      </c>
      <c r="I10" s="19">
        <f>[6]Abril!$E$12</f>
        <v>79.5</v>
      </c>
      <c r="J10" s="19">
        <f>[6]Abril!$E$13</f>
        <v>83.666666666666671</v>
      </c>
      <c r="K10" s="19">
        <f>[6]Abril!$E$14</f>
        <v>79.25</v>
      </c>
      <c r="L10" s="19">
        <f>[6]Abril!$E$15</f>
        <v>76</v>
      </c>
      <c r="M10" s="19">
        <f>[6]Abril!$E$16</f>
        <v>79.625</v>
      </c>
      <c r="N10" s="19">
        <f>[6]Abril!$E$17</f>
        <v>89.833333333333329</v>
      </c>
      <c r="O10" s="19">
        <f>[6]Abril!$E$18</f>
        <v>76.291666666666671</v>
      </c>
      <c r="P10" s="19">
        <f>[6]Abril!$E$19</f>
        <v>66.375</v>
      </c>
      <c r="Q10" s="19">
        <f>[6]Abril!$E$20</f>
        <v>57.333333333333336</v>
      </c>
      <c r="R10" s="19">
        <f>[6]Abril!$E$21</f>
        <v>59.625</v>
      </c>
      <c r="S10" s="19">
        <f>[6]Abril!$E$22</f>
        <v>62.625</v>
      </c>
      <c r="T10" s="19">
        <f>[6]Abril!$E$23</f>
        <v>59.916666666666664</v>
      </c>
      <c r="U10" s="19">
        <f>[6]Abril!$E$24</f>
        <v>59.375</v>
      </c>
      <c r="V10" s="19">
        <f>[6]Abril!$E$25</f>
        <v>60.708333333333336</v>
      </c>
      <c r="W10" s="19">
        <f>[6]Abril!$E$26</f>
        <v>62.291666666666664</v>
      </c>
      <c r="X10" s="19">
        <f>[6]Abril!$E$27</f>
        <v>59.333333333333336</v>
      </c>
      <c r="Y10" s="19">
        <f>[6]Abril!$E$28</f>
        <v>60.708333333333336</v>
      </c>
      <c r="Z10" s="19">
        <f>[6]Abril!$E$29</f>
        <v>60.708333333333336</v>
      </c>
      <c r="AA10" s="19">
        <f>[6]Abril!$E$30</f>
        <v>71.916666666666671</v>
      </c>
      <c r="AB10" s="19">
        <f>[6]Abril!$E$31</f>
        <v>65.458333333333329</v>
      </c>
      <c r="AC10" s="19">
        <f>[6]Abril!$E$32</f>
        <v>59.291666666666664</v>
      </c>
      <c r="AD10" s="19">
        <f>[6]Abril!$E$33</f>
        <v>64.75</v>
      </c>
      <c r="AE10" s="19">
        <f>[6]Abril!$E$34</f>
        <v>57.916666666666664</v>
      </c>
      <c r="AF10" s="41">
        <f t="shared" si="1"/>
        <v>71.276388888888889</v>
      </c>
    </row>
    <row r="11" spans="1:33" ht="17.100000000000001" customHeight="1" x14ac:dyDescent="0.2">
      <c r="A11" s="17" t="s">
        <v>3</v>
      </c>
      <c r="B11" s="19">
        <f>[7]Abril!$E$5</f>
        <v>72.208333333333329</v>
      </c>
      <c r="C11" s="19">
        <f>[7]Abril!$E$6</f>
        <v>75.291666666666671</v>
      </c>
      <c r="D11" s="19">
        <f>[7]Abril!$E$7</f>
        <v>84.083333333333329</v>
      </c>
      <c r="E11" s="19">
        <f>[7]Abril!$E$8</f>
        <v>83.916666666666671</v>
      </c>
      <c r="F11" s="19">
        <f>[7]Abril!$E$9</f>
        <v>77.5</v>
      </c>
      <c r="G11" s="19">
        <f>[7]Abril!$E$10</f>
        <v>87.5</v>
      </c>
      <c r="H11" s="19">
        <f>[7]Abril!$E$11</f>
        <v>85.375</v>
      </c>
      <c r="I11" s="19">
        <f>[7]Abril!$E$12</f>
        <v>79.208333333333329</v>
      </c>
      <c r="J11" s="19">
        <f>[7]Abril!$E$13</f>
        <v>79.333333333333329</v>
      </c>
      <c r="K11" s="19">
        <f>[7]Abril!$E$14</f>
        <v>82.541666666666671</v>
      </c>
      <c r="L11" s="19">
        <f>[7]Abril!$E$15</f>
        <v>80.291666666666671</v>
      </c>
      <c r="M11" s="19">
        <f>[7]Abril!$E$16</f>
        <v>82.958333333333329</v>
      </c>
      <c r="N11" s="19">
        <f>[7]Abril!$E$17</f>
        <v>86.958333333333329</v>
      </c>
      <c r="O11" s="19">
        <f>[7]Abril!$E$18</f>
        <v>83.875</v>
      </c>
      <c r="P11" s="19">
        <f>[7]Abril!$E$19</f>
        <v>81.166666666666671</v>
      </c>
      <c r="Q11" s="19">
        <f>[7]Abril!$E$20</f>
        <v>68.375</v>
      </c>
      <c r="R11" s="19">
        <f>[7]Abril!$E$21</f>
        <v>67.958333333333329</v>
      </c>
      <c r="S11" s="19">
        <f>[7]Abril!$E$22</f>
        <v>69.5</v>
      </c>
      <c r="T11" s="19">
        <f>[7]Abril!$E$23</f>
        <v>66.833333333333329</v>
      </c>
      <c r="U11" s="19">
        <f>[7]Abril!$E$24</f>
        <v>69.75</v>
      </c>
      <c r="V11" s="19">
        <f>[7]Abril!$E$25</f>
        <v>64.416666666666671</v>
      </c>
      <c r="W11" s="19">
        <f>[7]Abril!$E$26</f>
        <v>69.416666666666671</v>
      </c>
      <c r="X11" s="19">
        <f>[7]Abril!$E$27</f>
        <v>72.708333333333329</v>
      </c>
      <c r="Y11" s="19">
        <f>[7]Abril!$E$28</f>
        <v>71.041666666666671</v>
      </c>
      <c r="Z11" s="19">
        <f>[7]Abril!$E$29</f>
        <v>66.25</v>
      </c>
      <c r="AA11" s="19">
        <f>[7]Abril!$E$30</f>
        <v>66.958333333333329</v>
      </c>
      <c r="AB11" s="19">
        <f>[7]Abril!$E$31</f>
        <v>72.041666666666671</v>
      </c>
      <c r="AC11" s="19">
        <f>[7]Abril!$E$32</f>
        <v>72.583333333333329</v>
      </c>
      <c r="AD11" s="19">
        <f>[7]Abril!$E$33</f>
        <v>66.791666666666671</v>
      </c>
      <c r="AE11" s="19">
        <f>[7]Abril!$E$34</f>
        <v>65.333333333333329</v>
      </c>
      <c r="AF11" s="41">
        <f t="shared" si="1"/>
        <v>75.072222222222237</v>
      </c>
    </row>
    <row r="12" spans="1:33" ht="17.100000000000001" customHeight="1" x14ac:dyDescent="0.2">
      <c r="A12" s="17" t="s">
        <v>4</v>
      </c>
      <c r="B12" s="19">
        <f>[8]Abril!$E$5</f>
        <v>72.291666666666671</v>
      </c>
      <c r="C12" s="19">
        <f>[8]Abril!$E$6</f>
        <v>74.25</v>
      </c>
      <c r="D12" s="19">
        <f>[8]Abril!$E$7</f>
        <v>86.541666666666671</v>
      </c>
      <c r="E12" s="19">
        <f>[8]Abril!$E$8</f>
        <v>86.833333333333329</v>
      </c>
      <c r="F12" s="19">
        <f>[8]Abril!$E$9</f>
        <v>79.416666666666671</v>
      </c>
      <c r="G12" s="19">
        <f>[8]Abril!$E$10</f>
        <v>85.416666666666671</v>
      </c>
      <c r="H12" s="19">
        <f>[8]Abril!$E$11</f>
        <v>85.833333333333329</v>
      </c>
      <c r="I12" s="19">
        <f>[8]Abril!$E$12</f>
        <v>83.041666666666671</v>
      </c>
      <c r="J12" s="19">
        <f>[8]Abril!$E$13</f>
        <v>83.791666666666671</v>
      </c>
      <c r="K12" s="19">
        <f>[8]Abril!$E$14</f>
        <v>86.291666666666671</v>
      </c>
      <c r="L12" s="19">
        <f>[8]Abril!$E$15</f>
        <v>85.083333333333329</v>
      </c>
      <c r="M12" s="19">
        <f>[8]Abril!$E$16</f>
        <v>88.125</v>
      </c>
      <c r="N12" s="19">
        <f>[8]Abril!$E$17</f>
        <v>91.208333333333329</v>
      </c>
      <c r="O12" s="19">
        <f>[8]Abril!$E$18</f>
        <v>92.25</v>
      </c>
      <c r="P12" s="19">
        <f>[8]Abril!$E$19</f>
        <v>86.375</v>
      </c>
      <c r="Q12" s="19">
        <f>[8]Abril!$E$20</f>
        <v>79.208333333333329</v>
      </c>
      <c r="R12" s="19">
        <f>[8]Abril!$E$21</f>
        <v>59.291666666666664</v>
      </c>
      <c r="S12" s="19">
        <f>[8]Abril!$E$22</f>
        <v>60.083333333333336</v>
      </c>
      <c r="T12" s="19">
        <f>[8]Abril!$E$23</f>
        <v>63.958333333333336</v>
      </c>
      <c r="U12" s="19">
        <f>[8]Abril!$E$24</f>
        <v>63.75</v>
      </c>
      <c r="V12" s="19">
        <f>[8]Abril!$E$25</f>
        <v>65.125</v>
      </c>
      <c r="W12" s="19">
        <f>[8]Abril!$E$26</f>
        <v>72.291666666666671</v>
      </c>
      <c r="X12" s="19">
        <f>[8]Abril!$E$27</f>
        <v>66.833333333333329</v>
      </c>
      <c r="Y12" s="19">
        <f>[8]Abril!$E$28</f>
        <v>68.875</v>
      </c>
      <c r="Z12" s="19">
        <f>[8]Abril!$E$29</f>
        <v>64.916666666666671</v>
      </c>
      <c r="AA12" s="19">
        <f>[8]Abril!$E$30</f>
        <v>67.666666666666671</v>
      </c>
      <c r="AB12" s="19">
        <f>[8]Abril!$E$31</f>
        <v>70.166666666666671</v>
      </c>
      <c r="AC12" s="19">
        <f>[8]Abril!$E$32</f>
        <v>70.25</v>
      </c>
      <c r="AD12" s="19">
        <f>[8]Abril!$E$33</f>
        <v>65.416666666666671</v>
      </c>
      <c r="AE12" s="19">
        <f>[8]Abril!$E$34</f>
        <v>58.208333333333336</v>
      </c>
      <c r="AF12" s="41">
        <f t="shared" si="1"/>
        <v>75.42638888888888</v>
      </c>
    </row>
    <row r="13" spans="1:33" ht="17.100000000000001" customHeight="1" x14ac:dyDescent="0.2">
      <c r="A13" s="17" t="s">
        <v>5</v>
      </c>
      <c r="B13" s="19">
        <f>[9]Abril!$E$5</f>
        <v>67.291666666666671</v>
      </c>
      <c r="C13" s="19">
        <f>[9]Abril!$E$6</f>
        <v>72.75</v>
      </c>
      <c r="D13" s="19">
        <f>[9]Abril!$E$7</f>
        <v>85.375</v>
      </c>
      <c r="E13" s="19">
        <f>[9]Abril!$E$8</f>
        <v>84</v>
      </c>
      <c r="F13" s="19">
        <f>[9]Abril!$E$9</f>
        <v>80.458333333333329</v>
      </c>
      <c r="G13" s="19">
        <f>[9]Abril!$E$10</f>
        <v>77.166666666666671</v>
      </c>
      <c r="H13" s="19">
        <f>[9]Abril!$E$11</f>
        <v>76.875</v>
      </c>
      <c r="I13" s="19">
        <f>[9]Abril!$E$12</f>
        <v>83.916666666666671</v>
      </c>
      <c r="J13" s="19">
        <f>[9]Abril!$E$13</f>
        <v>81.291666666666671</v>
      </c>
      <c r="K13" s="19">
        <f>[9]Abril!$E$14</f>
        <v>81.75</v>
      </c>
      <c r="L13" s="19">
        <f>[9]Abril!$E$15</f>
        <v>78.708333333333329</v>
      </c>
      <c r="M13" s="19">
        <f>[9]Abril!$E$16</f>
        <v>81.041666666666671</v>
      </c>
      <c r="N13" s="19">
        <f>[9]Abril!$E$17</f>
        <v>87.541666666666671</v>
      </c>
      <c r="O13" s="19">
        <f>[9]Abril!$E$18</f>
        <v>73.375</v>
      </c>
      <c r="P13" s="19">
        <f>[9]Abril!$E$19</f>
        <v>66.625</v>
      </c>
      <c r="Q13" s="19">
        <f>[9]Abril!$E$20</f>
        <v>60.916666666666664</v>
      </c>
      <c r="R13" s="19">
        <f>[9]Abril!$E$21</f>
        <v>64</v>
      </c>
      <c r="S13" s="19">
        <f>[9]Abril!$E$22</f>
        <v>64.583333333333329</v>
      </c>
      <c r="T13" s="19">
        <f>[9]Abril!$E$23</f>
        <v>64.75</v>
      </c>
      <c r="U13" s="19">
        <f>[9]Abril!$E$24</f>
        <v>58.708333333333336</v>
      </c>
      <c r="V13" s="19">
        <f>[9]Abril!$E$25</f>
        <v>59.833333333333336</v>
      </c>
      <c r="W13" s="19">
        <f>[9]Abril!$E$26</f>
        <v>55.625</v>
      </c>
      <c r="X13" s="19">
        <f>[9]Abril!$E$27</f>
        <v>58.5</v>
      </c>
      <c r="Y13" s="19">
        <f>[9]Abril!$E$28</f>
        <v>59.958333333333336</v>
      </c>
      <c r="Z13" s="19">
        <f>[9]Abril!$E$29</f>
        <v>68.916666666666671</v>
      </c>
      <c r="AA13" s="19">
        <f>[9]Abril!$E$30</f>
        <v>67.541666666666671</v>
      </c>
      <c r="AB13" s="19">
        <f>[9]Abril!$E$31</f>
        <v>69.041666666666671</v>
      </c>
      <c r="AC13" s="19">
        <f>[9]Abril!$E$32</f>
        <v>68.208333333333329</v>
      </c>
      <c r="AD13" s="19">
        <f>[9]Abril!$E$33</f>
        <v>63.291666666666664</v>
      </c>
      <c r="AE13" s="19">
        <f>[9]Abril!$E$34</f>
        <v>64.041666666666671</v>
      </c>
      <c r="AF13" s="41">
        <f t="shared" si="1"/>
        <v>70.86944444444444</v>
      </c>
    </row>
    <row r="14" spans="1:33" ht="17.100000000000001" customHeight="1" x14ac:dyDescent="0.2">
      <c r="A14" s="17" t="s">
        <v>50</v>
      </c>
      <c r="B14" s="19">
        <f>[10]Abril!$E$5</f>
        <v>69.583333333333329</v>
      </c>
      <c r="C14" s="19">
        <f>[10]Abril!$E$6</f>
        <v>75.25</v>
      </c>
      <c r="D14" s="19">
        <f>[10]Abril!$E$7</f>
        <v>82.041666666666671</v>
      </c>
      <c r="E14" s="19">
        <f>[10]Abril!$E$8</f>
        <v>84.833333333333329</v>
      </c>
      <c r="F14" s="19">
        <f>[10]Abril!$E$9</f>
        <v>79.291666666666671</v>
      </c>
      <c r="G14" s="19">
        <f>[10]Abril!$E$10</f>
        <v>82.666666666666671</v>
      </c>
      <c r="H14" s="19">
        <f>[10]Abril!$E$11</f>
        <v>87.041666666666671</v>
      </c>
      <c r="I14" s="19">
        <f>[10]Abril!$E$12</f>
        <v>85.125</v>
      </c>
      <c r="J14" s="19">
        <f>[10]Abril!$E$13</f>
        <v>86.916666666666671</v>
      </c>
      <c r="K14" s="19">
        <f>[10]Abril!$E$14</f>
        <v>83.75</v>
      </c>
      <c r="L14" s="19">
        <f>[10]Abril!$E$15</f>
        <v>83.375</v>
      </c>
      <c r="M14" s="19">
        <f>[10]Abril!$E$16</f>
        <v>87.625</v>
      </c>
      <c r="N14" s="19">
        <f>[10]Abril!$E$17</f>
        <v>92.541666666666671</v>
      </c>
      <c r="O14" s="19">
        <f>[10]Abril!$E$18</f>
        <v>87.541666666666671</v>
      </c>
      <c r="P14" s="19">
        <f>[10]Abril!$E$19</f>
        <v>82.416666666666671</v>
      </c>
      <c r="Q14" s="19">
        <f>[10]Abril!$E$20</f>
        <v>75.416666666666671</v>
      </c>
      <c r="R14" s="19">
        <f>[10]Abril!$E$21</f>
        <v>59.208333333333336</v>
      </c>
      <c r="S14" s="19">
        <f>[10]Abril!$E$22</f>
        <v>62.041666666666664</v>
      </c>
      <c r="T14" s="19">
        <f>[10]Abril!$E$23</f>
        <v>63.125</v>
      </c>
      <c r="U14" s="19">
        <f>[10]Abril!$E$24</f>
        <v>63.796875</v>
      </c>
      <c r="V14" s="19">
        <f>[10]Abril!$E$25</f>
        <v>64.125</v>
      </c>
      <c r="W14" s="19">
        <f>[10]Abril!$E$26</f>
        <v>68.958333333333329</v>
      </c>
      <c r="X14" s="19">
        <f>[10]Abril!$E$27</f>
        <v>65.666666666666671</v>
      </c>
      <c r="Y14" s="19">
        <f>[10]Abril!$E$28</f>
        <v>69.375</v>
      </c>
      <c r="Z14" s="19">
        <f>[10]Abril!$E$29</f>
        <v>66.916666666666671</v>
      </c>
      <c r="AA14" s="19">
        <f>[10]Abril!$E$30</f>
        <v>70.625</v>
      </c>
      <c r="AB14" s="19">
        <f>[10]Abril!$E$31</f>
        <v>72.75</v>
      </c>
      <c r="AC14" s="19">
        <f>[10]Abril!$E$32</f>
        <v>70.583333333333329</v>
      </c>
      <c r="AD14" s="19">
        <f>[10]Abril!$E$33</f>
        <v>64.375</v>
      </c>
      <c r="AE14" s="19">
        <f>[10]Abril!$E$34</f>
        <v>59.666666666666664</v>
      </c>
      <c r="AF14" s="41">
        <f>AVERAGE(B14:AE14)</f>
        <v>74.887673611111126</v>
      </c>
    </row>
    <row r="15" spans="1:33" ht="17.100000000000001" customHeight="1" x14ac:dyDescent="0.2">
      <c r="A15" s="17" t="s">
        <v>6</v>
      </c>
      <c r="B15" s="19">
        <f>[11]Abril!$E$5</f>
        <v>65.357142857142861</v>
      </c>
      <c r="C15" s="19">
        <f>[11]Abril!$E$6</f>
        <v>65.428571428571431</v>
      </c>
      <c r="D15" s="19">
        <f>[11]Abril!$E$7</f>
        <v>81.714285714285708</v>
      </c>
      <c r="E15" s="19">
        <f>[11]Abril!$E$8</f>
        <v>69.272727272727266</v>
      </c>
      <c r="F15" s="19">
        <f>[11]Abril!$E$9</f>
        <v>63.777777777777779</v>
      </c>
      <c r="G15" s="19">
        <f>[11]Abril!$E$10</f>
        <v>65.727272727272734</v>
      </c>
      <c r="H15" s="19">
        <f>[11]Abril!$E$11</f>
        <v>72.428571428571431</v>
      </c>
      <c r="I15" s="19">
        <f>[11]Abril!$E$12</f>
        <v>70</v>
      </c>
      <c r="J15" s="19">
        <f>[11]Abril!$E$13</f>
        <v>71.833333333333329</v>
      </c>
      <c r="K15" s="19">
        <f>[11]Abril!$E$14</f>
        <v>68.090909090909093</v>
      </c>
      <c r="L15" s="19">
        <f>[11]Abril!$E$15</f>
        <v>70.3</v>
      </c>
      <c r="M15" s="19">
        <f>[11]Abril!$E$16</f>
        <v>73.2</v>
      </c>
      <c r="N15" s="19">
        <f>[11]Abril!$E$17</f>
        <v>91</v>
      </c>
      <c r="O15" s="19">
        <f>[11]Abril!$E$18</f>
        <v>70.7</v>
      </c>
      <c r="P15" s="19">
        <f>[11]Abril!$E$19</f>
        <v>68.529411764705884</v>
      </c>
      <c r="Q15" s="19">
        <f>[11]Abril!$E$20</f>
        <v>64.599999999999994</v>
      </c>
      <c r="R15" s="19">
        <f>[11]Abril!$E$21</f>
        <v>65.63636363636364</v>
      </c>
      <c r="S15" s="19">
        <f>[11]Abril!$E$22</f>
        <v>64.125</v>
      </c>
      <c r="T15" s="19">
        <f>[11]Abril!$E$23</f>
        <v>64.705882352941174</v>
      </c>
      <c r="U15" s="19">
        <f>[11]Abril!$E$24</f>
        <v>66.277777777777771</v>
      </c>
      <c r="V15" s="19">
        <f>[11]Abril!$E$25</f>
        <v>68.782608695652172</v>
      </c>
      <c r="W15" s="19">
        <f>[11]Abril!$E$26</f>
        <v>70.708333333333329</v>
      </c>
      <c r="X15" s="19">
        <f>[11]Abril!$E$27</f>
        <v>60.235294117647058</v>
      </c>
      <c r="Y15" s="19">
        <f>[11]Abril!$E$28</f>
        <v>72.19047619047619</v>
      </c>
      <c r="Z15" s="19">
        <f>[11]Abril!$E$29</f>
        <v>73.733333333333334</v>
      </c>
      <c r="AA15" s="19">
        <f>[11]Abril!$E$30</f>
        <v>66.916666666666671</v>
      </c>
      <c r="AB15" s="19">
        <f>[11]Abril!$E$31</f>
        <v>66.92307692307692</v>
      </c>
      <c r="AC15" s="19">
        <f>[11]Abril!$E$32</f>
        <v>70.666666666666671</v>
      </c>
      <c r="AD15" s="19">
        <f>[11]Abril!$E$33</f>
        <v>59.692307692307693</v>
      </c>
      <c r="AE15" s="19">
        <f>[11]Abril!$E$34</f>
        <v>58.153846153846153</v>
      </c>
      <c r="AF15" s="41">
        <f t="shared" ref="AF15:AF32" si="3">AVERAGE(B15:AE15)</f>
        <v>68.69025456451287</v>
      </c>
    </row>
    <row r="16" spans="1:33" ht="17.100000000000001" customHeight="1" x14ac:dyDescent="0.2">
      <c r="A16" s="17" t="s">
        <v>7</v>
      </c>
      <c r="B16" s="19">
        <f>[12]Abril!$E$5</f>
        <v>73.375</v>
      </c>
      <c r="C16" s="19">
        <f>[12]Abril!$E$6</f>
        <v>89.083333333333329</v>
      </c>
      <c r="D16" s="19">
        <f>[12]Abril!$E$7</f>
        <v>94.291666666666671</v>
      </c>
      <c r="E16" s="19">
        <f>[12]Abril!$E$8</f>
        <v>89.5</v>
      </c>
      <c r="F16" s="19">
        <f>[12]Abril!$E$9</f>
        <v>88.75</v>
      </c>
      <c r="G16" s="19">
        <f>[12]Abril!$E$10</f>
        <v>88.5</v>
      </c>
      <c r="H16" s="19">
        <f>[12]Abril!$E$11</f>
        <v>92</v>
      </c>
      <c r="I16" s="19">
        <f>[12]Abril!$E$12</f>
        <v>88.916666666666671</v>
      </c>
      <c r="J16" s="19">
        <f>[12]Abril!$E$13</f>
        <v>86.041666666666671</v>
      </c>
      <c r="K16" s="19">
        <f>[12]Abril!$E$14</f>
        <v>87.125</v>
      </c>
      <c r="L16" s="19">
        <f>[12]Abril!$E$15</f>
        <v>80.458333333333329</v>
      </c>
      <c r="M16" s="19">
        <f>[12]Abril!$E$16</f>
        <v>85.083333333333329</v>
      </c>
      <c r="N16" s="19">
        <f>[12]Abril!$E$17</f>
        <v>87.166666666666671</v>
      </c>
      <c r="O16" s="19">
        <f>[12]Abril!$E$18</f>
        <v>77.708333333333329</v>
      </c>
      <c r="P16" s="19">
        <f>[12]Abril!$E$19</f>
        <v>65.5</v>
      </c>
      <c r="Q16" s="19">
        <f>[12]Abril!$E$20</f>
        <v>63.5625</v>
      </c>
      <c r="R16" s="19">
        <f>[12]Abril!$E$21</f>
        <v>69.541666666666671</v>
      </c>
      <c r="S16" s="19">
        <f>[12]Abril!$E$22</f>
        <v>62.583333333333336</v>
      </c>
      <c r="T16" s="19">
        <f>[12]Abril!$E$23</f>
        <v>61.833333333333336</v>
      </c>
      <c r="U16" s="19">
        <f>[12]Abril!$E$24</f>
        <v>60.666666666666664</v>
      </c>
      <c r="V16" s="19">
        <f>[12]Abril!$E$25</f>
        <v>69.291666666666671</v>
      </c>
      <c r="W16" s="19">
        <f>[12]Abril!$E$26</f>
        <v>70.25</v>
      </c>
      <c r="X16" s="19">
        <f>[12]Abril!$E$27</f>
        <v>66.416666666666671</v>
      </c>
      <c r="Y16" s="19">
        <f>[12]Abril!$E$28</f>
        <v>57.958333333333336</v>
      </c>
      <c r="Z16" s="19">
        <f>[12]Abril!$E$29</f>
        <v>61.666666666666664</v>
      </c>
      <c r="AA16" s="19">
        <f>[12]Abril!$E$30</f>
        <v>67.333333333333329</v>
      </c>
      <c r="AB16" s="19">
        <f>[12]Abril!$E$31</f>
        <v>71.833333333333329</v>
      </c>
      <c r="AC16" s="19">
        <f>[12]Abril!$E$32</f>
        <v>68.583333333333329</v>
      </c>
      <c r="AD16" s="19">
        <f>[12]Abril!$E$33</f>
        <v>68.875</v>
      </c>
      <c r="AE16" s="19">
        <f>[12]Abril!$E$34</f>
        <v>66.166666666666671</v>
      </c>
      <c r="AF16" s="41">
        <f t="shared" si="3"/>
        <v>75.33541666666666</v>
      </c>
    </row>
    <row r="17" spans="1:32" ht="17.100000000000001" customHeight="1" x14ac:dyDescent="0.2">
      <c r="A17" s="17" t="s">
        <v>8</v>
      </c>
      <c r="B17" s="19">
        <f>[13]Abril!$E$5</f>
        <v>74.166666666666671</v>
      </c>
      <c r="C17" s="19">
        <f>[13]Abril!$E$6</f>
        <v>85.777777777777771</v>
      </c>
      <c r="D17" s="19" t="str">
        <f>[13]Abril!$E$7</f>
        <v>**</v>
      </c>
      <c r="E17" s="19" t="str">
        <f>[13]Abril!$E$8</f>
        <v>**</v>
      </c>
      <c r="F17" s="19" t="str">
        <f>[13]Abril!$E$9</f>
        <v>**</v>
      </c>
      <c r="G17" s="19" t="str">
        <f>[13]Abril!$E$10</f>
        <v>**</v>
      </c>
      <c r="H17" s="19" t="str">
        <f>[13]Abril!$E$11</f>
        <v>**</v>
      </c>
      <c r="I17" s="19" t="str">
        <f>[13]Abril!$E$12</f>
        <v>**</v>
      </c>
      <c r="J17" s="19" t="str">
        <f>[13]Abril!$E$13</f>
        <v>**</v>
      </c>
      <c r="K17" s="19" t="str">
        <f>[13]Abril!$E$14</f>
        <v>**</v>
      </c>
      <c r="L17" s="19" t="str">
        <f>[13]Abril!$E$15</f>
        <v>**</v>
      </c>
      <c r="M17" s="19" t="str">
        <f>[13]Abril!$E$16</f>
        <v>**</v>
      </c>
      <c r="N17" s="19" t="str">
        <f>[13]Abril!$E$17</f>
        <v>**</v>
      </c>
      <c r="O17" s="19" t="str">
        <f>[13]Abril!$E$18</f>
        <v>**</v>
      </c>
      <c r="P17" s="19" t="str">
        <f>[13]Abril!$E$19</f>
        <v>**</v>
      </c>
      <c r="Q17" s="19" t="str">
        <f>[13]Abril!$E$20</f>
        <v>**</v>
      </c>
      <c r="R17" s="19" t="str">
        <f>[13]Abril!$E$21</f>
        <v>**</v>
      </c>
      <c r="S17" s="19" t="str">
        <f>[13]Abril!$E$22</f>
        <v>**</v>
      </c>
      <c r="T17" s="19" t="str">
        <f>[13]Abril!$E$23</f>
        <v>**</v>
      </c>
      <c r="U17" s="19" t="str">
        <f>[13]Abril!$E$24</f>
        <v>**</v>
      </c>
      <c r="V17" s="19" t="str">
        <f>[13]Abril!$E$25</f>
        <v>**</v>
      </c>
      <c r="W17" s="19" t="str">
        <f>[13]Abril!$E$26</f>
        <v>**</v>
      </c>
      <c r="X17" s="19" t="str">
        <f>[13]Abril!$E$27</f>
        <v>**</v>
      </c>
      <c r="Y17" s="19" t="str">
        <f>[13]Abril!$E$28</f>
        <v>**</v>
      </c>
      <c r="Z17" s="19" t="str">
        <f>[13]Abril!$E$29</f>
        <v>**</v>
      </c>
      <c r="AA17" s="19" t="str">
        <f>[13]Abril!$E$30</f>
        <v>**</v>
      </c>
      <c r="AB17" s="19">
        <f>[13]Abril!$E$31</f>
        <v>74.5</v>
      </c>
      <c r="AC17" s="19">
        <f>[13]Abril!$E$32</f>
        <v>75.333333333333329</v>
      </c>
      <c r="AD17" s="19">
        <f>[13]Abril!$E$33</f>
        <v>73.666666666666671</v>
      </c>
      <c r="AE17" s="19">
        <f>[13]Abril!$E$34</f>
        <v>70.041666666666671</v>
      </c>
      <c r="AF17" s="41">
        <f t="shared" si="3"/>
        <v>75.581018518518519</v>
      </c>
    </row>
    <row r="18" spans="1:32" ht="17.100000000000001" customHeight="1" x14ac:dyDescent="0.2">
      <c r="A18" s="17" t="s">
        <v>9</v>
      </c>
      <c r="B18" s="19">
        <f>[14]Abril!$E$5</f>
        <v>68.166666666666671</v>
      </c>
      <c r="C18" s="19">
        <f>[14]Abril!$E$6</f>
        <v>90</v>
      </c>
      <c r="D18" s="19">
        <f>[14]Abril!$E$7</f>
        <v>89.625</v>
      </c>
      <c r="E18" s="19">
        <f>[14]Abril!$E$8</f>
        <v>85.583333333333329</v>
      </c>
      <c r="F18" s="19">
        <f>[14]Abril!$E$9</f>
        <v>84.416666666666671</v>
      </c>
      <c r="G18" s="19">
        <f>[14]Abril!$E$10</f>
        <v>84.791666666666671</v>
      </c>
      <c r="H18" s="19">
        <f>[14]Abril!$E$11</f>
        <v>85.416666666666671</v>
      </c>
      <c r="I18" s="19">
        <f>[14]Abril!$E$12</f>
        <v>82.208333333333329</v>
      </c>
      <c r="J18" s="19">
        <f>[14]Abril!$E$13</f>
        <v>82.5</v>
      </c>
      <c r="K18" s="19">
        <f>[14]Abril!$E$14</f>
        <v>85.041666666666671</v>
      </c>
      <c r="L18" s="19">
        <f>[14]Abril!$E$15</f>
        <v>79.208333333333329</v>
      </c>
      <c r="M18" s="19">
        <f>[14]Abril!$E$16</f>
        <v>81.583333333333329</v>
      </c>
      <c r="N18" s="19">
        <f>[14]Abril!$E$17</f>
        <v>85.666666666666671</v>
      </c>
      <c r="O18" s="19">
        <f>[14]Abril!$E$18</f>
        <v>75.291666666666671</v>
      </c>
      <c r="P18" s="19">
        <f>[14]Abril!$E$19</f>
        <v>56.041666666666664</v>
      </c>
      <c r="Q18" s="19">
        <f>[14]Abril!$E$20</f>
        <v>54.666666666666664</v>
      </c>
      <c r="R18" s="19">
        <f>[14]Abril!$E$21</f>
        <v>61.416666666666664</v>
      </c>
      <c r="S18" s="19">
        <f>[14]Abril!$E$22</f>
        <v>61.791666666666664</v>
      </c>
      <c r="T18" s="19">
        <f>[14]Abril!$E$23</f>
        <v>62.75</v>
      </c>
      <c r="U18" s="19">
        <f>[14]Abril!$E$24</f>
        <v>63.375</v>
      </c>
      <c r="V18" s="19">
        <f>[14]Abril!$E$25</f>
        <v>67.916666666666671</v>
      </c>
      <c r="W18" s="19">
        <f>[14]Abril!$E$26</f>
        <v>67.125</v>
      </c>
      <c r="X18" s="19">
        <f>[14]Abril!$E$27</f>
        <v>64.958333333333329</v>
      </c>
      <c r="Y18" s="19">
        <f>[14]Abril!$E$28</f>
        <v>61.75</v>
      </c>
      <c r="Z18" s="19">
        <f>[14]Abril!$E$29</f>
        <v>58.416666666666664</v>
      </c>
      <c r="AA18" s="19">
        <f>[14]Abril!$E$30</f>
        <v>63.416666666666664</v>
      </c>
      <c r="AB18" s="19">
        <f>[14]Abril!$E$31</f>
        <v>65.208333333333329</v>
      </c>
      <c r="AC18" s="19">
        <f>[14]Abril!$E$32</f>
        <v>65.5</v>
      </c>
      <c r="AD18" s="19">
        <f>[14]Abril!$E$33</f>
        <v>66.291666666666671</v>
      </c>
      <c r="AE18" s="19">
        <f>[14]Abril!$E$34</f>
        <v>61.708333333333336</v>
      </c>
      <c r="AF18" s="41">
        <f t="shared" si="3"/>
        <v>72.061111111111131</v>
      </c>
    </row>
    <row r="19" spans="1:32" ht="17.100000000000001" customHeight="1" x14ac:dyDescent="0.2">
      <c r="A19" s="17" t="s">
        <v>49</v>
      </c>
      <c r="B19" s="19">
        <f>[15]Abril!$E$5</f>
        <v>68.375</v>
      </c>
      <c r="C19" s="19">
        <f>[15]Abril!$E$6</f>
        <v>83.875</v>
      </c>
      <c r="D19" s="19">
        <f>[15]Abril!$E$7</f>
        <v>92.375</v>
      </c>
      <c r="E19" s="19">
        <f>[15]Abril!$E$8</f>
        <v>86.791666666666671</v>
      </c>
      <c r="F19" s="19">
        <f>[15]Abril!$E$9</f>
        <v>84.416666666666671</v>
      </c>
      <c r="G19" s="19">
        <f>[15]Abril!$E$10</f>
        <v>87.083333333333329</v>
      </c>
      <c r="H19" s="19">
        <f>[15]Abril!$E$11</f>
        <v>91.75</v>
      </c>
      <c r="I19" s="19">
        <f>[15]Abril!$E$12</f>
        <v>85.583333333333329</v>
      </c>
      <c r="J19" s="19">
        <f>[15]Abril!$E$13</f>
        <v>87.708333333333329</v>
      </c>
      <c r="K19" s="19">
        <f>[15]Abril!$E$14</f>
        <v>80.833333333333329</v>
      </c>
      <c r="L19" s="19">
        <f>[15]Abril!$E$15</f>
        <v>77</v>
      </c>
      <c r="M19" s="19">
        <f>[15]Abril!$E$16</f>
        <v>84.125</v>
      </c>
      <c r="N19" s="19">
        <f>[15]Abril!$E$17</f>
        <v>82.666666666666671</v>
      </c>
      <c r="O19" s="19">
        <f>[15]Abril!$E$18</f>
        <v>71.166666666666671</v>
      </c>
      <c r="P19" s="19">
        <f>[15]Abril!$E$19</f>
        <v>67.291666666666671</v>
      </c>
      <c r="Q19" s="19">
        <f>[15]Abril!$E$20</f>
        <v>65.791666666666671</v>
      </c>
      <c r="R19" s="19">
        <f>[15]Abril!$E$21</f>
        <v>67.458333333333329</v>
      </c>
      <c r="S19" s="19">
        <f>[15]Abril!$E$22</f>
        <v>70.458333333333329</v>
      </c>
      <c r="T19" s="19">
        <f>[15]Abril!$E$23</f>
        <v>69</v>
      </c>
      <c r="U19" s="19">
        <f>[15]Abril!$E$24</f>
        <v>69.208333333333329</v>
      </c>
      <c r="V19" s="19">
        <f>[15]Abril!$E$25</f>
        <v>67.958333333333329</v>
      </c>
      <c r="W19" s="19">
        <f>[15]Abril!$E$26</f>
        <v>67.916666666666671</v>
      </c>
      <c r="X19" s="19">
        <f>[15]Abril!$E$27</f>
        <v>68.625</v>
      </c>
      <c r="Y19" s="19">
        <f>[15]Abril!$E$28</f>
        <v>67.708333333333329</v>
      </c>
      <c r="Z19" s="19">
        <f>[15]Abril!$E$29</f>
        <v>67.958333333333329</v>
      </c>
      <c r="AA19" s="19">
        <f>[15]Abril!$E$30</f>
        <v>74.875</v>
      </c>
      <c r="AB19" s="19">
        <f>[15]Abril!$E$31</f>
        <v>71.208333333333329</v>
      </c>
      <c r="AC19" s="19">
        <f>[15]Abril!$E$32</f>
        <v>70.833333333333329</v>
      </c>
      <c r="AD19" s="19">
        <f>[15]Abril!$E$33</f>
        <v>69.5</v>
      </c>
      <c r="AE19" s="19">
        <f>[15]Abril!$E$34</f>
        <v>70.75</v>
      </c>
      <c r="AF19" s="41">
        <f t="shared" si="3"/>
        <v>75.676388888888894</v>
      </c>
    </row>
    <row r="20" spans="1:32" ht="17.100000000000001" customHeight="1" x14ac:dyDescent="0.2">
      <c r="A20" s="17" t="s">
        <v>10</v>
      </c>
      <c r="B20" s="19">
        <f>[16]Abril!$E$5</f>
        <v>69.625</v>
      </c>
      <c r="C20" s="19">
        <f>[16]Abril!$E$6</f>
        <v>88.041666666666671</v>
      </c>
      <c r="D20" s="19">
        <f>[16]Abril!$E$7</f>
        <v>88.041666666666671</v>
      </c>
      <c r="E20" s="19">
        <f>[16]Abril!$E$8</f>
        <v>86.041666666666671</v>
      </c>
      <c r="F20" s="19">
        <f>[16]Abril!$E$9</f>
        <v>86.625</v>
      </c>
      <c r="G20" s="19">
        <f>[16]Abril!$E$10</f>
        <v>89.291666666666671</v>
      </c>
      <c r="H20" s="19">
        <f>[16]Abril!$E$11</f>
        <v>85.5</v>
      </c>
      <c r="I20" s="19">
        <f>[16]Abril!$E$12</f>
        <v>85.208333333333329</v>
      </c>
      <c r="J20" s="19">
        <f>[16]Abril!$E$13</f>
        <v>86.75</v>
      </c>
      <c r="K20" s="19">
        <f>[16]Abril!$E$14</f>
        <v>85.416666666666671</v>
      </c>
      <c r="L20" s="19">
        <f>[16]Abril!$E$15</f>
        <v>74.875</v>
      </c>
      <c r="M20" s="19">
        <f>[16]Abril!$E$16</f>
        <v>81.458333333333329</v>
      </c>
      <c r="N20" s="19">
        <f>[16]Abril!$E$17</f>
        <v>85</v>
      </c>
      <c r="O20" s="19">
        <f>[16]Abril!$E$18</f>
        <v>75.541666666666671</v>
      </c>
      <c r="P20" s="19">
        <f>[16]Abril!$E$19</f>
        <v>64.416666666666671</v>
      </c>
      <c r="Q20" s="19">
        <f>[16]Abril!$E$20</f>
        <v>66.458333333333329</v>
      </c>
      <c r="R20" s="19">
        <f>[16]Abril!$E$21</f>
        <v>68.166666666666671</v>
      </c>
      <c r="S20" s="19">
        <f>[16]Abril!$E$22</f>
        <v>68.166666666666671</v>
      </c>
      <c r="T20" s="19">
        <f>[16]Abril!$E$23</f>
        <v>65.791666666666671</v>
      </c>
      <c r="U20" s="19">
        <f>[16]Abril!$E$24</f>
        <v>67.791666666666671</v>
      </c>
      <c r="V20" s="19">
        <f>[16]Abril!$E$25</f>
        <v>70.083333333333329</v>
      </c>
      <c r="W20" s="19">
        <f>[16]Abril!$E$26</f>
        <v>68.916666666666671</v>
      </c>
      <c r="X20" s="19">
        <f>[16]Abril!$E$27</f>
        <v>63.625</v>
      </c>
      <c r="Y20" s="19">
        <f>[16]Abril!$E$28</f>
        <v>63.291666666666664</v>
      </c>
      <c r="Z20" s="19">
        <f>[16]Abril!$E$29</f>
        <v>68</v>
      </c>
      <c r="AA20" s="19">
        <f>[16]Abril!$E$30</f>
        <v>67.5</v>
      </c>
      <c r="AB20" s="19">
        <f>[16]Abril!$E$31</f>
        <v>68.708333333333329</v>
      </c>
      <c r="AC20" s="19">
        <f>[16]Abril!$E$32</f>
        <v>70.833333333333329</v>
      </c>
      <c r="AD20" s="19">
        <f>[16]Abril!$E$33</f>
        <v>69.333333333333329</v>
      </c>
      <c r="AE20" s="19">
        <f>[16]Abril!$E$34</f>
        <v>66.333333333333329</v>
      </c>
      <c r="AF20" s="41">
        <f t="shared" si="3"/>
        <v>74.827777777777797</v>
      </c>
    </row>
    <row r="21" spans="1:32" ht="17.100000000000001" customHeight="1" x14ac:dyDescent="0.2">
      <c r="A21" s="17" t="s">
        <v>11</v>
      </c>
      <c r="B21" s="19">
        <f>[17]Abril!$E$5</f>
        <v>70.208333333333329</v>
      </c>
      <c r="C21" s="19">
        <f>[17]Abril!$E$6</f>
        <v>97.315789473684205</v>
      </c>
      <c r="D21" s="19">
        <f>[17]Abril!$E$7</f>
        <v>98.25</v>
      </c>
      <c r="E21" s="19">
        <f>[17]Abril!$E$8</f>
        <v>89.769230769230774</v>
      </c>
      <c r="F21" s="19">
        <f>[17]Abril!$E$9</f>
        <v>91.625</v>
      </c>
      <c r="G21" s="19">
        <f>[17]Abril!$E$10</f>
        <v>89.666666666666671</v>
      </c>
      <c r="H21" s="19">
        <f>[17]Abril!$E$11</f>
        <v>98.875</v>
      </c>
      <c r="I21" s="19">
        <f>[17]Abril!$E$12</f>
        <v>88.785714285714292</v>
      </c>
      <c r="J21" s="19">
        <f>[17]Abril!$E$13</f>
        <v>91.4375</v>
      </c>
      <c r="K21" s="19">
        <f>[17]Abril!$E$14</f>
        <v>84.3125</v>
      </c>
      <c r="L21" s="19">
        <f>[17]Abril!$E$15</f>
        <v>78.470588235294116</v>
      </c>
      <c r="M21" s="19">
        <f>[17]Abril!$E$16</f>
        <v>86.333333333333329</v>
      </c>
      <c r="N21" s="19">
        <f>[17]Abril!$E$17</f>
        <v>77.75</v>
      </c>
      <c r="O21" s="19">
        <f>[17]Abril!$E$18</f>
        <v>76.25</v>
      </c>
      <c r="P21" s="19">
        <f>[17]Abril!$E$19</f>
        <v>69.041666666666671</v>
      </c>
      <c r="Q21" s="19">
        <f>[17]Abril!$E$20</f>
        <v>70.458333333333329</v>
      </c>
      <c r="R21" s="19">
        <f>[17]Abril!$E$21</f>
        <v>74.5</v>
      </c>
      <c r="S21" s="19">
        <f>[17]Abril!$E$22</f>
        <v>75.916666666666671</v>
      </c>
      <c r="T21" s="19">
        <f>[17]Abril!$E$23</f>
        <v>75.583333333333329</v>
      </c>
      <c r="U21" s="19">
        <f>[17]Abril!$E$24</f>
        <v>76.666666666666671</v>
      </c>
      <c r="V21" s="19">
        <f>[17]Abril!$E$25</f>
        <v>77.458333333333329</v>
      </c>
      <c r="W21" s="19">
        <f>[17]Abril!$E$26</f>
        <v>76.956521739130437</v>
      </c>
      <c r="X21" s="19">
        <f>[17]Abril!$E$27</f>
        <v>74.208333333333329</v>
      </c>
      <c r="Y21" s="19">
        <f>[17]Abril!$E$28</f>
        <v>74.791666666666671</v>
      </c>
      <c r="Z21" s="19">
        <f>[17]Abril!$E$29</f>
        <v>75.75</v>
      </c>
      <c r="AA21" s="19">
        <f>[17]Abril!$E$30</f>
        <v>80.833333333333329</v>
      </c>
      <c r="AB21" s="19">
        <f>[17]Abril!$E$31</f>
        <v>79.583333333333329</v>
      </c>
      <c r="AC21" s="19">
        <f>[17]Abril!$E$32</f>
        <v>77.958333333333329</v>
      </c>
      <c r="AD21" s="19">
        <f>[17]Abril!$E$33</f>
        <v>78.416666666666671</v>
      </c>
      <c r="AE21" s="19">
        <f>[17]Abril!$E$34</f>
        <v>76.833333333333329</v>
      </c>
      <c r="AF21" s="41">
        <f t="shared" si="3"/>
        <v>81.133539261212917</v>
      </c>
    </row>
    <row r="22" spans="1:32" ht="17.100000000000001" customHeight="1" x14ac:dyDescent="0.2">
      <c r="A22" s="17" t="s">
        <v>12</v>
      </c>
      <c r="B22" s="19">
        <f>[18]Abril!$E$5</f>
        <v>70.958333333333329</v>
      </c>
      <c r="C22" s="19">
        <f>[18]Abril!$E$6</f>
        <v>80.458333333333329</v>
      </c>
      <c r="D22" s="19">
        <f>[18]Abril!$E$7</f>
        <v>93.791666666666671</v>
      </c>
      <c r="E22" s="19">
        <f>[18]Abril!$E$8</f>
        <v>89.833333333333329</v>
      </c>
      <c r="F22" s="19">
        <f>[18]Abril!$E$9</f>
        <v>89.125</v>
      </c>
      <c r="G22" s="19">
        <f>[18]Abril!$E$10</f>
        <v>86.166666666666671</v>
      </c>
      <c r="H22" s="19">
        <f>[18]Abril!$E$11</f>
        <v>87.125</v>
      </c>
      <c r="I22" s="19">
        <f>[18]Abril!$E$12</f>
        <v>86.125</v>
      </c>
      <c r="J22" s="19">
        <f>[18]Abril!$E$13</f>
        <v>83.416666666666671</v>
      </c>
      <c r="K22" s="19">
        <f>[18]Abril!$E$14</f>
        <v>80.708333333333329</v>
      </c>
      <c r="L22" s="19">
        <f>[18]Abril!$E$15</f>
        <v>81.458333333333329</v>
      </c>
      <c r="M22" s="19">
        <f>[18]Abril!$E$16</f>
        <v>82.916666666666671</v>
      </c>
      <c r="N22" s="19">
        <f>[18]Abril!$E$17</f>
        <v>82.791666666666671</v>
      </c>
      <c r="O22" s="19">
        <f>[18]Abril!$E$18</f>
        <v>75.541666666666671</v>
      </c>
      <c r="P22" s="19">
        <f>[18]Abril!$E$19</f>
        <v>68.5</v>
      </c>
      <c r="Q22" s="19">
        <f>[18]Abril!$E$20</f>
        <v>67.583333333333329</v>
      </c>
      <c r="R22" s="19">
        <f>[18]Abril!$E$21</f>
        <v>69.583333333333329</v>
      </c>
      <c r="S22" s="19">
        <f>[18]Abril!$E$22</f>
        <v>71.125</v>
      </c>
      <c r="T22" s="19">
        <f>[18]Abril!$E$23</f>
        <v>72.5</v>
      </c>
      <c r="U22" s="19">
        <f>[18]Abril!$E$24</f>
        <v>69.958333333333329</v>
      </c>
      <c r="V22" s="19">
        <f>[18]Abril!$E$25</f>
        <v>71.791666666666671</v>
      </c>
      <c r="W22" s="19">
        <f>[18]Abril!$E$26</f>
        <v>70.5</v>
      </c>
      <c r="X22" s="19">
        <f>[18]Abril!$E$27</f>
        <v>69.25</v>
      </c>
      <c r="Y22" s="19">
        <f>[18]Abril!$E$28</f>
        <v>70.083333333333329</v>
      </c>
      <c r="Z22" s="19">
        <f>[18]Abril!$E$29</f>
        <v>76.125</v>
      </c>
      <c r="AA22" s="19">
        <f>[18]Abril!$E$30</f>
        <v>77.208333333333329</v>
      </c>
      <c r="AB22" s="19">
        <f>[18]Abril!$E$31</f>
        <v>78.375</v>
      </c>
      <c r="AC22" s="19">
        <f>[18]Abril!$E$32</f>
        <v>74</v>
      </c>
      <c r="AD22" s="19">
        <f>[18]Abril!$E$33</f>
        <v>75.125</v>
      </c>
      <c r="AE22" s="19">
        <f>[18]Abril!$E$34</f>
        <v>74.625</v>
      </c>
      <c r="AF22" s="41">
        <f t="shared" si="3"/>
        <v>77.558333333333337</v>
      </c>
    </row>
    <row r="23" spans="1:32" ht="17.100000000000001" customHeight="1" x14ac:dyDescent="0.2">
      <c r="A23" s="17" t="s">
        <v>13</v>
      </c>
      <c r="B23" s="19">
        <f>[19]Abril!$E$5</f>
        <v>78.166666666666671</v>
      </c>
      <c r="C23" s="19">
        <f>[19]Abril!$E$6</f>
        <v>78.291666666666671</v>
      </c>
      <c r="D23" s="19">
        <f>[19]Abril!$E$7</f>
        <v>90.583333333333329</v>
      </c>
      <c r="E23" s="19">
        <f>[19]Abril!$E$8</f>
        <v>89.416666666666671</v>
      </c>
      <c r="F23" s="19">
        <f>[19]Abril!$E$9</f>
        <v>84</v>
      </c>
      <c r="G23" s="19">
        <f>[19]Abril!$E$10</f>
        <v>80.166666666666671</v>
      </c>
      <c r="H23" s="19">
        <f>[19]Abril!$E$11</f>
        <v>83.791666666666671</v>
      </c>
      <c r="I23" s="19">
        <f>[19]Abril!$E$12</f>
        <v>89.25</v>
      </c>
      <c r="J23" s="19">
        <f>[19]Abril!$E$13</f>
        <v>86.75</v>
      </c>
      <c r="K23" s="19">
        <f>[19]Abril!$E$14</f>
        <v>82.125</v>
      </c>
      <c r="L23" s="19">
        <f>[19]Abril!$E$15</f>
        <v>83</v>
      </c>
      <c r="M23" s="19">
        <f>[19]Abril!$E$16</f>
        <v>83.25</v>
      </c>
      <c r="N23" s="19">
        <f>[19]Abril!$E$17</f>
        <v>93.375</v>
      </c>
      <c r="O23" s="19">
        <f>[19]Abril!$E$18</f>
        <v>80.625</v>
      </c>
      <c r="P23" s="19">
        <f>[19]Abril!$E$19</f>
        <v>78.666666666666671</v>
      </c>
      <c r="Q23" s="19">
        <f>[19]Abril!$E$20</f>
        <v>74.541666666666671</v>
      </c>
      <c r="R23" s="19">
        <f>[19]Abril!$E$21</f>
        <v>75.25</v>
      </c>
      <c r="S23" s="19">
        <f>[19]Abril!$E$22</f>
        <v>75.125</v>
      </c>
      <c r="T23" s="19">
        <f>[19]Abril!$E$23</f>
        <v>74.041666666666671</v>
      </c>
      <c r="U23" s="19">
        <f>[19]Abril!$E$24</f>
        <v>72.583333333333329</v>
      </c>
      <c r="V23" s="19">
        <f>[19]Abril!$E$25</f>
        <v>75.791666666666671</v>
      </c>
      <c r="W23" s="19">
        <f>[19]Abril!$E$26</f>
        <v>70.666666666666671</v>
      </c>
      <c r="X23" s="19">
        <f>[19]Abril!$E$27</f>
        <v>72.875</v>
      </c>
      <c r="Y23" s="19">
        <f>[19]Abril!$E$28</f>
        <v>75.291666666666671</v>
      </c>
      <c r="Z23" s="19">
        <f>[19]Abril!$E$29</f>
        <v>78.166666666666671</v>
      </c>
      <c r="AA23" s="19">
        <f>[19]Abril!$E$30</f>
        <v>76.708333333333329</v>
      </c>
      <c r="AB23" s="19">
        <f>[19]Abril!$E$31</f>
        <v>76.333333333333329</v>
      </c>
      <c r="AC23" s="19">
        <f>[19]Abril!$E$32</f>
        <v>73.333333333333329</v>
      </c>
      <c r="AD23" s="19">
        <f>[19]Abril!$E$33</f>
        <v>74.208333333333329</v>
      </c>
      <c r="AE23" s="19">
        <f>[19]Abril!$E$34</f>
        <v>72.916666666666671</v>
      </c>
      <c r="AF23" s="41">
        <f t="shared" si="3"/>
        <v>79.309722222222248</v>
      </c>
    </row>
    <row r="24" spans="1:32" ht="17.100000000000001" customHeight="1" x14ac:dyDescent="0.2">
      <c r="A24" s="17" t="s">
        <v>14</v>
      </c>
      <c r="B24" s="19">
        <f>[20]Abril!$E$5</f>
        <v>71.625</v>
      </c>
      <c r="C24" s="19">
        <f>[20]Abril!$E$6</f>
        <v>79.125</v>
      </c>
      <c r="D24" s="19">
        <f>[20]Abril!$E$7</f>
        <v>86.958333333333329</v>
      </c>
      <c r="E24" s="19">
        <f>[20]Abril!$E$8</f>
        <v>83.416666666666671</v>
      </c>
      <c r="F24" s="19">
        <f>[20]Abril!$E$9</f>
        <v>78.208333333333329</v>
      </c>
      <c r="G24" s="19">
        <f>[20]Abril!$E$10</f>
        <v>82</v>
      </c>
      <c r="H24" s="19">
        <f>[20]Abril!$E$11</f>
        <v>85.291666666666671</v>
      </c>
      <c r="I24" s="19">
        <f>[20]Abril!$E$12</f>
        <v>81.083333333333329</v>
      </c>
      <c r="J24" s="19">
        <f>[20]Abril!$E$13</f>
        <v>80.833333333333329</v>
      </c>
      <c r="K24" s="19">
        <f>[20]Abril!$E$14</f>
        <v>82.791666666666671</v>
      </c>
      <c r="L24" s="19">
        <f>[20]Abril!$E$15</f>
        <v>80.625</v>
      </c>
      <c r="M24" s="19">
        <f>[20]Abril!$E$16</f>
        <v>84.541666666666671</v>
      </c>
      <c r="N24" s="19">
        <f>[20]Abril!$E$17</f>
        <v>88.125</v>
      </c>
      <c r="O24" s="19">
        <f>[20]Abril!$E$18</f>
        <v>85.541666666666671</v>
      </c>
      <c r="P24" s="19">
        <f>[20]Abril!$E$19</f>
        <v>81.333333333333329</v>
      </c>
      <c r="Q24" s="19">
        <f>[20]Abril!$E$20</f>
        <v>74.291666666666671</v>
      </c>
      <c r="R24" s="19">
        <f>[20]Abril!$E$21</f>
        <v>68.625</v>
      </c>
      <c r="S24" s="19">
        <f>[20]Abril!$E$22</f>
        <v>70.666666666666671</v>
      </c>
      <c r="T24" s="19">
        <f>[20]Abril!$E$23</f>
        <v>67.916666666666671</v>
      </c>
      <c r="U24" s="19">
        <f>[20]Abril!$E$24</f>
        <v>70.583333333333329</v>
      </c>
      <c r="V24" s="19">
        <f>[20]Abril!$E$25</f>
        <v>71.083333333333329</v>
      </c>
      <c r="W24" s="19">
        <f>[20]Abril!$E$26</f>
        <v>67.583333333333329</v>
      </c>
      <c r="X24" s="19">
        <f>[20]Abril!$E$27</f>
        <v>71.791666666666671</v>
      </c>
      <c r="Y24" s="19">
        <f>[20]Abril!$E$28</f>
        <v>67.833333333333329</v>
      </c>
      <c r="Z24" s="19">
        <f>[20]Abril!$E$29</f>
        <v>68.708333333333329</v>
      </c>
      <c r="AA24" s="19">
        <f>[20]Abril!$E$30</f>
        <v>72.291666666666671</v>
      </c>
      <c r="AB24" s="19">
        <f>[20]Abril!$E$31</f>
        <v>73.375</v>
      </c>
      <c r="AC24" s="19">
        <f>[20]Abril!$E$32</f>
        <v>68.666666666666671</v>
      </c>
      <c r="AD24" s="19">
        <f>[20]Abril!$E$33</f>
        <v>66.5</v>
      </c>
      <c r="AE24" s="19">
        <f>[20]Abril!$E$34</f>
        <v>69.333333333333329</v>
      </c>
      <c r="AF24" s="41">
        <f t="shared" si="3"/>
        <v>76.025000000000006</v>
      </c>
    </row>
    <row r="25" spans="1:32" ht="17.100000000000001" customHeight="1" x14ac:dyDescent="0.2">
      <c r="A25" s="17" t="s">
        <v>15</v>
      </c>
      <c r="B25" s="19">
        <f>[21]Abril!$E$5</f>
        <v>71.541666666666671</v>
      </c>
      <c r="C25" s="19">
        <f>[21]Abril!$E$6</f>
        <v>88.875</v>
      </c>
      <c r="D25" s="19">
        <f>[21]Abril!$E$7</f>
        <v>91.875</v>
      </c>
      <c r="E25" s="19">
        <f>[21]Abril!$E$8</f>
        <v>93.25</v>
      </c>
      <c r="F25" s="19">
        <f>[21]Abril!$E$9</f>
        <v>92.791666666666671</v>
      </c>
      <c r="G25" s="19">
        <f>[21]Abril!$E$10</f>
        <v>94.083333333333329</v>
      </c>
      <c r="H25" s="19">
        <f>[21]Abril!$E$11</f>
        <v>90.875</v>
      </c>
      <c r="I25" s="19">
        <f>[21]Abril!$E$12</f>
        <v>87.625</v>
      </c>
      <c r="J25" s="19">
        <f>[21]Abril!$E$13</f>
        <v>87.5</v>
      </c>
      <c r="K25" s="19">
        <f>[21]Abril!$E$14</f>
        <v>90.458333333333329</v>
      </c>
      <c r="L25" s="19">
        <f>[21]Abril!$E$15</f>
        <v>85.125</v>
      </c>
      <c r="M25" s="19">
        <f>[21]Abril!$E$16</f>
        <v>85.791666666666671</v>
      </c>
      <c r="N25" s="19">
        <f>[21]Abril!$E$17</f>
        <v>91.125</v>
      </c>
      <c r="O25" s="19">
        <f>[21]Abril!$E$18</f>
        <v>71</v>
      </c>
      <c r="P25" s="19">
        <f>[21]Abril!$E$19</f>
        <v>57.416666666666664</v>
      </c>
      <c r="Q25" s="19">
        <f>[21]Abril!$E$20</f>
        <v>54.208333333333336</v>
      </c>
      <c r="R25" s="19">
        <f>[21]Abril!$E$21</f>
        <v>60.958333333333336</v>
      </c>
      <c r="S25" s="19">
        <f>[21]Abril!$E$22</f>
        <v>60.041666666666664</v>
      </c>
      <c r="T25" s="19">
        <f>[21]Abril!$E$23</f>
        <v>64.916666666666671</v>
      </c>
      <c r="U25" s="19">
        <f>[21]Abril!$E$24</f>
        <v>63.625</v>
      </c>
      <c r="V25" s="19">
        <f>[21]Abril!$E$25</f>
        <v>67.375</v>
      </c>
      <c r="W25" s="19">
        <f>[21]Abril!$E$26</f>
        <v>72.916666666666671</v>
      </c>
      <c r="X25" s="19">
        <f>[21]Abril!$E$27</f>
        <v>70.458333333333329</v>
      </c>
      <c r="Y25" s="19">
        <f>[21]Abril!$E$28</f>
        <v>61.125</v>
      </c>
      <c r="Z25" s="19">
        <f>[21]Abril!$E$29</f>
        <v>65.583333333333329</v>
      </c>
      <c r="AA25" s="19">
        <f>[21]Abril!$E$30</f>
        <v>70.958333333333329</v>
      </c>
      <c r="AB25" s="19">
        <f>[21]Abril!$E$31</f>
        <v>77.958333333333329</v>
      </c>
      <c r="AC25" s="19">
        <f>[21]Abril!$E$32</f>
        <v>75.291666666666671</v>
      </c>
      <c r="AD25" s="19">
        <f>[21]Abril!$E$33</f>
        <v>68.458333333333329</v>
      </c>
      <c r="AE25" s="19">
        <f>[21]Abril!$E$34</f>
        <v>66.958333333333329</v>
      </c>
      <c r="AF25" s="41">
        <f t="shared" si="3"/>
        <v>76.00555555555556</v>
      </c>
    </row>
    <row r="26" spans="1:32" ht="17.100000000000001" customHeight="1" x14ac:dyDescent="0.2">
      <c r="A26" s="17" t="s">
        <v>16</v>
      </c>
      <c r="B26" s="19">
        <f>[22]Abril!$E$5</f>
        <v>63</v>
      </c>
      <c r="C26" s="19">
        <f>[22]Abril!$E$6</f>
        <v>72.166666666666671</v>
      </c>
      <c r="D26" s="19">
        <f>[22]Abril!$E$7</f>
        <v>93.125</v>
      </c>
      <c r="E26" s="19">
        <f>[22]Abril!$E$8</f>
        <v>89.583333333333329</v>
      </c>
      <c r="F26" s="19">
        <f>[22]Abril!$E$9</f>
        <v>85</v>
      </c>
      <c r="G26" s="19">
        <f>[22]Abril!$E$10</f>
        <v>81.958333333333329</v>
      </c>
      <c r="H26" s="19">
        <f>[22]Abril!$E$11</f>
        <v>91.75</v>
      </c>
      <c r="I26" s="19">
        <f>[22]Abril!$E$12</f>
        <v>85.416666666666671</v>
      </c>
      <c r="J26" s="19">
        <f>[22]Abril!$E$13</f>
        <v>81.083333333333329</v>
      </c>
      <c r="K26" s="19">
        <f>[22]Abril!$E$14</f>
        <v>80.041666666666671</v>
      </c>
      <c r="L26" s="19">
        <f>[22]Abril!$E$15</f>
        <v>75.5</v>
      </c>
      <c r="M26" s="19">
        <f>[22]Abril!$E$16</f>
        <v>81.916666666666671</v>
      </c>
      <c r="N26" s="19">
        <f>[22]Abril!$E$17</f>
        <v>82.916666666666671</v>
      </c>
      <c r="O26" s="19">
        <f>[22]Abril!$E$18</f>
        <v>76.916666666666671</v>
      </c>
      <c r="P26" s="19">
        <f>[22]Abril!$E$19</f>
        <v>86.428571428571431</v>
      </c>
      <c r="Q26" s="19" t="str">
        <f>[22]Abril!$E$20</f>
        <v>**</v>
      </c>
      <c r="R26" s="19" t="str">
        <f>[22]Abril!$E$21</f>
        <v>**</v>
      </c>
      <c r="S26" s="19" t="str">
        <f>[22]Abril!$E$22</f>
        <v>**</v>
      </c>
      <c r="T26" s="19" t="str">
        <f>[22]Abril!$E$23</f>
        <v>**</v>
      </c>
      <c r="U26" s="19" t="str">
        <f>[22]Abril!$E$24</f>
        <v>**</v>
      </c>
      <c r="V26" s="19" t="str">
        <f>[22]Abril!$E$25</f>
        <v>**</v>
      </c>
      <c r="W26" s="19">
        <f>[22]Abril!$E$26</f>
        <v>52.833333333333336</v>
      </c>
      <c r="X26" s="19">
        <f>[22]Abril!$E$27</f>
        <v>67.5</v>
      </c>
      <c r="Y26" s="19">
        <f>[22]Abril!$E$28</f>
        <v>66.666666666666671</v>
      </c>
      <c r="Z26" s="19">
        <f>[22]Abril!$E$29</f>
        <v>71.375</v>
      </c>
      <c r="AA26" s="19">
        <f>[22]Abril!$E$30</f>
        <v>70.125</v>
      </c>
      <c r="AB26" s="19">
        <f>[22]Abril!$E$31</f>
        <v>67.833333333333329</v>
      </c>
      <c r="AC26" s="19">
        <f>[22]Abril!$E$32</f>
        <v>66.125</v>
      </c>
      <c r="AD26" s="19">
        <f>[22]Abril!$E$33</f>
        <v>66.333333333333329</v>
      </c>
      <c r="AE26" s="19">
        <f>[22]Abril!$E$34</f>
        <v>67.333333333333329</v>
      </c>
      <c r="AF26" s="41">
        <f t="shared" si="3"/>
        <v>75.955357142857125</v>
      </c>
    </row>
    <row r="27" spans="1:32" ht="17.100000000000001" customHeight="1" x14ac:dyDescent="0.2">
      <c r="A27" s="17" t="s">
        <v>17</v>
      </c>
      <c r="B27" s="19" t="str">
        <f>[23]Abril!$E$5</f>
        <v>**</v>
      </c>
      <c r="C27" s="19" t="str">
        <f>[23]Abril!$E$6</f>
        <v>**</v>
      </c>
      <c r="D27" s="19" t="str">
        <f>[23]Abril!$E$7</f>
        <v>**</v>
      </c>
      <c r="E27" s="19" t="str">
        <f>[23]Abril!$E$8</f>
        <v>**</v>
      </c>
      <c r="F27" s="19" t="str">
        <f>[23]Abril!$E$9</f>
        <v>**</v>
      </c>
      <c r="G27" s="19" t="str">
        <f>[23]Abril!$E$10</f>
        <v>**</v>
      </c>
      <c r="H27" s="19" t="str">
        <f>[23]Abril!$E$11</f>
        <v>**</v>
      </c>
      <c r="I27" s="19" t="str">
        <f>[23]Abril!$E$12</f>
        <v>**</v>
      </c>
      <c r="J27" s="19" t="str">
        <f>[23]Abril!$E$13</f>
        <v>**</v>
      </c>
      <c r="K27" s="19" t="str">
        <f>[23]Abril!$E$14</f>
        <v>**</v>
      </c>
      <c r="L27" s="19" t="str">
        <f>[23]Abril!$E$15</f>
        <v>**</v>
      </c>
      <c r="M27" s="19" t="str">
        <f>[23]Abril!$E$16</f>
        <v>**</v>
      </c>
      <c r="N27" s="19" t="str">
        <f>[23]Abril!$E$17</f>
        <v>**</v>
      </c>
      <c r="O27" s="19" t="str">
        <f>[23]Abril!$E$18</f>
        <v>**</v>
      </c>
      <c r="P27" s="19" t="str">
        <f>[23]Abril!$E$19</f>
        <v>**</v>
      </c>
      <c r="Q27" s="19" t="str">
        <f>[23]Abril!$E$20</f>
        <v>**</v>
      </c>
      <c r="R27" s="19" t="str">
        <f>[23]Abril!$E$21</f>
        <v>**</v>
      </c>
      <c r="S27" s="19" t="str">
        <f>[23]Abril!$E$22</f>
        <v>**</v>
      </c>
      <c r="T27" s="19" t="str">
        <f>[23]Abril!$E$23</f>
        <v>**</v>
      </c>
      <c r="U27" s="19" t="str">
        <f>[23]Abril!$E$24</f>
        <v>**</v>
      </c>
      <c r="V27" s="19" t="str">
        <f>[23]Abril!$E$25</f>
        <v>**</v>
      </c>
      <c r="W27" s="19" t="str">
        <f>[23]Abril!$E$26</f>
        <v>**</v>
      </c>
      <c r="X27" s="19" t="str">
        <f>[23]Abril!$E$27</f>
        <v>**</v>
      </c>
      <c r="Y27" s="19" t="str">
        <f>[23]Abril!$E$28</f>
        <v>**</v>
      </c>
      <c r="Z27" s="19" t="str">
        <f>[23]Abril!$E$29</f>
        <v>**</v>
      </c>
      <c r="AA27" s="19" t="str">
        <f>[23]Abril!$E$30</f>
        <v>**</v>
      </c>
      <c r="AB27" s="19" t="str">
        <f>[23]Abril!$E$31</f>
        <v>**</v>
      </c>
      <c r="AC27" s="19">
        <f>[23]Abril!$E$32</f>
        <v>63.4</v>
      </c>
      <c r="AD27" s="19">
        <f>[23]Abril!$E$33</f>
        <v>75.583333333333329</v>
      </c>
      <c r="AE27" s="19">
        <f>[23]Abril!$E$34</f>
        <v>74.083333333333329</v>
      </c>
      <c r="AF27" s="41">
        <f>AVERAGE(B27:AE27)</f>
        <v>71.022222222222226</v>
      </c>
    </row>
    <row r="28" spans="1:32" ht="17.100000000000001" customHeight="1" x14ac:dyDescent="0.2">
      <c r="A28" s="17" t="s">
        <v>18</v>
      </c>
      <c r="B28" s="19">
        <f>[24]Abril!$E$5</f>
        <v>74.458333333333329</v>
      </c>
      <c r="C28" s="19">
        <f>[24]Abril!$E$6</f>
        <v>81.25</v>
      </c>
      <c r="D28" s="19">
        <f>[24]Abril!$E$7</f>
        <v>96.916666666666671</v>
      </c>
      <c r="E28" s="19">
        <f>[24]Abril!$E$8</f>
        <v>88.291666666666671</v>
      </c>
      <c r="F28" s="19">
        <f>[24]Abril!$E$9</f>
        <v>90.458333333333329</v>
      </c>
      <c r="G28" s="19">
        <f>[24]Abril!$E$10</f>
        <v>89.583333333333329</v>
      </c>
      <c r="H28" s="19">
        <f>[24]Abril!$E$11</f>
        <v>95.291666666666671</v>
      </c>
      <c r="I28" s="19">
        <f>[24]Abril!$E$12</f>
        <v>87.791666666666671</v>
      </c>
      <c r="J28" s="19">
        <f>[24]Abril!$E$13</f>
        <v>88</v>
      </c>
      <c r="K28" s="19">
        <f>[24]Abril!$E$14</f>
        <v>85.416666666666671</v>
      </c>
      <c r="L28" s="19">
        <f>[24]Abril!$E$15</f>
        <v>84</v>
      </c>
      <c r="M28" s="19">
        <f>[24]Abril!$E$16</f>
        <v>84.958333333333329</v>
      </c>
      <c r="N28" s="19">
        <f>[24]Abril!$E$17</f>
        <v>95.041666666666671</v>
      </c>
      <c r="O28" s="19">
        <f>[24]Abril!$E$18</f>
        <v>85.5</v>
      </c>
      <c r="P28" s="19">
        <f>[24]Abril!$E$19</f>
        <v>77.791666666666671</v>
      </c>
      <c r="Q28" s="19">
        <f>[24]Abril!$E$20</f>
        <v>70.958333333333329</v>
      </c>
      <c r="R28" s="19">
        <f>[24]Abril!$E$21</f>
        <v>69.583333333333329</v>
      </c>
      <c r="S28" s="19">
        <f>[24]Abril!$E$22</f>
        <v>71.333333333333329</v>
      </c>
      <c r="T28" s="19">
        <f>[24]Abril!$E$23</f>
        <v>71.041666666666671</v>
      </c>
      <c r="U28" s="19">
        <f>[24]Abril!$E$24</f>
        <v>68.166666666666671</v>
      </c>
      <c r="V28" s="19">
        <f>[24]Abril!$E$25</f>
        <v>70.75</v>
      </c>
      <c r="W28" s="19">
        <f>[24]Abril!$E$26</f>
        <v>71.375</v>
      </c>
      <c r="X28" s="19">
        <f>[24]Abril!$E$27</f>
        <v>71.25</v>
      </c>
      <c r="Y28" s="19">
        <f>[24]Abril!$E$28</f>
        <v>73.583333333333329</v>
      </c>
      <c r="Z28" s="19">
        <f>[24]Abril!$E$29</f>
        <v>72.291666666666671</v>
      </c>
      <c r="AA28" s="19">
        <f>[24]Abril!$E$30</f>
        <v>77.166666666666671</v>
      </c>
      <c r="AB28" s="19">
        <f>[24]Abril!$E$31</f>
        <v>75.916666666666671</v>
      </c>
      <c r="AC28" s="19">
        <f>[24]Abril!$E$32</f>
        <v>73.041666666666671</v>
      </c>
      <c r="AD28" s="19">
        <f>[24]Abril!$E$33</f>
        <v>72.291666666666671</v>
      </c>
      <c r="AE28" s="19">
        <f>[24]Abril!$E$34</f>
        <v>64.916666666666671</v>
      </c>
      <c r="AF28" s="41">
        <f t="shared" si="3"/>
        <v>79.280555555555537</v>
      </c>
    </row>
    <row r="29" spans="1:32" ht="17.100000000000001" customHeight="1" x14ac:dyDescent="0.2">
      <c r="A29" s="17" t="s">
        <v>19</v>
      </c>
      <c r="B29" s="19">
        <f>[25]Abril!$E$5</f>
        <v>70.333333333333329</v>
      </c>
      <c r="C29" s="19">
        <f>[25]Abril!$E$6</f>
        <v>87.333333333333329</v>
      </c>
      <c r="D29" s="19">
        <f>[25]Abril!$E$7</f>
        <v>84.5</v>
      </c>
      <c r="E29" s="19">
        <f>[25]Abril!$E$8</f>
        <v>90.041666666666671</v>
      </c>
      <c r="F29" s="19">
        <f>[25]Abril!$E$9</f>
        <v>82.666666666666671</v>
      </c>
      <c r="G29" s="19">
        <f>[25]Abril!$E$10</f>
        <v>88.5</v>
      </c>
      <c r="H29" s="19">
        <f>[25]Abril!$E$11</f>
        <v>82.708333333333329</v>
      </c>
      <c r="I29" s="19">
        <f>[25]Abril!$E$12</f>
        <v>80.166666666666671</v>
      </c>
      <c r="J29" s="19">
        <f>[25]Abril!$E$13</f>
        <v>79.208333333333329</v>
      </c>
      <c r="K29" s="19">
        <f>[25]Abril!$E$14</f>
        <v>84.416666666666671</v>
      </c>
      <c r="L29" s="19">
        <f>[25]Abril!$E$15</f>
        <v>78.333333333333329</v>
      </c>
      <c r="M29" s="19">
        <f>[25]Abril!$E$16</f>
        <v>86.583333333333329</v>
      </c>
      <c r="N29" s="19">
        <f>[25]Abril!$E$17</f>
        <v>85.625</v>
      </c>
      <c r="O29" s="19">
        <f>[25]Abril!$E$18</f>
        <v>73.541666666666671</v>
      </c>
      <c r="P29" s="19">
        <f>[25]Abril!$E$19</f>
        <v>62.333333333333336</v>
      </c>
      <c r="Q29" s="19">
        <f>[25]Abril!$E$20</f>
        <v>64.125</v>
      </c>
      <c r="R29" s="19">
        <f>[25]Abril!$E$21</f>
        <v>67.583333333333329</v>
      </c>
      <c r="S29" s="19">
        <f>[25]Abril!$E$22</f>
        <v>64.541666666666671</v>
      </c>
      <c r="T29" s="19">
        <f>[25]Abril!$E$23</f>
        <v>68.791666666666671</v>
      </c>
      <c r="U29" s="19">
        <f>[25]Abril!$E$24</f>
        <v>68.333333333333329</v>
      </c>
      <c r="V29" s="19">
        <f>[25]Abril!$E$25</f>
        <v>72.333333333333329</v>
      </c>
      <c r="W29" s="19">
        <f>[25]Abril!$E$26</f>
        <v>67.791666666666671</v>
      </c>
      <c r="X29" s="19">
        <f>[25]Abril!$E$27</f>
        <v>66.125</v>
      </c>
      <c r="Y29" s="19">
        <f>[25]Abril!$E$28</f>
        <v>63.416666666666664</v>
      </c>
      <c r="Z29" s="19">
        <f>[25]Abril!$E$29</f>
        <v>61.041666666666664</v>
      </c>
      <c r="AA29" s="19">
        <f>[25]Abril!$E$30</f>
        <v>63.458333333333336</v>
      </c>
      <c r="AB29" s="19">
        <f>[25]Abril!$E$31</f>
        <v>70.125</v>
      </c>
      <c r="AC29" s="19">
        <f>[25]Abril!$E$32</f>
        <v>69.291666666666671</v>
      </c>
      <c r="AD29" s="19">
        <f>[25]Abril!$E$33</f>
        <v>71.25</v>
      </c>
      <c r="AE29" s="19">
        <f>[25]Abril!$E$34</f>
        <v>71.208333333333329</v>
      </c>
      <c r="AF29" s="41">
        <f t="shared" si="3"/>
        <v>74.19027777777778</v>
      </c>
    </row>
    <row r="30" spans="1:32" ht="17.100000000000001" customHeight="1" x14ac:dyDescent="0.2">
      <c r="A30" s="17" t="s">
        <v>31</v>
      </c>
      <c r="B30" s="19">
        <f>[26]Abril!$E$5</f>
        <v>70.416666666666671</v>
      </c>
      <c r="C30" s="19">
        <f>[26]Abril!$E$6</f>
        <v>84.083333333333329</v>
      </c>
      <c r="D30" s="19">
        <f>[26]Abril!$E$7</f>
        <v>92.458333333333329</v>
      </c>
      <c r="E30" s="19">
        <f>[26]Abril!$E$8</f>
        <v>87.375</v>
      </c>
      <c r="F30" s="19">
        <f>[26]Abril!$E$9</f>
        <v>89.208333333333329</v>
      </c>
      <c r="G30" s="19">
        <f>[26]Abril!$E$10</f>
        <v>87.625</v>
      </c>
      <c r="H30" s="19">
        <f>[26]Abril!$E$11</f>
        <v>89.541666666666671</v>
      </c>
      <c r="I30" s="19">
        <f>[26]Abril!$E$12</f>
        <v>80.166666666666671</v>
      </c>
      <c r="J30" s="19">
        <f>[26]Abril!$E$13</f>
        <v>79.208333333333329</v>
      </c>
      <c r="K30" s="19">
        <f>[26]Abril!$E$14</f>
        <v>84.416666666666671</v>
      </c>
      <c r="L30" s="19">
        <f>[26]Abril!$E$15</f>
        <v>76.083333333333329</v>
      </c>
      <c r="M30" s="19">
        <f>[26]Abril!$E$16</f>
        <v>82.791666666666671</v>
      </c>
      <c r="N30" s="19">
        <f>[26]Abril!$E$17</f>
        <v>84.791666666666671</v>
      </c>
      <c r="O30" s="19">
        <f>[26]Abril!$E$18</f>
        <v>76.208333333333329</v>
      </c>
      <c r="P30" s="19">
        <f>[26]Abril!$E$19</f>
        <v>73.583333333333329</v>
      </c>
      <c r="Q30" s="19">
        <f>[26]Abril!$E$20</f>
        <v>68.208333333333329</v>
      </c>
      <c r="R30" s="19">
        <f>[26]Abril!$E$21</f>
        <v>70.541666666666671</v>
      </c>
      <c r="S30" s="19">
        <f>[26]Abril!$E$22</f>
        <v>68.208333333333329</v>
      </c>
      <c r="T30" s="19">
        <f>[26]Abril!$E$23</f>
        <v>66.625</v>
      </c>
      <c r="U30" s="19">
        <f>[26]Abril!$E$24</f>
        <v>65.583333333333329</v>
      </c>
      <c r="V30" s="19">
        <f>[26]Abril!$E$25</f>
        <v>68.458333333333329</v>
      </c>
      <c r="W30" s="19">
        <f>[26]Abril!$E$26</f>
        <v>71.333333333333329</v>
      </c>
      <c r="X30" s="19">
        <f>[26]Abril!$E$27</f>
        <v>67.541666666666671</v>
      </c>
      <c r="Y30" s="19">
        <f>[26]Abril!$E$28</f>
        <v>63.125</v>
      </c>
      <c r="Z30" s="19">
        <f>[26]Abril!$E$29</f>
        <v>62.916666666666664</v>
      </c>
      <c r="AA30" s="19">
        <f>[26]Abril!$E$30</f>
        <v>70.833333333333329</v>
      </c>
      <c r="AB30" s="19">
        <f>[26]Abril!$E$31</f>
        <v>65.75</v>
      </c>
      <c r="AC30" s="19">
        <f>[26]Abril!$E$32</f>
        <v>62.333333333333336</v>
      </c>
      <c r="AD30" s="19">
        <f>[26]Abril!$E$33</f>
        <v>66.75</v>
      </c>
      <c r="AE30" s="19">
        <f>[26]Abril!$E$34</f>
        <v>61.291666666666664</v>
      </c>
      <c r="AF30" s="41">
        <f t="shared" si="3"/>
        <v>74.581944444444417</v>
      </c>
    </row>
    <row r="31" spans="1:32" ht="17.100000000000001" customHeight="1" x14ac:dyDescent="0.2">
      <c r="A31" s="17" t="s">
        <v>51</v>
      </c>
      <c r="B31" s="19">
        <f>[27]Abril!$E$5</f>
        <v>75.125</v>
      </c>
      <c r="C31" s="19">
        <f>[27]Abril!$E$6</f>
        <v>74.541666666666671</v>
      </c>
      <c r="D31" s="19">
        <f>[27]Abril!$E$7</f>
        <v>78.125</v>
      </c>
      <c r="E31" s="19">
        <f>[27]Abril!$E$8</f>
        <v>84.916666666666671</v>
      </c>
      <c r="F31" s="19">
        <f>[27]Abril!$E$9</f>
        <v>82.875</v>
      </c>
      <c r="G31" s="19">
        <f>[27]Abril!$E$10</f>
        <v>81.791666666666671</v>
      </c>
      <c r="H31" s="19">
        <f>[27]Abril!$E$11</f>
        <v>81.916666666666671</v>
      </c>
      <c r="I31" s="19">
        <f>[27]Abril!$E$12</f>
        <v>82.375</v>
      </c>
      <c r="J31" s="19">
        <f>[27]Abril!$E$13</f>
        <v>86.333333333333329</v>
      </c>
      <c r="K31" s="19">
        <f>[27]Abril!$E$14</f>
        <v>82.083333333333329</v>
      </c>
      <c r="L31" s="19">
        <f>[27]Abril!$E$15</f>
        <v>80.916666666666671</v>
      </c>
      <c r="M31" s="19">
        <f>[27]Abril!$E$16</f>
        <v>85</v>
      </c>
      <c r="N31" s="19">
        <f>[27]Abril!$E$17</f>
        <v>94.291666666666671</v>
      </c>
      <c r="O31" s="19">
        <f>[27]Abril!$E$18</f>
        <v>89.083333333333329</v>
      </c>
      <c r="P31" s="19">
        <f>[27]Abril!$E$19</f>
        <v>82.708333333333329</v>
      </c>
      <c r="Q31" s="19">
        <f>[27]Abril!$E$20</f>
        <v>78.208333333333329</v>
      </c>
      <c r="R31" s="19">
        <f>[27]Abril!$E$21</f>
        <v>66.125</v>
      </c>
      <c r="S31" s="19">
        <f>[27]Abril!$E$22</f>
        <v>67.25</v>
      </c>
      <c r="T31" s="19">
        <f>[27]Abril!$E$23</f>
        <v>63.541666666666664</v>
      </c>
      <c r="U31" s="19">
        <f>[27]Abril!$E$24</f>
        <v>66.583333333333329</v>
      </c>
      <c r="V31" s="19">
        <f>[27]Abril!$E$25</f>
        <v>71.125</v>
      </c>
      <c r="W31" s="19">
        <f>[27]Abril!$E$26</f>
        <v>70.875</v>
      </c>
      <c r="X31" s="19">
        <f>[27]Abril!$E$27</f>
        <v>65.125</v>
      </c>
      <c r="Y31" s="19">
        <f>[27]Abril!$E$28</f>
        <v>68.708333333333329</v>
      </c>
      <c r="Z31" s="19">
        <f>[27]Abril!$E$29</f>
        <v>78.416666666666671</v>
      </c>
      <c r="AA31" s="19">
        <f>[27]Abril!$E$30</f>
        <v>76.75</v>
      </c>
      <c r="AB31" s="19">
        <f>[27]Abril!$E$31</f>
        <v>73.541666666666671</v>
      </c>
      <c r="AC31" s="19">
        <f>[27]Abril!$E$32</f>
        <v>71.458333333333329</v>
      </c>
      <c r="AD31" s="19">
        <f>[27]Abril!$E$33</f>
        <v>65.166666666666671</v>
      </c>
      <c r="AE31" s="19">
        <f>[27]Abril!$E$34</f>
        <v>61.416666666666664</v>
      </c>
      <c r="AF31" s="41">
        <f t="shared" si="3"/>
        <v>76.212499999999991</v>
      </c>
    </row>
    <row r="32" spans="1:32" ht="17.100000000000001" customHeight="1" x14ac:dyDescent="0.2">
      <c r="A32" s="17" t="s">
        <v>20</v>
      </c>
      <c r="B32" s="19">
        <f>[28]Abril!$E$5</f>
        <v>69.583333333333329</v>
      </c>
      <c r="C32" s="19">
        <f>[28]Abril!$E$6</f>
        <v>76.833333333333329</v>
      </c>
      <c r="D32" s="19">
        <f>[28]Abril!$E$7</f>
        <v>81</v>
      </c>
      <c r="E32" s="19">
        <f>[28]Abril!$E$8</f>
        <v>74.958333333333329</v>
      </c>
      <c r="F32" s="19">
        <f>[28]Abril!$E$9</f>
        <v>83</v>
      </c>
      <c r="G32" s="19">
        <f>[28]Abril!$E$10</f>
        <v>85.75</v>
      </c>
      <c r="H32" s="19">
        <f>[28]Abril!$E$11</f>
        <v>82.291666666666671</v>
      </c>
      <c r="I32" s="19">
        <f>[28]Abril!$E$12</f>
        <v>86.25</v>
      </c>
      <c r="J32" s="19">
        <f>[28]Abril!$E$13</f>
        <v>81.5</v>
      </c>
      <c r="K32" s="19">
        <f>[28]Abril!$E$14</f>
        <v>82.041666666666671</v>
      </c>
      <c r="L32" s="19">
        <f>[28]Abril!$E$15</f>
        <v>79.25</v>
      </c>
      <c r="M32" s="19">
        <f>[28]Abril!$E$16</f>
        <v>83.958333333333329</v>
      </c>
      <c r="N32" s="19">
        <f>[28]Abril!$E$17</f>
        <v>86.958333333333329</v>
      </c>
      <c r="O32" s="19">
        <f>[28]Abril!$E$18</f>
        <v>78.75</v>
      </c>
      <c r="P32" s="19">
        <f>[28]Abril!$E$19</f>
        <v>74.625</v>
      </c>
      <c r="Q32" s="19">
        <f>[28]Abril!$E$20</f>
        <v>65.833333333333329</v>
      </c>
      <c r="R32" s="19">
        <f>[28]Abril!$E$21</f>
        <v>61.583333333333336</v>
      </c>
      <c r="S32" s="19">
        <f>[28]Abril!$E$22</f>
        <v>62.25</v>
      </c>
      <c r="T32" s="19">
        <f>[28]Abril!$E$23</f>
        <v>63.875</v>
      </c>
      <c r="U32" s="19">
        <f>[28]Abril!$E$24</f>
        <v>65.791666666666671</v>
      </c>
      <c r="V32" s="19">
        <f>[28]Abril!$E$25</f>
        <v>64.708333333333329</v>
      </c>
      <c r="W32" s="19">
        <f>[28]Abril!$E$26</f>
        <v>66.416666666666671</v>
      </c>
      <c r="X32" s="19">
        <f>[28]Abril!$E$27</f>
        <v>60.75</v>
      </c>
      <c r="Y32" s="19">
        <f>[28]Abril!$E$28</f>
        <v>58.541666666666664</v>
      </c>
      <c r="Z32" s="19">
        <f>[28]Abril!$E$29</f>
        <v>59.708333333333336</v>
      </c>
      <c r="AA32" s="19">
        <f>[28]Abril!$E$30</f>
        <v>64.291666666666671</v>
      </c>
      <c r="AB32" s="19">
        <f>[28]Abril!$E$31</f>
        <v>64.333333333333329</v>
      </c>
      <c r="AC32" s="19">
        <f>[28]Abril!$E$32</f>
        <v>65.708333333333329</v>
      </c>
      <c r="AD32" s="19">
        <f>[28]Abril!$E$33</f>
        <v>64.208333333333329</v>
      </c>
      <c r="AE32" s="19">
        <f>[28]Abril!$E$34</f>
        <v>63.916666666666664</v>
      </c>
      <c r="AF32" s="41">
        <f t="shared" si="3"/>
        <v>71.955555555555549</v>
      </c>
    </row>
    <row r="33" spans="1:33" s="5" customFormat="1" ht="17.100000000000001" customHeight="1" x14ac:dyDescent="0.2">
      <c r="A33" s="34" t="s">
        <v>34</v>
      </c>
      <c r="B33" s="35">
        <f t="shared" ref="B33:AF33" si="4">AVERAGE(B5:B32)</f>
        <v>70.740616133732061</v>
      </c>
      <c r="C33" s="35">
        <f t="shared" si="4"/>
        <v>81.457610074569146</v>
      </c>
      <c r="D33" s="35">
        <f t="shared" si="4"/>
        <v>89.146062271062277</v>
      </c>
      <c r="E33" s="35">
        <f t="shared" si="4"/>
        <v>85.714754796485579</v>
      </c>
      <c r="F33" s="35">
        <f t="shared" si="4"/>
        <v>84.34401709401709</v>
      </c>
      <c r="G33" s="35">
        <f t="shared" si="4"/>
        <v>85.356497668997676</v>
      </c>
      <c r="H33" s="35">
        <f t="shared" si="4"/>
        <v>86.553342490842482</v>
      </c>
      <c r="I33" s="35">
        <f t="shared" si="4"/>
        <v>83.982142857142861</v>
      </c>
      <c r="J33" s="35">
        <f t="shared" si="4"/>
        <v>83.689903846153825</v>
      </c>
      <c r="K33" s="35">
        <f t="shared" si="4"/>
        <v>83.089233682983689</v>
      </c>
      <c r="L33" s="35">
        <f t="shared" si="4"/>
        <v>79.529638009049762</v>
      </c>
      <c r="M33" s="35">
        <f t="shared" si="4"/>
        <v>83.320192307692324</v>
      </c>
      <c r="N33" s="35">
        <f t="shared" si="4"/>
        <v>87.634615384615401</v>
      </c>
      <c r="O33" s="35">
        <f t="shared" si="4"/>
        <v>78.350641025641039</v>
      </c>
      <c r="P33" s="35">
        <f t="shared" si="4"/>
        <v>72.129794225382454</v>
      </c>
      <c r="Q33" s="35">
        <f t="shared" si="4"/>
        <v>67.074833333333316</v>
      </c>
      <c r="R33" s="35">
        <f t="shared" si="4"/>
        <v>66.953787878787864</v>
      </c>
      <c r="S33" s="35">
        <f t="shared" si="4"/>
        <v>67.243333333333339</v>
      </c>
      <c r="T33" s="35">
        <f t="shared" si="4"/>
        <v>67.29823529411766</v>
      </c>
      <c r="U33" s="35">
        <f t="shared" si="4"/>
        <v>67.464652777777758</v>
      </c>
      <c r="V33" s="35">
        <f t="shared" si="4"/>
        <v>69.109637681159413</v>
      </c>
      <c r="W33" s="35">
        <f t="shared" si="4"/>
        <v>68.951853400222973</v>
      </c>
      <c r="X33" s="35">
        <f t="shared" si="4"/>
        <v>67.832767722473605</v>
      </c>
      <c r="Y33" s="35">
        <f t="shared" si="4"/>
        <v>67.063415750915752</v>
      </c>
      <c r="Z33" s="35">
        <f t="shared" si="4"/>
        <v>68.616346153846152</v>
      </c>
      <c r="AA33" s="35">
        <f t="shared" si="4"/>
        <v>71.076923076923066</v>
      </c>
      <c r="AB33" s="35">
        <f t="shared" si="4"/>
        <v>71.767212725546045</v>
      </c>
      <c r="AC33" s="35">
        <f t="shared" si="4"/>
        <v>70.547023809523822</v>
      </c>
      <c r="AD33" s="35">
        <f t="shared" si="4"/>
        <v>69.163118131868117</v>
      </c>
      <c r="AE33" s="35">
        <f t="shared" si="4"/>
        <v>66.527815934065927</v>
      </c>
      <c r="AF33" s="41">
        <f t="shared" si="4"/>
        <v>75.266135657579369</v>
      </c>
      <c r="AG33" s="8"/>
    </row>
    <row r="35" spans="1:33" x14ac:dyDescent="0.2">
      <c r="B35" s="20"/>
      <c r="C35" s="20" t="s">
        <v>53</v>
      </c>
      <c r="D35" s="20"/>
      <c r="E35" s="20"/>
      <c r="F35" s="20"/>
      <c r="N35" s="2" t="s">
        <v>54</v>
      </c>
      <c r="Y35" s="2" t="s">
        <v>56</v>
      </c>
    </row>
    <row r="36" spans="1:33" x14ac:dyDescent="0.2">
      <c r="K36" s="21"/>
      <c r="L36" s="21"/>
      <c r="M36" s="21"/>
      <c r="N36" s="21" t="s">
        <v>55</v>
      </c>
      <c r="O36" s="21"/>
      <c r="P36" s="21"/>
      <c r="Q36" s="21"/>
      <c r="W36" s="21"/>
      <c r="X36" s="21"/>
      <c r="Y36" s="21" t="s">
        <v>57</v>
      </c>
      <c r="Z36" s="21"/>
      <c r="AA36" s="21"/>
    </row>
    <row r="37" spans="1:33" x14ac:dyDescent="0.2">
      <c r="Q37" s="32"/>
      <c r="R37" s="32" t="s">
        <v>67</v>
      </c>
      <c r="S37" s="32"/>
    </row>
    <row r="39" spans="1:33" x14ac:dyDescent="0.2">
      <c r="G39" s="2" t="s">
        <v>58</v>
      </c>
    </row>
    <row r="40" spans="1:33" x14ac:dyDescent="0.2">
      <c r="M40" s="2" t="s">
        <v>58</v>
      </c>
      <c r="Y40" s="2" t="s">
        <v>58</v>
      </c>
    </row>
  </sheetData>
  <mergeCells count="33">
    <mergeCell ref="X3:X4"/>
    <mergeCell ref="Z3:Z4"/>
    <mergeCell ref="AE3:AE4"/>
    <mergeCell ref="AA3:AA4"/>
    <mergeCell ref="AB3:AB4"/>
    <mergeCell ref="AC3:AC4"/>
    <mergeCell ref="AD3:AD4"/>
    <mergeCell ref="S3:S4"/>
    <mergeCell ref="T3:T4"/>
    <mergeCell ref="U3:U4"/>
    <mergeCell ref="V3:V4"/>
    <mergeCell ref="W3:W4"/>
    <mergeCell ref="N3:N4"/>
    <mergeCell ref="O3:O4"/>
    <mergeCell ref="P3:P4"/>
    <mergeCell ref="Q3:Q4"/>
    <mergeCell ref="R3:R4"/>
    <mergeCell ref="M3:M4"/>
    <mergeCell ref="A1:AF1"/>
    <mergeCell ref="A2:A4"/>
    <mergeCell ref="B2:AF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33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topLeftCell="G1" workbookViewId="0">
      <selection activeCell="AH5" sqref="AH5"/>
    </sheetView>
  </sheetViews>
  <sheetFormatPr defaultRowHeight="12.75" x14ac:dyDescent="0.2"/>
  <cols>
    <col min="1" max="1" width="19.140625" style="2" bestFit="1" customWidth="1"/>
    <col min="2" max="31" width="6.42578125" style="2" customWidth="1"/>
    <col min="32" max="32" width="7.5703125" style="9" bestFit="1" customWidth="1"/>
    <col min="33" max="33" width="7.28515625" style="1" bestFit="1" customWidth="1"/>
    <col min="34" max="34" width="9.140625" style="1"/>
  </cols>
  <sheetData>
    <row r="1" spans="1:34" ht="20.100000000000001" customHeight="1" x14ac:dyDescent="0.2">
      <c r="A1" s="60" t="s">
        <v>26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</row>
    <row r="2" spans="1:34" s="4" customFormat="1" ht="20.100000000000001" customHeight="1" x14ac:dyDescent="0.2">
      <c r="A2" s="58" t="s">
        <v>21</v>
      </c>
      <c r="B2" s="56" t="s">
        <v>52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7"/>
    </row>
    <row r="3" spans="1:34" s="5" customFormat="1" ht="20.100000000000001" customHeight="1" x14ac:dyDescent="0.2">
      <c r="A3" s="58"/>
      <c r="B3" s="59">
        <v>1</v>
      </c>
      <c r="C3" s="59">
        <f>SUM(B3+1)</f>
        <v>2</v>
      </c>
      <c r="D3" s="59">
        <f t="shared" ref="D3:AD3" si="0">SUM(C3+1)</f>
        <v>3</v>
      </c>
      <c r="E3" s="59">
        <f t="shared" si="0"/>
        <v>4</v>
      </c>
      <c r="F3" s="59">
        <f t="shared" si="0"/>
        <v>5</v>
      </c>
      <c r="G3" s="59">
        <f t="shared" si="0"/>
        <v>6</v>
      </c>
      <c r="H3" s="59">
        <f t="shared" si="0"/>
        <v>7</v>
      </c>
      <c r="I3" s="59">
        <f t="shared" si="0"/>
        <v>8</v>
      </c>
      <c r="J3" s="59">
        <f t="shared" si="0"/>
        <v>9</v>
      </c>
      <c r="K3" s="59">
        <f t="shared" si="0"/>
        <v>10</v>
      </c>
      <c r="L3" s="59">
        <f t="shared" si="0"/>
        <v>11</v>
      </c>
      <c r="M3" s="59">
        <f t="shared" si="0"/>
        <v>12</v>
      </c>
      <c r="N3" s="59">
        <f t="shared" si="0"/>
        <v>13</v>
      </c>
      <c r="O3" s="59">
        <f t="shared" si="0"/>
        <v>14</v>
      </c>
      <c r="P3" s="59">
        <f t="shared" si="0"/>
        <v>15</v>
      </c>
      <c r="Q3" s="59">
        <f t="shared" si="0"/>
        <v>16</v>
      </c>
      <c r="R3" s="59">
        <f t="shared" si="0"/>
        <v>17</v>
      </c>
      <c r="S3" s="59">
        <f t="shared" si="0"/>
        <v>18</v>
      </c>
      <c r="T3" s="59">
        <f t="shared" si="0"/>
        <v>19</v>
      </c>
      <c r="U3" s="59">
        <f t="shared" si="0"/>
        <v>20</v>
      </c>
      <c r="V3" s="59">
        <f t="shared" si="0"/>
        <v>21</v>
      </c>
      <c r="W3" s="59">
        <f t="shared" si="0"/>
        <v>22</v>
      </c>
      <c r="X3" s="59">
        <f t="shared" si="0"/>
        <v>23</v>
      </c>
      <c r="Y3" s="59">
        <f t="shared" si="0"/>
        <v>24</v>
      </c>
      <c r="Z3" s="59">
        <f t="shared" si="0"/>
        <v>25</v>
      </c>
      <c r="AA3" s="59">
        <f t="shared" si="0"/>
        <v>26</v>
      </c>
      <c r="AB3" s="59">
        <f t="shared" si="0"/>
        <v>27</v>
      </c>
      <c r="AC3" s="59">
        <f t="shared" si="0"/>
        <v>28</v>
      </c>
      <c r="AD3" s="59">
        <f t="shared" si="0"/>
        <v>29</v>
      </c>
      <c r="AE3" s="59">
        <v>30</v>
      </c>
      <c r="AF3" s="39" t="s">
        <v>41</v>
      </c>
      <c r="AG3" s="42" t="s">
        <v>40</v>
      </c>
      <c r="AH3" s="8"/>
    </row>
    <row r="4" spans="1:34" s="5" customFormat="1" ht="20.100000000000001" customHeight="1" x14ac:dyDescent="0.2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39" t="s">
        <v>39</v>
      </c>
      <c r="AG4" s="42" t="s">
        <v>39</v>
      </c>
      <c r="AH4" s="8"/>
    </row>
    <row r="5" spans="1:34" s="5" customFormat="1" ht="20.100000000000001" customHeight="1" x14ac:dyDescent="0.2">
      <c r="A5" s="17" t="s">
        <v>47</v>
      </c>
      <c r="B5" s="18">
        <f>[1]Abril!$F$5</f>
        <v>90</v>
      </c>
      <c r="C5" s="18">
        <f>[1]Abril!$F$6</f>
        <v>97</v>
      </c>
      <c r="D5" s="18">
        <f>[1]Abril!$F$7</f>
        <v>97</v>
      </c>
      <c r="E5" s="18">
        <f>[1]Abril!$F$8</f>
        <v>96</v>
      </c>
      <c r="F5" s="18">
        <f>[1]Abril!$F$9</f>
        <v>95</v>
      </c>
      <c r="G5" s="18">
        <f>[1]Abril!$F$10</f>
        <v>98</v>
      </c>
      <c r="H5" s="18">
        <f>[1]Abril!$F$11</f>
        <v>97</v>
      </c>
      <c r="I5" s="18">
        <f>[1]Abril!$F$12</f>
        <v>97</v>
      </c>
      <c r="J5" s="18">
        <f>[1]Abril!$F$13</f>
        <v>98</v>
      </c>
      <c r="K5" s="18">
        <f>[1]Abril!$F$14</f>
        <v>97</v>
      </c>
      <c r="L5" s="18">
        <f>[1]Abril!$F$15</f>
        <v>97</v>
      </c>
      <c r="M5" s="18">
        <f>[1]Abril!$F$16</f>
        <v>96</v>
      </c>
      <c r="N5" s="18">
        <f>[1]Abril!$F$17</f>
        <v>97</v>
      </c>
      <c r="O5" s="18">
        <f>[1]Abril!$F$18</f>
        <v>91</v>
      </c>
      <c r="P5" s="18">
        <f>[1]Abril!$F$19</f>
        <v>97</v>
      </c>
      <c r="Q5" s="18">
        <f>[1]Abril!$F$20</f>
        <v>98</v>
      </c>
      <c r="R5" s="18">
        <f>[1]Abril!$F$21</f>
        <v>96</v>
      </c>
      <c r="S5" s="18">
        <f>[1]Abril!$F$22</f>
        <v>97</v>
      </c>
      <c r="T5" s="18">
        <f>[1]Abril!$F$23</f>
        <v>98</v>
      </c>
      <c r="U5" s="18">
        <f>[1]Abril!$F$24</f>
        <v>97</v>
      </c>
      <c r="V5" s="18">
        <f>[1]Abril!$F$25</f>
        <v>96</v>
      </c>
      <c r="W5" s="18">
        <f>[1]Abril!$F$26</f>
        <v>96</v>
      </c>
      <c r="X5" s="18">
        <f>[1]Abril!$F$27</f>
        <v>97</v>
      </c>
      <c r="Y5" s="18">
        <f>[1]Abril!$F$28</f>
        <v>98</v>
      </c>
      <c r="Z5" s="18">
        <f>[1]Abril!$F$29</f>
        <v>96</v>
      </c>
      <c r="AA5" s="18">
        <f>[1]Abril!$F$30</f>
        <v>96</v>
      </c>
      <c r="AB5" s="18">
        <f>[1]Abril!$F$31</f>
        <v>95</v>
      </c>
      <c r="AC5" s="18">
        <f>[1]Abril!$F$32</f>
        <v>97</v>
      </c>
      <c r="AD5" s="18">
        <f>[1]Abril!$F$33</f>
        <v>99</v>
      </c>
      <c r="AE5" s="18">
        <f>[1]Abril!$F$34</f>
        <v>97</v>
      </c>
      <c r="AF5" s="40">
        <f t="shared" ref="AF5:AF30" si="1">MAX(B5:AE5)</f>
        <v>99</v>
      </c>
      <c r="AG5" s="43">
        <f t="shared" ref="AG5:AG30" si="2">AVERAGE(B5:AE5)</f>
        <v>96.433333333333337</v>
      </c>
      <c r="AH5" s="8"/>
    </row>
    <row r="6" spans="1:34" ht="17.100000000000001" customHeight="1" x14ac:dyDescent="0.2">
      <c r="A6" s="17" t="s">
        <v>0</v>
      </c>
      <c r="B6" s="19">
        <f>[2]Abril!$F$5</f>
        <v>95</v>
      </c>
      <c r="C6" s="19">
        <f>[2]Abril!$F$6</f>
        <v>96</v>
      </c>
      <c r="D6" s="19">
        <f>[2]Abril!$F$7</f>
        <v>96</v>
      </c>
      <c r="E6" s="19">
        <f>[2]Abril!$F$8</f>
        <v>97</v>
      </c>
      <c r="F6" s="19">
        <f>[2]Abril!$F$9</f>
        <v>96</v>
      </c>
      <c r="G6" s="19">
        <f>[2]Abril!$F$10</f>
        <v>96</v>
      </c>
      <c r="H6" s="19">
        <f>[2]Abril!$F$11</f>
        <v>96</v>
      </c>
      <c r="I6" s="19">
        <f>[2]Abril!$F$12</f>
        <v>96</v>
      </c>
      <c r="J6" s="19">
        <f>[2]Abril!$F$13</f>
        <v>96</v>
      </c>
      <c r="K6" s="19">
        <f>[2]Abril!$F$14</f>
        <v>97</v>
      </c>
      <c r="L6" s="19">
        <f>[2]Abril!$F$15</f>
        <v>96</v>
      </c>
      <c r="M6" s="19">
        <f>[2]Abril!$F$16</f>
        <v>95</v>
      </c>
      <c r="N6" s="19">
        <f>[2]Abril!$F$17</f>
        <v>96</v>
      </c>
      <c r="O6" s="19">
        <f>[2]Abril!$F$18</f>
        <v>97</v>
      </c>
      <c r="P6" s="19">
        <f>[2]Abril!$F$19</f>
        <v>96</v>
      </c>
      <c r="Q6" s="19">
        <f>[2]Abril!$F$20</f>
        <v>93</v>
      </c>
      <c r="R6" s="19">
        <f>[2]Abril!$F$21</f>
        <v>96</v>
      </c>
      <c r="S6" s="19">
        <f>[2]Abril!$F$22</f>
        <v>94</v>
      </c>
      <c r="T6" s="19">
        <f>[2]Abril!$F$23</f>
        <v>96</v>
      </c>
      <c r="U6" s="19">
        <f>[2]Abril!$F$24</f>
        <v>96</v>
      </c>
      <c r="V6" s="19">
        <f>[2]Abril!$F$25</f>
        <v>96</v>
      </c>
      <c r="W6" s="19">
        <f>[2]Abril!$F$26</f>
        <v>97</v>
      </c>
      <c r="X6" s="19">
        <f>[2]Abril!$F$27</f>
        <v>96</v>
      </c>
      <c r="Y6" s="19">
        <f>[2]Abril!$F$28</f>
        <v>93</v>
      </c>
      <c r="Z6" s="19">
        <f>[2]Abril!$F$29</f>
        <v>94</v>
      </c>
      <c r="AA6" s="19">
        <f>[2]Abril!$F$30</f>
        <v>95</v>
      </c>
      <c r="AB6" s="19">
        <f>[2]Abril!$F$31</f>
        <v>95</v>
      </c>
      <c r="AC6" s="19">
        <f>[2]Abril!$F$32</f>
        <v>95</v>
      </c>
      <c r="AD6" s="19">
        <f>[2]Abril!$F$33</f>
        <v>97</v>
      </c>
      <c r="AE6" s="19">
        <f>[2]Abril!$F$34</f>
        <v>96</v>
      </c>
      <c r="AF6" s="41">
        <f t="shared" si="1"/>
        <v>97</v>
      </c>
      <c r="AG6" s="44">
        <f t="shared" si="2"/>
        <v>95.666666666666671</v>
      </c>
    </row>
    <row r="7" spans="1:34" ht="17.100000000000001" customHeight="1" x14ac:dyDescent="0.2">
      <c r="A7" s="17" t="s">
        <v>1</v>
      </c>
      <c r="B7" s="19">
        <f>[3]Abril!$F$5</f>
        <v>90</v>
      </c>
      <c r="C7" s="19">
        <f>[3]Abril!$F$6</f>
        <v>96</v>
      </c>
      <c r="D7" s="19">
        <f>[3]Abril!$F$7</f>
        <v>96</v>
      </c>
      <c r="E7" s="19">
        <f>[3]Abril!$F$8</f>
        <v>97</v>
      </c>
      <c r="F7" s="19">
        <f>[3]Abril!$F$9</f>
        <v>96</v>
      </c>
      <c r="G7" s="19">
        <f>[3]Abril!$F$10</f>
        <v>97</v>
      </c>
      <c r="H7" s="19">
        <f>[3]Abril!$F$11</f>
        <v>96</v>
      </c>
      <c r="I7" s="19">
        <f>[3]Abril!$F$12</f>
        <v>96</v>
      </c>
      <c r="J7" s="19">
        <f>[3]Abril!$F$13</f>
        <v>95</v>
      </c>
      <c r="K7" s="19">
        <f>[3]Abril!$F$14</f>
        <v>96</v>
      </c>
      <c r="L7" s="19">
        <f>[3]Abril!$F$15</f>
        <v>92</v>
      </c>
      <c r="M7" s="19">
        <f>[3]Abril!$F$16</f>
        <v>92</v>
      </c>
      <c r="N7" s="19">
        <f>[3]Abril!$F$17</f>
        <v>96</v>
      </c>
      <c r="O7" s="19">
        <f>[3]Abril!$F$18</f>
        <v>94</v>
      </c>
      <c r="P7" s="19">
        <f>[3]Abril!$F$19</f>
        <v>88</v>
      </c>
      <c r="Q7" s="19">
        <f>[3]Abril!$F$20</f>
        <v>97</v>
      </c>
      <c r="R7" s="19">
        <f>[3]Abril!$F$21</f>
        <v>94</v>
      </c>
      <c r="S7" s="19">
        <f>[3]Abril!$F$22</f>
        <v>95</v>
      </c>
      <c r="T7" s="19">
        <f>[3]Abril!$F$23</f>
        <v>95</v>
      </c>
      <c r="U7" s="19">
        <f>[3]Abril!$F$24</f>
        <v>93</v>
      </c>
      <c r="V7" s="19">
        <f>[3]Abril!$F$25</f>
        <v>93</v>
      </c>
      <c r="W7" s="19">
        <f>[3]Abril!$F$26</f>
        <v>86</v>
      </c>
      <c r="X7" s="19">
        <f>[3]Abril!$F$27</f>
        <v>91</v>
      </c>
      <c r="Y7" s="19">
        <f>[3]Abril!$F$28</f>
        <v>94</v>
      </c>
      <c r="Z7" s="19">
        <f>[3]Abril!$F$29</f>
        <v>96</v>
      </c>
      <c r="AA7" s="19">
        <f>[3]Abril!$F$30</f>
        <v>97</v>
      </c>
      <c r="AB7" s="19">
        <f>[3]Abril!$F$31</f>
        <v>96</v>
      </c>
      <c r="AC7" s="19">
        <f>[3]Abril!$F$32</f>
        <v>95</v>
      </c>
      <c r="AD7" s="19">
        <f>[3]Abril!$F$33</f>
        <v>97</v>
      </c>
      <c r="AE7" s="19">
        <f>[3]Abril!$F$34</f>
        <v>97</v>
      </c>
      <c r="AF7" s="41">
        <f t="shared" si="1"/>
        <v>97</v>
      </c>
      <c r="AG7" s="44">
        <f t="shared" si="2"/>
        <v>94.433333333333337</v>
      </c>
    </row>
    <row r="8" spans="1:34" ht="17.100000000000001" customHeight="1" x14ac:dyDescent="0.2">
      <c r="A8" s="17" t="s">
        <v>60</v>
      </c>
      <c r="B8" s="19">
        <f>[4]Abril!$F$5</f>
        <v>90</v>
      </c>
      <c r="C8" s="19">
        <f>[4]Abril!$F$6</f>
        <v>96</v>
      </c>
      <c r="D8" s="19">
        <f>[4]Abril!$F$7</f>
        <v>96</v>
      </c>
      <c r="E8" s="19">
        <f>[4]Abril!$F$8</f>
        <v>95</v>
      </c>
      <c r="F8" s="19">
        <f>[4]Abril!$F$9</f>
        <v>96</v>
      </c>
      <c r="G8" s="19">
        <f>[4]Abril!$F$10</f>
        <v>93</v>
      </c>
      <c r="H8" s="19">
        <f>[4]Abril!$F$11</f>
        <v>96</v>
      </c>
      <c r="I8" s="19">
        <f>[4]Abril!$F$12</f>
        <v>94</v>
      </c>
      <c r="J8" s="19">
        <f>[4]Abril!$F$13</f>
        <v>94</v>
      </c>
      <c r="K8" s="19">
        <f>[4]Abril!$F$14</f>
        <v>96</v>
      </c>
      <c r="L8" s="19">
        <f>[4]Abril!$F$15</f>
        <v>94</v>
      </c>
      <c r="M8" s="19">
        <f>[4]Abril!$F$16</f>
        <v>96</v>
      </c>
      <c r="N8" s="19">
        <f>[4]Abril!$F$17</f>
        <v>96</v>
      </c>
      <c r="O8" s="19">
        <f>[4]Abril!$F$18</f>
        <v>96</v>
      </c>
      <c r="P8" s="19">
        <f>[4]Abril!$F$19</f>
        <v>86</v>
      </c>
      <c r="Q8" s="19">
        <f>[4]Abril!$F$20</f>
        <v>78</v>
      </c>
      <c r="R8" s="19">
        <f>[4]Abril!$F$21</f>
        <v>94</v>
      </c>
      <c r="S8" s="19">
        <f>[4]Abril!$F$22</f>
        <v>85</v>
      </c>
      <c r="T8" s="19">
        <f>[4]Abril!$F$23</f>
        <v>85</v>
      </c>
      <c r="U8" s="19">
        <f>[4]Abril!$F$24</f>
        <v>88</v>
      </c>
      <c r="V8" s="19">
        <f>[4]Abril!$F$25</f>
        <v>87</v>
      </c>
      <c r="W8" s="19">
        <f>[4]Abril!$F$26</f>
        <v>88</v>
      </c>
      <c r="X8" s="19">
        <f>[4]Abril!$F$27</f>
        <v>86</v>
      </c>
      <c r="Y8" s="19">
        <f>[4]Abril!$F$28</f>
        <v>84</v>
      </c>
      <c r="Z8" s="19">
        <f>[4]Abril!$F$29</f>
        <v>80</v>
      </c>
      <c r="AA8" s="19">
        <f>[4]Abril!$F$30</f>
        <v>87</v>
      </c>
      <c r="AB8" s="19">
        <f>[4]Abril!$F$31</f>
        <v>86</v>
      </c>
      <c r="AC8" s="19">
        <f>[4]Abril!$F$32</f>
        <v>81</v>
      </c>
      <c r="AD8" s="19">
        <f>[4]Abril!$F$33</f>
        <v>89</v>
      </c>
      <c r="AE8" s="19">
        <f>[4]Abril!$F$34</f>
        <v>91</v>
      </c>
      <c r="AF8" s="41">
        <f t="shared" ref="AF8" si="3">MAX(B8:AE8)</f>
        <v>96</v>
      </c>
      <c r="AG8" s="44">
        <f t="shared" ref="AG8" si="4">AVERAGE(B8:AE8)</f>
        <v>90.1</v>
      </c>
    </row>
    <row r="9" spans="1:34" ht="17.100000000000001" customHeight="1" x14ac:dyDescent="0.2">
      <c r="A9" s="17" t="s">
        <v>48</v>
      </c>
      <c r="B9" s="19">
        <f>[5]Abril!$F$5</f>
        <v>85</v>
      </c>
      <c r="C9" s="19">
        <f>[5]Abril!$F$6</f>
        <v>88</v>
      </c>
      <c r="D9" s="19">
        <f>[5]Abril!$F$7</f>
        <v>91</v>
      </c>
      <c r="E9" s="19">
        <f>[5]Abril!$F$8</f>
        <v>91</v>
      </c>
      <c r="F9" s="19">
        <f>[5]Abril!$F$9</f>
        <v>91</v>
      </c>
      <c r="G9" s="19">
        <f>[5]Abril!$F$10</f>
        <v>90</v>
      </c>
      <c r="H9" s="19">
        <f>[5]Abril!$F$11</f>
        <v>91</v>
      </c>
      <c r="I9" s="19">
        <f>[5]Abril!$F$12</f>
        <v>92</v>
      </c>
      <c r="J9" s="19">
        <f>[5]Abril!$F$13</f>
        <v>90</v>
      </c>
      <c r="K9" s="19">
        <f>[5]Abril!$F$14</f>
        <v>89</v>
      </c>
      <c r="L9" s="19">
        <f>[5]Abril!$F$15</f>
        <v>87</v>
      </c>
      <c r="M9" s="19">
        <f>[5]Abril!$F$16</f>
        <v>87</v>
      </c>
      <c r="N9" s="19">
        <f>[5]Abril!$F$17</f>
        <v>89</v>
      </c>
      <c r="O9" s="19">
        <f>[5]Abril!$F$18</f>
        <v>90</v>
      </c>
      <c r="P9" s="19">
        <f>[5]Abril!$F$19</f>
        <v>89</v>
      </c>
      <c r="Q9" s="19">
        <f>[5]Abril!$F$20</f>
        <v>88</v>
      </c>
      <c r="R9" s="19">
        <f>[5]Abril!$F$21</f>
        <v>88</v>
      </c>
      <c r="S9" s="19">
        <f>[5]Abril!$F$22</f>
        <v>88</v>
      </c>
      <c r="T9" s="19">
        <f>[5]Abril!$F$23</f>
        <v>89</v>
      </c>
      <c r="U9" s="19">
        <f>[5]Abril!$F$24</f>
        <v>89</v>
      </c>
      <c r="V9" s="19">
        <f>[5]Abril!$F$25</f>
        <v>89</v>
      </c>
      <c r="W9" s="19">
        <f>[5]Abril!$F$26</f>
        <v>90</v>
      </c>
      <c r="X9" s="19">
        <f>[5]Abril!$F$27</f>
        <v>88</v>
      </c>
      <c r="Y9" s="19">
        <f>[5]Abril!$F$28</f>
        <v>89</v>
      </c>
      <c r="Z9" s="19">
        <f>[5]Abril!$F$29</f>
        <v>87</v>
      </c>
      <c r="AA9" s="19">
        <f>[5]Abril!$F$30</f>
        <v>89</v>
      </c>
      <c r="AB9" s="19">
        <f>[5]Abril!$F$31</f>
        <v>88</v>
      </c>
      <c r="AC9" s="19">
        <f>[5]Abril!$F$32</f>
        <v>86</v>
      </c>
      <c r="AD9" s="19">
        <f>[5]Abril!$F$33</f>
        <v>86</v>
      </c>
      <c r="AE9" s="19">
        <f>[5]Abril!$F$34</f>
        <v>89</v>
      </c>
      <c r="AF9" s="41">
        <f t="shared" si="1"/>
        <v>92</v>
      </c>
      <c r="AG9" s="44">
        <f t="shared" si="2"/>
        <v>88.766666666666666</v>
      </c>
    </row>
    <row r="10" spans="1:34" ht="17.100000000000001" customHeight="1" x14ac:dyDescent="0.2">
      <c r="A10" s="17" t="s">
        <v>2</v>
      </c>
      <c r="B10" s="19">
        <f>[6]Abril!$F$5</f>
        <v>88</v>
      </c>
      <c r="C10" s="19">
        <f>[6]Abril!$F$6</f>
        <v>93</v>
      </c>
      <c r="D10" s="19">
        <f>[6]Abril!$F$7</f>
        <v>95</v>
      </c>
      <c r="E10" s="19">
        <f>[6]Abril!$F$8</f>
        <v>95</v>
      </c>
      <c r="F10" s="19">
        <f>[6]Abril!$F$9</f>
        <v>96</v>
      </c>
      <c r="G10" s="19">
        <f>[6]Abril!$F$10</f>
        <v>94</v>
      </c>
      <c r="H10" s="19">
        <f>[6]Abril!$F$11</f>
        <v>95</v>
      </c>
      <c r="I10" s="19">
        <f>[6]Abril!$F$12</f>
        <v>92</v>
      </c>
      <c r="J10" s="19">
        <f>[6]Abril!$F$13</f>
        <v>95</v>
      </c>
      <c r="K10" s="19">
        <f>[6]Abril!$F$14</f>
        <v>94</v>
      </c>
      <c r="L10" s="19">
        <f>[6]Abril!$F$15</f>
        <v>88</v>
      </c>
      <c r="M10" s="19">
        <f>[6]Abril!$F$16</f>
        <v>87</v>
      </c>
      <c r="N10" s="19">
        <f>[6]Abril!$F$17</f>
        <v>96</v>
      </c>
      <c r="O10" s="19">
        <f>[6]Abril!$F$18</f>
        <v>93</v>
      </c>
      <c r="P10" s="19">
        <f>[6]Abril!$F$19</f>
        <v>84</v>
      </c>
      <c r="Q10" s="19">
        <f>[6]Abril!$F$20</f>
        <v>82</v>
      </c>
      <c r="R10" s="19">
        <f>[6]Abril!$F$21</f>
        <v>80</v>
      </c>
      <c r="S10" s="19">
        <f>[6]Abril!$F$22</f>
        <v>83</v>
      </c>
      <c r="T10" s="19">
        <f>[6]Abril!$F$23</f>
        <v>85</v>
      </c>
      <c r="U10" s="19">
        <f>[6]Abril!$F$24</f>
        <v>89</v>
      </c>
      <c r="V10" s="19">
        <f>[6]Abril!$F$25</f>
        <v>84</v>
      </c>
      <c r="W10" s="19">
        <f>[6]Abril!$F$26</f>
        <v>77</v>
      </c>
      <c r="X10" s="19">
        <f>[6]Abril!$F$27</f>
        <v>79</v>
      </c>
      <c r="Y10" s="19">
        <f>[6]Abril!$F$28</f>
        <v>79</v>
      </c>
      <c r="Z10" s="19">
        <f>[6]Abril!$F$29</f>
        <v>74</v>
      </c>
      <c r="AA10" s="19">
        <f>[6]Abril!$F$30</f>
        <v>90</v>
      </c>
      <c r="AB10" s="19">
        <f>[6]Abril!$F$31</f>
        <v>86</v>
      </c>
      <c r="AC10" s="19">
        <f>[6]Abril!$F$32</f>
        <v>79</v>
      </c>
      <c r="AD10" s="19">
        <f>[6]Abril!$F$33</f>
        <v>86</v>
      </c>
      <c r="AE10" s="19">
        <f>[6]Abril!$F$34</f>
        <v>82</v>
      </c>
      <c r="AF10" s="41">
        <f t="shared" si="1"/>
        <v>96</v>
      </c>
      <c r="AG10" s="44">
        <f t="shared" si="2"/>
        <v>87.333333333333329</v>
      </c>
    </row>
    <row r="11" spans="1:34" ht="17.100000000000001" customHeight="1" x14ac:dyDescent="0.2">
      <c r="A11" s="17" t="s">
        <v>3</v>
      </c>
      <c r="B11" s="19">
        <f>[7]Abril!$F$5</f>
        <v>94</v>
      </c>
      <c r="C11" s="19">
        <f>[7]Abril!$F$6</f>
        <v>92</v>
      </c>
      <c r="D11" s="19">
        <f>[7]Abril!$F$7</f>
        <v>95</v>
      </c>
      <c r="E11" s="19">
        <f>[7]Abril!$F$8</f>
        <v>95</v>
      </c>
      <c r="F11" s="19">
        <f>[7]Abril!$F$9</f>
        <v>92</v>
      </c>
      <c r="G11" s="19">
        <f>[7]Abril!$F$10</f>
        <v>96</v>
      </c>
      <c r="H11" s="19">
        <f>[7]Abril!$F$11</f>
        <v>96</v>
      </c>
      <c r="I11" s="19">
        <f>[7]Abril!$F$12</f>
        <v>95</v>
      </c>
      <c r="J11" s="19">
        <f>[7]Abril!$F$13</f>
        <v>94</v>
      </c>
      <c r="K11" s="19">
        <f>[7]Abril!$F$14</f>
        <v>95</v>
      </c>
      <c r="L11" s="19">
        <f>[7]Abril!$F$15</f>
        <v>93</v>
      </c>
      <c r="M11" s="19">
        <f>[7]Abril!$F$16</f>
        <v>95</v>
      </c>
      <c r="N11" s="19">
        <f>[7]Abril!$F$17</f>
        <v>94</v>
      </c>
      <c r="O11" s="19">
        <f>[7]Abril!$F$18</f>
        <v>94</v>
      </c>
      <c r="P11" s="19">
        <f>[7]Abril!$F$19</f>
        <v>96</v>
      </c>
      <c r="Q11" s="19">
        <f>[7]Abril!$F$20</f>
        <v>94</v>
      </c>
      <c r="R11" s="19">
        <f>[7]Abril!$F$21</f>
        <v>95</v>
      </c>
      <c r="S11" s="19">
        <f>[7]Abril!$F$22</f>
        <v>94</v>
      </c>
      <c r="T11" s="19">
        <f>[7]Abril!$F$23</f>
        <v>94</v>
      </c>
      <c r="U11" s="19">
        <f>[7]Abril!$F$24</f>
        <v>94</v>
      </c>
      <c r="V11" s="19">
        <f>[7]Abril!$F$25</f>
        <v>87</v>
      </c>
      <c r="W11" s="19">
        <f>[7]Abril!$F$26</f>
        <v>87</v>
      </c>
      <c r="X11" s="19">
        <f>[7]Abril!$F$27</f>
        <v>90</v>
      </c>
      <c r="Y11" s="19">
        <f>[7]Abril!$F$28</f>
        <v>93</v>
      </c>
      <c r="Z11" s="19">
        <f>[7]Abril!$F$29</f>
        <v>89</v>
      </c>
      <c r="AA11" s="19">
        <f>[7]Abril!$F$30</f>
        <v>91</v>
      </c>
      <c r="AB11" s="19">
        <f>[7]Abril!$F$31</f>
        <v>92</v>
      </c>
      <c r="AC11" s="19">
        <f>[7]Abril!$F$32</f>
        <v>91</v>
      </c>
      <c r="AD11" s="19">
        <f>[7]Abril!$F$33</f>
        <v>96</v>
      </c>
      <c r="AE11" s="19">
        <f>[7]Abril!$F$34</f>
        <v>93</v>
      </c>
      <c r="AF11" s="41">
        <f t="shared" si="1"/>
        <v>96</v>
      </c>
      <c r="AG11" s="44">
        <f t="shared" si="2"/>
        <v>93.2</v>
      </c>
    </row>
    <row r="12" spans="1:34" ht="17.100000000000001" customHeight="1" x14ac:dyDescent="0.2">
      <c r="A12" s="17" t="s">
        <v>4</v>
      </c>
      <c r="B12" s="19">
        <f>[8]Abril!$F$5</f>
        <v>96</v>
      </c>
      <c r="C12" s="19">
        <f>[8]Abril!$F$6</f>
        <v>92</v>
      </c>
      <c r="D12" s="19">
        <f>[8]Abril!$F$7</f>
        <v>94</v>
      </c>
      <c r="E12" s="19">
        <f>[8]Abril!$F$8</f>
        <v>96</v>
      </c>
      <c r="F12" s="19">
        <f>[8]Abril!$F$9</f>
        <v>93</v>
      </c>
      <c r="G12" s="19">
        <f>[8]Abril!$F$10</f>
        <v>94</v>
      </c>
      <c r="H12" s="19">
        <f>[8]Abril!$F$11</f>
        <v>95</v>
      </c>
      <c r="I12" s="19">
        <f>[8]Abril!$F$12</f>
        <v>96</v>
      </c>
      <c r="J12" s="19">
        <f>[8]Abril!$F$13</f>
        <v>94</v>
      </c>
      <c r="K12" s="19">
        <f>[8]Abril!$F$14</f>
        <v>96</v>
      </c>
      <c r="L12" s="19">
        <f>[8]Abril!$F$15</f>
        <v>97</v>
      </c>
      <c r="M12" s="19">
        <f>[8]Abril!$F$16</f>
        <v>94</v>
      </c>
      <c r="N12" s="19">
        <f>[8]Abril!$F$17</f>
        <v>95</v>
      </c>
      <c r="O12" s="19">
        <f>[8]Abril!$F$18</f>
        <v>97</v>
      </c>
      <c r="P12" s="19">
        <f>[8]Abril!$F$19</f>
        <v>96</v>
      </c>
      <c r="Q12" s="19">
        <f>[8]Abril!$F$20</f>
        <v>97</v>
      </c>
      <c r="R12" s="19">
        <f>[8]Abril!$F$21</f>
        <v>83</v>
      </c>
      <c r="S12" s="19">
        <f>[8]Abril!$F$22</f>
        <v>79</v>
      </c>
      <c r="T12" s="19">
        <f>[8]Abril!$F$23</f>
        <v>87</v>
      </c>
      <c r="U12" s="19">
        <f>[8]Abril!$F$24</f>
        <v>82</v>
      </c>
      <c r="V12" s="19">
        <f>[8]Abril!$F$25</f>
        <v>86</v>
      </c>
      <c r="W12" s="19">
        <f>[8]Abril!$F$26</f>
        <v>86</v>
      </c>
      <c r="X12" s="19">
        <f>[8]Abril!$F$27</f>
        <v>82</v>
      </c>
      <c r="Y12" s="19">
        <f>[8]Abril!$F$28</f>
        <v>87</v>
      </c>
      <c r="Z12" s="19">
        <f>[8]Abril!$F$29</f>
        <v>80</v>
      </c>
      <c r="AA12" s="19">
        <f>[8]Abril!$F$30</f>
        <v>85</v>
      </c>
      <c r="AB12" s="19">
        <f>[8]Abril!$F$31</f>
        <v>84</v>
      </c>
      <c r="AC12" s="19">
        <f>[8]Abril!$F$32</f>
        <v>83</v>
      </c>
      <c r="AD12" s="19">
        <f>[8]Abril!$F$33</f>
        <v>91</v>
      </c>
      <c r="AE12" s="19">
        <f>[8]Abril!$F$34</f>
        <v>85</v>
      </c>
      <c r="AF12" s="41">
        <f t="shared" si="1"/>
        <v>97</v>
      </c>
      <c r="AG12" s="44">
        <f t="shared" si="2"/>
        <v>90.066666666666663</v>
      </c>
    </row>
    <row r="13" spans="1:34" ht="17.100000000000001" customHeight="1" x14ac:dyDescent="0.2">
      <c r="A13" s="17" t="s">
        <v>5</v>
      </c>
      <c r="B13" s="22">
        <f>[9]Abril!$F$5</f>
        <v>84</v>
      </c>
      <c r="C13" s="22">
        <f>[9]Abril!$F$6</f>
        <v>86</v>
      </c>
      <c r="D13" s="22">
        <f>[9]Abril!$F$7</f>
        <v>92</v>
      </c>
      <c r="E13" s="22">
        <f>[9]Abril!$F$8</f>
        <v>93</v>
      </c>
      <c r="F13" s="22">
        <f>[9]Abril!$F$9</f>
        <v>91</v>
      </c>
      <c r="G13" s="22">
        <f>[9]Abril!$F$10</f>
        <v>92</v>
      </c>
      <c r="H13" s="22">
        <f>[9]Abril!$F$11</f>
        <v>88</v>
      </c>
      <c r="I13" s="22">
        <f>[9]Abril!$F$12</f>
        <v>92</v>
      </c>
      <c r="J13" s="22">
        <f>[9]Abril!$F$13</f>
        <v>93</v>
      </c>
      <c r="K13" s="22">
        <f>[9]Abril!$F$14</f>
        <v>92</v>
      </c>
      <c r="L13" s="22">
        <f>[9]Abril!$F$15</f>
        <v>91</v>
      </c>
      <c r="M13" s="22">
        <f>[9]Abril!$F$16</f>
        <v>92</v>
      </c>
      <c r="N13" s="22">
        <f>[9]Abril!$F$17</f>
        <v>93</v>
      </c>
      <c r="O13" s="22">
        <f>[9]Abril!$F$18</f>
        <v>87</v>
      </c>
      <c r="P13" s="22">
        <f>[9]Abril!$F$19</f>
        <v>88</v>
      </c>
      <c r="Q13" s="22">
        <f>[9]Abril!$F$20</f>
        <v>92</v>
      </c>
      <c r="R13" s="22">
        <f>[9]Abril!$F$21</f>
        <v>94</v>
      </c>
      <c r="S13" s="22">
        <f>[9]Abril!$F$22</f>
        <v>93</v>
      </c>
      <c r="T13" s="22">
        <f>[9]Abril!$F$23</f>
        <v>93</v>
      </c>
      <c r="U13" s="22">
        <f>[9]Abril!$F$24</f>
        <v>92</v>
      </c>
      <c r="V13" s="22">
        <f>[9]Abril!$F$25</f>
        <v>92</v>
      </c>
      <c r="W13" s="22">
        <f>[9]Abril!$F$26</f>
        <v>64</v>
      </c>
      <c r="X13" s="22">
        <f>[9]Abril!$F$27</f>
        <v>90</v>
      </c>
      <c r="Y13" s="22">
        <f>[9]Abril!$F$28</f>
        <v>90</v>
      </c>
      <c r="Z13" s="22">
        <f>[9]Abril!$F$29</f>
        <v>92</v>
      </c>
      <c r="AA13" s="22">
        <f>[9]Abril!$F$30</f>
        <v>92</v>
      </c>
      <c r="AB13" s="22">
        <f>[9]Abril!$F$31</f>
        <v>88</v>
      </c>
      <c r="AC13" s="22">
        <f>[9]Abril!$F$32</f>
        <v>89</v>
      </c>
      <c r="AD13" s="22">
        <f>[9]Abril!$F$33</f>
        <v>85</v>
      </c>
      <c r="AE13" s="22">
        <f>[9]Abril!$F$34</f>
        <v>84</v>
      </c>
      <c r="AF13" s="41">
        <f t="shared" si="1"/>
        <v>94</v>
      </c>
      <c r="AG13" s="44">
        <f t="shared" si="2"/>
        <v>89.466666666666669</v>
      </c>
    </row>
    <row r="14" spans="1:34" ht="17.100000000000001" customHeight="1" x14ac:dyDescent="0.2">
      <c r="A14" s="17" t="s">
        <v>50</v>
      </c>
      <c r="B14" s="22">
        <f>[10]Abril!$F$5</f>
        <v>94</v>
      </c>
      <c r="C14" s="22">
        <f>[10]Abril!$F$6</f>
        <v>92</v>
      </c>
      <c r="D14" s="22">
        <f>[10]Abril!$F$7</f>
        <v>95</v>
      </c>
      <c r="E14" s="22">
        <f>[10]Abril!$F$8</f>
        <v>96</v>
      </c>
      <c r="F14" s="22">
        <f>[10]Abril!$F$9</f>
        <v>95</v>
      </c>
      <c r="G14" s="22">
        <f>[10]Abril!$F$10</f>
        <v>96</v>
      </c>
      <c r="H14" s="22">
        <f>[10]Abril!$F$11</f>
        <v>96</v>
      </c>
      <c r="I14" s="22">
        <f>[10]Abril!$F$12</f>
        <v>97</v>
      </c>
      <c r="J14" s="22">
        <f>[10]Abril!$F$13</f>
        <v>96</v>
      </c>
      <c r="K14" s="22">
        <f>[10]Abril!$F$14</f>
        <v>96</v>
      </c>
      <c r="L14" s="22">
        <f>[10]Abril!$F$15</f>
        <v>98</v>
      </c>
      <c r="M14" s="22">
        <f>[10]Abril!$F$16</f>
        <v>96</v>
      </c>
      <c r="N14" s="22">
        <f>[10]Abril!$F$17</f>
        <v>96</v>
      </c>
      <c r="O14" s="22">
        <f>[10]Abril!$F$18</f>
        <v>97</v>
      </c>
      <c r="P14" s="22">
        <f>[10]Abril!$F$19</f>
        <v>96</v>
      </c>
      <c r="Q14" s="22">
        <f>[10]Abril!$F$20</f>
        <v>94</v>
      </c>
      <c r="R14" s="22">
        <f>[10]Abril!$F$21</f>
        <v>86</v>
      </c>
      <c r="S14" s="22">
        <f>[10]Abril!$F$22</f>
        <v>89</v>
      </c>
      <c r="T14" s="22">
        <f>[10]Abril!$F$23</f>
        <v>91</v>
      </c>
      <c r="U14" s="22">
        <f>[10]Abril!$F$24</f>
        <v>91</v>
      </c>
      <c r="V14" s="22">
        <f>[10]Abril!$F$25</f>
        <v>83</v>
      </c>
      <c r="W14" s="22">
        <f>[10]Abril!$F$26</f>
        <v>87</v>
      </c>
      <c r="X14" s="22">
        <f>[10]Abril!$F$27</f>
        <v>81</v>
      </c>
      <c r="Y14" s="22">
        <f>[10]Abril!$F$28</f>
        <v>94</v>
      </c>
      <c r="Z14" s="22">
        <f>[10]Abril!$F$29</f>
        <v>86</v>
      </c>
      <c r="AA14" s="22">
        <f>[10]Abril!$F$30</f>
        <v>90</v>
      </c>
      <c r="AB14" s="22">
        <f>[10]Abril!$F$31</f>
        <v>94</v>
      </c>
      <c r="AC14" s="22">
        <f>[10]Abril!$F$32</f>
        <v>89</v>
      </c>
      <c r="AD14" s="22">
        <f>[10]Abril!$F$33</f>
        <v>95</v>
      </c>
      <c r="AE14" s="22">
        <f>[10]Abril!$F$34</f>
        <v>88</v>
      </c>
      <c r="AF14" s="41">
        <f t="shared" si="1"/>
        <v>98</v>
      </c>
      <c r="AG14" s="44">
        <f t="shared" si="2"/>
        <v>92.466666666666669</v>
      </c>
    </row>
    <row r="15" spans="1:34" ht="17.100000000000001" customHeight="1" x14ac:dyDescent="0.2">
      <c r="A15" s="17" t="s">
        <v>6</v>
      </c>
      <c r="B15" s="22">
        <f>[11]Abril!$F$5</f>
        <v>96</v>
      </c>
      <c r="C15" s="22">
        <f>[11]Abril!$F$6</f>
        <v>98</v>
      </c>
      <c r="D15" s="22">
        <f>[11]Abril!$F$7</f>
        <v>100</v>
      </c>
      <c r="E15" s="22">
        <f>[11]Abril!$F$8</f>
        <v>100</v>
      </c>
      <c r="F15" s="22">
        <f>[11]Abril!$F$9</f>
        <v>99</v>
      </c>
      <c r="G15" s="22">
        <f>[11]Abril!$F$10</f>
        <v>99</v>
      </c>
      <c r="H15" s="22">
        <f>[11]Abril!$F$11</f>
        <v>98</v>
      </c>
      <c r="I15" s="22">
        <f>[11]Abril!$F$12</f>
        <v>87</v>
      </c>
      <c r="J15" s="22">
        <f>[11]Abril!$F$13</f>
        <v>100</v>
      </c>
      <c r="K15" s="22">
        <f>[11]Abril!$F$14</f>
        <v>99</v>
      </c>
      <c r="L15" s="22">
        <f>[11]Abril!$F$15</f>
        <v>98</v>
      </c>
      <c r="M15" s="22">
        <f>[11]Abril!$F$16</f>
        <v>100</v>
      </c>
      <c r="N15" s="22">
        <f>[11]Abril!$F$17</f>
        <v>0</v>
      </c>
      <c r="O15" s="22">
        <f>[11]Abril!$F$18</f>
        <v>100</v>
      </c>
      <c r="P15" s="22">
        <f>[11]Abril!$F$19</f>
        <v>100</v>
      </c>
      <c r="Q15" s="22">
        <f>[11]Abril!$F$20</f>
        <v>100</v>
      </c>
      <c r="R15" s="22">
        <f>[11]Abril!$F$21</f>
        <v>89</v>
      </c>
      <c r="S15" s="22">
        <f>[11]Abril!$F$22</f>
        <v>100</v>
      </c>
      <c r="T15" s="22">
        <f>[11]Abril!$F$23</f>
        <v>100</v>
      </c>
      <c r="U15" s="22">
        <f>[11]Abril!$F$24</f>
        <v>100</v>
      </c>
      <c r="V15" s="22">
        <f>[11]Abril!$F$25</f>
        <v>100</v>
      </c>
      <c r="W15" s="22">
        <f>[11]Abril!$F$26</f>
        <v>100</v>
      </c>
      <c r="X15" s="22">
        <f>[11]Abril!$F$27</f>
        <v>100</v>
      </c>
      <c r="Y15" s="22">
        <f>[11]Abril!$F$28</f>
        <v>100</v>
      </c>
      <c r="Z15" s="22">
        <f>[11]Abril!$F$29</f>
        <v>100</v>
      </c>
      <c r="AA15" s="22">
        <f>[11]Abril!$F$30</f>
        <v>99</v>
      </c>
      <c r="AB15" s="22">
        <f>[11]Abril!$F$31</f>
        <v>84</v>
      </c>
      <c r="AC15" s="22">
        <f>[11]Abril!$F$32</f>
        <v>99</v>
      </c>
      <c r="AD15" s="22">
        <f>[11]Abril!$F$33</f>
        <v>100</v>
      </c>
      <c r="AE15" s="22">
        <f>[11]Abril!$F$34</f>
        <v>99</v>
      </c>
      <c r="AF15" s="41">
        <f t="shared" si="1"/>
        <v>100</v>
      </c>
      <c r="AG15" s="44">
        <f t="shared" si="2"/>
        <v>94.8</v>
      </c>
    </row>
    <row r="16" spans="1:34" ht="17.100000000000001" customHeight="1" x14ac:dyDescent="0.2">
      <c r="A16" s="17" t="s">
        <v>7</v>
      </c>
      <c r="B16" s="22">
        <f>[12]Abril!$F$5</f>
        <v>95</v>
      </c>
      <c r="C16" s="22">
        <f>[12]Abril!$F$6</f>
        <v>97</v>
      </c>
      <c r="D16" s="22">
        <f>[12]Abril!$F$7</f>
        <v>97</v>
      </c>
      <c r="E16" s="22">
        <f>[12]Abril!$F$8</f>
        <v>97</v>
      </c>
      <c r="F16" s="22">
        <f>[12]Abril!$F$9</f>
        <v>96</v>
      </c>
      <c r="G16" s="22">
        <f>[12]Abril!$F$10</f>
        <v>96</v>
      </c>
      <c r="H16" s="22">
        <f>[12]Abril!$F$11</f>
        <v>97</v>
      </c>
      <c r="I16" s="22">
        <f>[12]Abril!$F$12</f>
        <v>96</v>
      </c>
      <c r="J16" s="22">
        <f>[12]Abril!$F$13</f>
        <v>96</v>
      </c>
      <c r="K16" s="22">
        <f>[12]Abril!$F$14</f>
        <v>97</v>
      </c>
      <c r="L16" s="22">
        <f>[12]Abril!$F$15</f>
        <v>95</v>
      </c>
      <c r="M16" s="22">
        <f>[12]Abril!$F$16</f>
        <v>97</v>
      </c>
      <c r="N16" s="22">
        <f>[12]Abril!$F$17</f>
        <v>97</v>
      </c>
      <c r="O16" s="22">
        <f>[12]Abril!$F$18</f>
        <v>96</v>
      </c>
      <c r="P16" s="22">
        <f>[12]Abril!$F$19</f>
        <v>89</v>
      </c>
      <c r="Q16" s="22">
        <f>[12]Abril!$F$20</f>
        <v>92</v>
      </c>
      <c r="R16" s="22">
        <f>[12]Abril!$F$21</f>
        <v>95</v>
      </c>
      <c r="S16" s="22">
        <f>[12]Abril!$F$22</f>
        <v>84</v>
      </c>
      <c r="T16" s="22">
        <f>[12]Abril!$F$23</f>
        <v>84</v>
      </c>
      <c r="U16" s="22">
        <f>[12]Abril!$F$24</f>
        <v>81</v>
      </c>
      <c r="V16" s="22">
        <f>[12]Abril!$F$25</f>
        <v>93</v>
      </c>
      <c r="W16" s="22">
        <f>[12]Abril!$F$26</f>
        <v>86</v>
      </c>
      <c r="X16" s="22">
        <f>[12]Abril!$F$27</f>
        <v>88</v>
      </c>
      <c r="Y16" s="22">
        <f>[12]Abril!$F$28</f>
        <v>82</v>
      </c>
      <c r="Z16" s="22">
        <f>[12]Abril!$F$29</f>
        <v>77</v>
      </c>
      <c r="AA16" s="22">
        <f>[12]Abril!$F$30</f>
        <v>83</v>
      </c>
      <c r="AB16" s="22">
        <f>[12]Abril!$F$31</f>
        <v>84</v>
      </c>
      <c r="AC16" s="22">
        <f>[12]Abril!$F$32</f>
        <v>83</v>
      </c>
      <c r="AD16" s="22">
        <f>[12]Abril!$F$33</f>
        <v>92</v>
      </c>
      <c r="AE16" s="22">
        <f>[12]Abril!$F$34</f>
        <v>87</v>
      </c>
      <c r="AF16" s="41">
        <f t="shared" si="1"/>
        <v>97</v>
      </c>
      <c r="AG16" s="44">
        <f t="shared" si="2"/>
        <v>90.966666666666669</v>
      </c>
    </row>
    <row r="17" spans="1:33" ht="17.100000000000001" customHeight="1" x14ac:dyDescent="0.2">
      <c r="A17" s="17" t="s">
        <v>8</v>
      </c>
      <c r="B17" s="22">
        <f>[13]Abril!$F$5</f>
        <v>92</v>
      </c>
      <c r="C17" s="22">
        <f>[13]Abril!$F$6</f>
        <v>95</v>
      </c>
      <c r="D17" s="22" t="str">
        <f>[13]Abril!$F$7</f>
        <v>**</v>
      </c>
      <c r="E17" s="22" t="str">
        <f>[13]Abril!$F$8</f>
        <v>**</v>
      </c>
      <c r="F17" s="22" t="str">
        <f>[13]Abril!$F$9</f>
        <v>**</v>
      </c>
      <c r="G17" s="22" t="str">
        <f>[13]Abril!$F$10</f>
        <v>**</v>
      </c>
      <c r="H17" s="22" t="str">
        <f>[13]Abril!$F$11</f>
        <v>**</v>
      </c>
      <c r="I17" s="22" t="str">
        <f>[13]Abril!$F$12</f>
        <v>**</v>
      </c>
      <c r="J17" s="22" t="str">
        <f>[13]Abril!$F$13</f>
        <v>**</v>
      </c>
      <c r="K17" s="22" t="str">
        <f>[13]Abril!$F$14</f>
        <v>**</v>
      </c>
      <c r="L17" s="22" t="str">
        <f>[13]Abril!$F$15</f>
        <v>**</v>
      </c>
      <c r="M17" s="22" t="str">
        <f>[13]Abril!$F$16</f>
        <v>**</v>
      </c>
      <c r="N17" s="22" t="str">
        <f>[13]Abril!$F$17</f>
        <v>**</v>
      </c>
      <c r="O17" s="22" t="str">
        <f>[13]Abril!$F$18</f>
        <v>**</v>
      </c>
      <c r="P17" s="22" t="str">
        <f>[13]Abril!$F$19</f>
        <v>**</v>
      </c>
      <c r="Q17" s="22" t="str">
        <f>[13]Abril!$F$20</f>
        <v>**</v>
      </c>
      <c r="R17" s="22" t="str">
        <f>[13]Abril!$F$21</f>
        <v>**</v>
      </c>
      <c r="S17" s="22" t="str">
        <f>[13]Abril!$F$22</f>
        <v>**</v>
      </c>
      <c r="T17" s="22" t="str">
        <f>[13]Abril!$F$23</f>
        <v>**</v>
      </c>
      <c r="U17" s="22" t="str">
        <f>[13]Abril!$F$24</f>
        <v>**</v>
      </c>
      <c r="V17" s="22" t="str">
        <f>[13]Abril!$F$25</f>
        <v>**</v>
      </c>
      <c r="W17" s="22" t="str">
        <f>[13]Abril!$F$26</f>
        <v>**</v>
      </c>
      <c r="X17" s="22" t="str">
        <f>[13]Abril!$F$27</f>
        <v>**</v>
      </c>
      <c r="Y17" s="22" t="str">
        <f>[13]Abril!$F$28</f>
        <v>**</v>
      </c>
      <c r="Z17" s="22" t="str">
        <f>[13]Abril!$F$29</f>
        <v>**</v>
      </c>
      <c r="AA17" s="22" t="str">
        <f>[13]Abril!$F$30</f>
        <v>**</v>
      </c>
      <c r="AB17" s="22">
        <f>[13]Abril!$F$31</f>
        <v>76</v>
      </c>
      <c r="AC17" s="22">
        <f>[13]Abril!$F$32</f>
        <v>93</v>
      </c>
      <c r="AD17" s="22">
        <f>[13]Abril!$F$33</f>
        <v>95</v>
      </c>
      <c r="AE17" s="22">
        <f>[13]Abril!$F$34</f>
        <v>96</v>
      </c>
      <c r="AF17" s="41">
        <f t="shared" si="1"/>
        <v>96</v>
      </c>
      <c r="AG17" s="44">
        <f t="shared" si="2"/>
        <v>91.166666666666671</v>
      </c>
    </row>
    <row r="18" spans="1:33" ht="17.100000000000001" customHeight="1" x14ac:dyDescent="0.2">
      <c r="A18" s="17" t="s">
        <v>9</v>
      </c>
      <c r="B18" s="22">
        <f>[14]Abril!$F$5</f>
        <v>88</v>
      </c>
      <c r="C18" s="22">
        <f>[14]Abril!$F$6</f>
        <v>97</v>
      </c>
      <c r="D18" s="22">
        <f>[14]Abril!$F$7</f>
        <v>96</v>
      </c>
      <c r="E18" s="22">
        <f>[14]Abril!$F$8</f>
        <v>97</v>
      </c>
      <c r="F18" s="22">
        <f>[14]Abril!$F$9</f>
        <v>95</v>
      </c>
      <c r="G18" s="22">
        <f>[14]Abril!$F$10</f>
        <v>96</v>
      </c>
      <c r="H18" s="22">
        <f>[14]Abril!$F$11</f>
        <v>96</v>
      </c>
      <c r="I18" s="22">
        <f>[14]Abril!$F$12</f>
        <v>93</v>
      </c>
      <c r="J18" s="22">
        <f>[14]Abril!$F$13</f>
        <v>97</v>
      </c>
      <c r="K18" s="22">
        <f>[14]Abril!$F$14</f>
        <v>96</v>
      </c>
      <c r="L18" s="22">
        <f>[14]Abril!$F$15</f>
        <v>94</v>
      </c>
      <c r="M18" s="22">
        <f>[14]Abril!$F$16</f>
        <v>95</v>
      </c>
      <c r="N18" s="22">
        <f>[14]Abril!$F$17</f>
        <v>97</v>
      </c>
      <c r="O18" s="22">
        <f>[14]Abril!$F$18</f>
        <v>92</v>
      </c>
      <c r="P18" s="22">
        <f>[14]Abril!$F$19</f>
        <v>80</v>
      </c>
      <c r="Q18" s="22">
        <f>[14]Abril!$F$20</f>
        <v>79</v>
      </c>
      <c r="R18" s="22">
        <f>[14]Abril!$F$21</f>
        <v>84</v>
      </c>
      <c r="S18" s="22">
        <f>[14]Abril!$F$22</f>
        <v>79</v>
      </c>
      <c r="T18" s="22">
        <f>[14]Abril!$F$23</f>
        <v>86</v>
      </c>
      <c r="U18" s="22">
        <f>[14]Abril!$F$24</f>
        <v>84</v>
      </c>
      <c r="V18" s="22">
        <f>[14]Abril!$F$25</f>
        <v>88</v>
      </c>
      <c r="W18" s="22">
        <f>[14]Abril!$F$26</f>
        <v>88</v>
      </c>
      <c r="X18" s="22">
        <f>[14]Abril!$F$27</f>
        <v>87</v>
      </c>
      <c r="Y18" s="22">
        <f>[14]Abril!$F$28</f>
        <v>80</v>
      </c>
      <c r="Z18" s="22">
        <f>[14]Abril!$F$29</f>
        <v>75</v>
      </c>
      <c r="AA18" s="22">
        <f>[14]Abril!$F$30</f>
        <v>84</v>
      </c>
      <c r="AB18" s="22">
        <f>[14]Abril!$F$31</f>
        <v>81</v>
      </c>
      <c r="AC18" s="22">
        <f>[14]Abril!$F$32</f>
        <v>77</v>
      </c>
      <c r="AD18" s="22">
        <f>[14]Abril!$F$33</f>
        <v>89</v>
      </c>
      <c r="AE18" s="22">
        <f>[14]Abril!$F$34</f>
        <v>86</v>
      </c>
      <c r="AF18" s="41">
        <f t="shared" si="1"/>
        <v>97</v>
      </c>
      <c r="AG18" s="44">
        <f t="shared" si="2"/>
        <v>88.533333333333331</v>
      </c>
    </row>
    <row r="19" spans="1:33" ht="17.100000000000001" customHeight="1" x14ac:dyDescent="0.2">
      <c r="A19" s="17" t="s">
        <v>49</v>
      </c>
      <c r="B19" s="22">
        <f>[15]Abril!$F$5</f>
        <v>91</v>
      </c>
      <c r="C19" s="22">
        <f>[15]Abril!$F$6</f>
        <v>95</v>
      </c>
      <c r="D19" s="22">
        <f>[15]Abril!$F$7</f>
        <v>95</v>
      </c>
      <c r="E19" s="22">
        <f>[15]Abril!$F$8</f>
        <v>96</v>
      </c>
      <c r="F19" s="22">
        <f>[15]Abril!$F$9</f>
        <v>95</v>
      </c>
      <c r="G19" s="22">
        <f>[15]Abril!$F$10</f>
        <v>96</v>
      </c>
      <c r="H19" s="22">
        <f>[15]Abril!$F$11</f>
        <v>96</v>
      </c>
      <c r="I19" s="22">
        <f>[15]Abril!$F$12</f>
        <v>96</v>
      </c>
      <c r="J19" s="22">
        <f>[15]Abril!$F$13</f>
        <v>96</v>
      </c>
      <c r="K19" s="22">
        <f>[15]Abril!$F$14</f>
        <v>96</v>
      </c>
      <c r="L19" s="22">
        <f>[15]Abril!$F$15</f>
        <v>90</v>
      </c>
      <c r="M19" s="22">
        <f>[15]Abril!$F$16</f>
        <v>94</v>
      </c>
      <c r="N19" s="22">
        <f>[15]Abril!$F$17</f>
        <v>96</v>
      </c>
      <c r="O19" s="22">
        <f>[15]Abril!$F$18</f>
        <v>95</v>
      </c>
      <c r="P19" s="22">
        <f>[15]Abril!$F$19</f>
        <v>95</v>
      </c>
      <c r="Q19" s="22">
        <f>[15]Abril!$F$20</f>
        <v>94</v>
      </c>
      <c r="R19" s="22">
        <f>[15]Abril!$F$21</f>
        <v>94</v>
      </c>
      <c r="S19" s="22">
        <f>[15]Abril!$F$22</f>
        <v>95</v>
      </c>
      <c r="T19" s="22">
        <f>[15]Abril!$F$23</f>
        <v>96</v>
      </c>
      <c r="U19" s="22">
        <f>[15]Abril!$F$24</f>
        <v>95</v>
      </c>
      <c r="V19" s="22">
        <f>[15]Abril!$F$25</f>
        <v>92</v>
      </c>
      <c r="W19" s="22">
        <f>[15]Abril!$F$26</f>
        <v>95</v>
      </c>
      <c r="X19" s="22">
        <f>[15]Abril!$F$27</f>
        <v>92</v>
      </c>
      <c r="Y19" s="22">
        <f>[15]Abril!$F$28</f>
        <v>95</v>
      </c>
      <c r="Z19" s="22">
        <f>[15]Abril!$F$29</f>
        <v>94</v>
      </c>
      <c r="AA19" s="22">
        <f>[15]Abril!$F$30</f>
        <v>93</v>
      </c>
      <c r="AB19" s="22">
        <f>[15]Abril!$F$31</f>
        <v>90</v>
      </c>
      <c r="AC19" s="22">
        <f>[15]Abril!$F$32</f>
        <v>93</v>
      </c>
      <c r="AD19" s="22">
        <f>[15]Abril!$F$33</f>
        <v>94</v>
      </c>
      <c r="AE19" s="22">
        <f>[15]Abril!$F$34</f>
        <v>94</v>
      </c>
      <c r="AF19" s="41">
        <f t="shared" si="1"/>
        <v>96</v>
      </c>
      <c r="AG19" s="44">
        <f t="shared" si="2"/>
        <v>94.266666666666666</v>
      </c>
    </row>
    <row r="20" spans="1:33" ht="17.100000000000001" customHeight="1" x14ac:dyDescent="0.2">
      <c r="A20" s="17" t="s">
        <v>10</v>
      </c>
      <c r="B20" s="22">
        <f>[16]Abril!$F$5</f>
        <v>92</v>
      </c>
      <c r="C20" s="22">
        <f>[16]Abril!$F$6</f>
        <v>96</v>
      </c>
      <c r="D20" s="22">
        <f>[16]Abril!$F$7</f>
        <v>95</v>
      </c>
      <c r="E20" s="22">
        <f>[16]Abril!$F$8</f>
        <v>95</v>
      </c>
      <c r="F20" s="22">
        <f>[16]Abril!$F$9</f>
        <v>95</v>
      </c>
      <c r="G20" s="22">
        <f>[16]Abril!$F$10</f>
        <v>95</v>
      </c>
      <c r="H20" s="22">
        <f>[16]Abril!$F$11</f>
        <v>95</v>
      </c>
      <c r="I20" s="22">
        <f>[16]Abril!$F$12</f>
        <v>96</v>
      </c>
      <c r="J20" s="22">
        <f>[16]Abril!$F$13</f>
        <v>95</v>
      </c>
      <c r="K20" s="22">
        <f>[16]Abril!$F$14</f>
        <v>96</v>
      </c>
      <c r="L20" s="22">
        <f>[16]Abril!$F$15</f>
        <v>91</v>
      </c>
      <c r="M20" s="22">
        <f>[16]Abril!$F$16</f>
        <v>96</v>
      </c>
      <c r="N20" s="22">
        <f>[16]Abril!$F$17</f>
        <v>96</v>
      </c>
      <c r="O20" s="22">
        <f>[16]Abril!$F$18</f>
        <v>96</v>
      </c>
      <c r="P20" s="22">
        <f>[16]Abril!$F$19</f>
        <v>95</v>
      </c>
      <c r="Q20" s="22">
        <f>[16]Abril!$F$20</f>
        <v>94</v>
      </c>
      <c r="R20" s="22">
        <f>[16]Abril!$F$21</f>
        <v>95</v>
      </c>
      <c r="S20" s="22">
        <f>[16]Abril!$F$22</f>
        <v>94</v>
      </c>
      <c r="T20" s="22">
        <f>[16]Abril!$F$23</f>
        <v>94</v>
      </c>
      <c r="U20" s="22">
        <f>[16]Abril!$F$24</f>
        <v>93</v>
      </c>
      <c r="V20" s="22">
        <f>[16]Abril!$F$25</f>
        <v>93</v>
      </c>
      <c r="W20" s="22">
        <f>[16]Abril!$F$26</f>
        <v>91</v>
      </c>
      <c r="X20" s="22">
        <f>[16]Abril!$F$27</f>
        <v>88</v>
      </c>
      <c r="Y20" s="22">
        <f>[16]Abril!$F$28</f>
        <v>93</v>
      </c>
      <c r="Z20" s="22">
        <f>[16]Abril!$F$29</f>
        <v>92</v>
      </c>
      <c r="AA20" s="22">
        <f>[16]Abril!$F$30</f>
        <v>91</v>
      </c>
      <c r="AB20" s="22">
        <f>[16]Abril!$F$31</f>
        <v>87</v>
      </c>
      <c r="AC20" s="22">
        <f>[16]Abril!$F$32</f>
        <v>90</v>
      </c>
      <c r="AD20" s="22">
        <f>[16]Abril!$F$33</f>
        <v>92</v>
      </c>
      <c r="AE20" s="22">
        <f>[16]Abril!$F$34</f>
        <v>93</v>
      </c>
      <c r="AF20" s="41">
        <f t="shared" si="1"/>
        <v>96</v>
      </c>
      <c r="AG20" s="44">
        <f t="shared" si="2"/>
        <v>93.466666666666669</v>
      </c>
    </row>
    <row r="21" spans="1:33" ht="17.100000000000001" customHeight="1" x14ac:dyDescent="0.2">
      <c r="A21" s="17" t="s">
        <v>11</v>
      </c>
      <c r="B21" s="22">
        <f>[17]Abril!$F$5</f>
        <v>100</v>
      </c>
      <c r="C21" s="22">
        <f>[17]Abril!$F$6</f>
        <v>100</v>
      </c>
      <c r="D21" s="22">
        <f>[17]Abril!$F$7</f>
        <v>100</v>
      </c>
      <c r="E21" s="22">
        <f>[17]Abril!$F$8</f>
        <v>100</v>
      </c>
      <c r="F21" s="22">
        <f>[17]Abril!$F$9</f>
        <v>100</v>
      </c>
      <c r="G21" s="22">
        <f>[17]Abril!$F$10</f>
        <v>100</v>
      </c>
      <c r="H21" s="22">
        <f>[17]Abril!$F$11</f>
        <v>100</v>
      </c>
      <c r="I21" s="22">
        <f>[17]Abril!$F$12</f>
        <v>100</v>
      </c>
      <c r="J21" s="22">
        <f>[17]Abril!$F$13</f>
        <v>100</v>
      </c>
      <c r="K21" s="22">
        <f>[17]Abril!$F$14</f>
        <v>100</v>
      </c>
      <c r="L21" s="22">
        <f>[17]Abril!$F$15</f>
        <v>100</v>
      </c>
      <c r="M21" s="22">
        <f>[17]Abril!$F$16</f>
        <v>100</v>
      </c>
      <c r="N21" s="22">
        <f>[17]Abril!$F$17</f>
        <v>100</v>
      </c>
      <c r="O21" s="22">
        <f>[17]Abril!$F$18</f>
        <v>100</v>
      </c>
      <c r="P21" s="22">
        <f>[17]Abril!$F$19</f>
        <v>99</v>
      </c>
      <c r="Q21" s="22">
        <f>[17]Abril!$F$20</f>
        <v>100</v>
      </c>
      <c r="R21" s="22">
        <f>[17]Abril!$F$21</f>
        <v>100</v>
      </c>
      <c r="S21" s="22">
        <f>[17]Abril!$F$22</f>
        <v>100</v>
      </c>
      <c r="T21" s="22">
        <f>[17]Abril!$F$23</f>
        <v>100</v>
      </c>
      <c r="U21" s="22">
        <f>[17]Abril!$F$24</f>
        <v>100</v>
      </c>
      <c r="V21" s="22">
        <f>[17]Abril!$F$25</f>
        <v>100</v>
      </c>
      <c r="W21" s="22">
        <f>[17]Abril!$F$26</f>
        <v>100</v>
      </c>
      <c r="X21" s="22">
        <f>[17]Abril!$F$27</f>
        <v>100</v>
      </c>
      <c r="Y21" s="22">
        <f>[17]Abril!$F$28</f>
        <v>100</v>
      </c>
      <c r="Z21" s="22">
        <f>[17]Abril!$F$29</f>
        <v>100</v>
      </c>
      <c r="AA21" s="22">
        <f>[17]Abril!$F$30</f>
        <v>100</v>
      </c>
      <c r="AB21" s="22">
        <f>[17]Abril!$F$31</f>
        <v>100</v>
      </c>
      <c r="AC21" s="22">
        <f>[17]Abril!$F$32</f>
        <v>100</v>
      </c>
      <c r="AD21" s="22">
        <f>[17]Abril!$F$33</f>
        <v>100</v>
      </c>
      <c r="AE21" s="22">
        <f>[17]Abril!$F$34</f>
        <v>100</v>
      </c>
      <c r="AF21" s="41">
        <f t="shared" si="1"/>
        <v>100</v>
      </c>
      <c r="AG21" s="44">
        <f t="shared" si="2"/>
        <v>99.966666666666669</v>
      </c>
    </row>
    <row r="22" spans="1:33" ht="17.100000000000001" customHeight="1" x14ac:dyDescent="0.2">
      <c r="A22" s="17" t="s">
        <v>12</v>
      </c>
      <c r="B22" s="22">
        <f>[18]Abril!$F$5</f>
        <v>90</v>
      </c>
      <c r="C22" s="22">
        <f>[18]Abril!$F$6</f>
        <v>95</v>
      </c>
      <c r="D22" s="22">
        <f>[18]Abril!$F$7</f>
        <v>96</v>
      </c>
      <c r="E22" s="22">
        <f>[18]Abril!$F$8</f>
        <v>96</v>
      </c>
      <c r="F22" s="22">
        <f>[18]Abril!$F$9</f>
        <v>96</v>
      </c>
      <c r="G22" s="22">
        <f>[18]Abril!$F$10</f>
        <v>96</v>
      </c>
      <c r="H22" s="22">
        <f>[18]Abril!$F$11</f>
        <v>96</v>
      </c>
      <c r="I22" s="22">
        <f>[18]Abril!$F$12</f>
        <v>95</v>
      </c>
      <c r="J22" s="22">
        <f>[18]Abril!$F$13</f>
        <v>96</v>
      </c>
      <c r="K22" s="22">
        <f>[18]Abril!$F$14</f>
        <v>96</v>
      </c>
      <c r="L22" s="22">
        <f>[18]Abril!$F$15</f>
        <v>95</v>
      </c>
      <c r="M22" s="22">
        <f>[18]Abril!$F$16</f>
        <v>95</v>
      </c>
      <c r="N22" s="22">
        <f>[18]Abril!$F$17</f>
        <v>96</v>
      </c>
      <c r="O22" s="22">
        <f>[18]Abril!$F$18</f>
        <v>91</v>
      </c>
      <c r="P22" s="22">
        <f>[18]Abril!$F$19</f>
        <v>84</v>
      </c>
      <c r="Q22" s="22">
        <f>[18]Abril!$F$20</f>
        <v>92</v>
      </c>
      <c r="R22" s="22">
        <f>[18]Abril!$F$21</f>
        <v>90</v>
      </c>
      <c r="S22" s="22">
        <f>[18]Abril!$F$22</f>
        <v>92</v>
      </c>
      <c r="T22" s="22">
        <f>[18]Abril!$F$23</f>
        <v>93</v>
      </c>
      <c r="U22" s="22">
        <f>[18]Abril!$F$24</f>
        <v>91</v>
      </c>
      <c r="V22" s="22">
        <f>[18]Abril!$F$25</f>
        <v>91</v>
      </c>
      <c r="W22" s="22">
        <f>[18]Abril!$F$26</f>
        <v>89</v>
      </c>
      <c r="X22" s="22">
        <f>[18]Abril!$F$27</f>
        <v>89</v>
      </c>
      <c r="Y22" s="22">
        <f>[18]Abril!$F$28</f>
        <v>88</v>
      </c>
      <c r="Z22" s="22">
        <f>[18]Abril!$F$29</f>
        <v>93</v>
      </c>
      <c r="AA22" s="22">
        <f>[18]Abril!$F$30</f>
        <v>96</v>
      </c>
      <c r="AB22" s="22">
        <f>[18]Abril!$F$31</f>
        <v>95</v>
      </c>
      <c r="AC22" s="22">
        <f>[18]Abril!$F$32</f>
        <v>91</v>
      </c>
      <c r="AD22" s="22">
        <f>[18]Abril!$F$33</f>
        <v>95</v>
      </c>
      <c r="AE22" s="22">
        <f>[18]Abril!$F$34</f>
        <v>95</v>
      </c>
      <c r="AF22" s="41">
        <f t="shared" si="1"/>
        <v>96</v>
      </c>
      <c r="AG22" s="44">
        <f t="shared" si="2"/>
        <v>93.1</v>
      </c>
    </row>
    <row r="23" spans="1:33" ht="17.100000000000001" customHeight="1" x14ac:dyDescent="0.2">
      <c r="A23" s="17" t="s">
        <v>13</v>
      </c>
      <c r="B23" s="22">
        <f>[19]Abril!$F$5</f>
        <v>97</v>
      </c>
      <c r="C23" s="22">
        <f>[19]Abril!$F$6</f>
        <v>97</v>
      </c>
      <c r="D23" s="22">
        <f>[19]Abril!$F$7</f>
        <v>96</v>
      </c>
      <c r="E23" s="22">
        <f>[19]Abril!$F$8</f>
        <v>97</v>
      </c>
      <c r="F23" s="22">
        <f>[19]Abril!$F$9</f>
        <v>97</v>
      </c>
      <c r="G23" s="22">
        <f>[19]Abril!$F$10</f>
        <v>97</v>
      </c>
      <c r="H23" s="22">
        <f>[19]Abril!$F$11</f>
        <v>95</v>
      </c>
      <c r="I23" s="22">
        <f>[19]Abril!$F$12</f>
        <v>97</v>
      </c>
      <c r="J23" s="22">
        <f>[19]Abril!$F$13</f>
        <v>97</v>
      </c>
      <c r="K23" s="22">
        <f>[19]Abril!$F$14</f>
        <v>97</v>
      </c>
      <c r="L23" s="22">
        <f>[19]Abril!$F$15</f>
        <v>97</v>
      </c>
      <c r="M23" s="22">
        <f>[19]Abril!$F$16</f>
        <v>95</v>
      </c>
      <c r="N23" s="22">
        <f>[19]Abril!$F$17</f>
        <v>96</v>
      </c>
      <c r="O23" s="22">
        <f>[19]Abril!$F$18</f>
        <v>95</v>
      </c>
      <c r="P23" s="22">
        <f>[19]Abril!$F$19</f>
        <v>97</v>
      </c>
      <c r="Q23" s="22">
        <f>[19]Abril!$F$20</f>
        <v>97</v>
      </c>
      <c r="R23" s="22">
        <f>[19]Abril!$F$21</f>
        <v>98</v>
      </c>
      <c r="S23" s="22">
        <f>[19]Abril!$F$22</f>
        <v>98</v>
      </c>
      <c r="T23" s="22">
        <f>[19]Abril!$F$23</f>
        <v>98</v>
      </c>
      <c r="U23" s="22">
        <f>[19]Abril!$F$24</f>
        <v>98</v>
      </c>
      <c r="V23" s="22">
        <f>[19]Abril!$F$25</f>
        <v>97</v>
      </c>
      <c r="W23" s="22">
        <f>[19]Abril!$F$26</f>
        <v>95</v>
      </c>
      <c r="X23" s="22">
        <f>[19]Abril!$F$27</f>
        <v>97</v>
      </c>
      <c r="Y23" s="22">
        <f>[19]Abril!$F$28</f>
        <v>98</v>
      </c>
      <c r="Z23" s="22">
        <f>[19]Abril!$F$29</f>
        <v>97</v>
      </c>
      <c r="AA23" s="22">
        <f>[19]Abril!$F$30</f>
        <v>97</v>
      </c>
      <c r="AB23" s="22">
        <f>[19]Abril!$F$31</f>
        <v>97</v>
      </c>
      <c r="AC23" s="22">
        <f>[19]Abril!$F$32</f>
        <v>97</v>
      </c>
      <c r="AD23" s="22">
        <f>[19]Abril!$F$33</f>
        <v>97</v>
      </c>
      <c r="AE23" s="22">
        <f>[19]Abril!$F$34</f>
        <v>97</v>
      </c>
      <c r="AF23" s="41">
        <f t="shared" si="1"/>
        <v>98</v>
      </c>
      <c r="AG23" s="44">
        <f t="shared" si="2"/>
        <v>96.833333333333329</v>
      </c>
    </row>
    <row r="24" spans="1:33" ht="17.100000000000001" customHeight="1" x14ac:dyDescent="0.2">
      <c r="A24" s="17" t="s">
        <v>14</v>
      </c>
      <c r="B24" s="22">
        <f>[20]Abril!$F$5</f>
        <v>91</v>
      </c>
      <c r="C24" s="22">
        <f>[20]Abril!$F$6</f>
        <v>93</v>
      </c>
      <c r="D24" s="22">
        <f>[20]Abril!$F$7</f>
        <v>95</v>
      </c>
      <c r="E24" s="22">
        <f>[20]Abril!$F$8</f>
        <v>94</v>
      </c>
      <c r="F24" s="22">
        <f>[20]Abril!$F$9</f>
        <v>91</v>
      </c>
      <c r="G24" s="22">
        <f>[20]Abril!$F$10</f>
        <v>95</v>
      </c>
      <c r="H24" s="22">
        <f>[20]Abril!$F$11</f>
        <v>95</v>
      </c>
      <c r="I24" s="22">
        <f>[20]Abril!$F$12</f>
        <v>95</v>
      </c>
      <c r="J24" s="22">
        <f>[20]Abril!$F$13</f>
        <v>94</v>
      </c>
      <c r="K24" s="22">
        <f>[20]Abril!$F$14</f>
        <v>93</v>
      </c>
      <c r="L24" s="22">
        <f>[20]Abril!$F$15</f>
        <v>93</v>
      </c>
      <c r="M24" s="22">
        <f>[20]Abril!$F$16</f>
        <v>93</v>
      </c>
      <c r="N24" s="22">
        <f>[20]Abril!$F$17</f>
        <v>94</v>
      </c>
      <c r="O24" s="22">
        <f>[20]Abril!$F$18</f>
        <v>94</v>
      </c>
      <c r="P24" s="22">
        <f>[20]Abril!$F$19</f>
        <v>94</v>
      </c>
      <c r="Q24" s="22">
        <f>[20]Abril!$F$20</f>
        <v>95</v>
      </c>
      <c r="R24" s="22">
        <f>[20]Abril!$F$21</f>
        <v>93</v>
      </c>
      <c r="S24" s="22">
        <f>[20]Abril!$F$22</f>
        <v>95</v>
      </c>
      <c r="T24" s="22">
        <f>[20]Abril!$F$23</f>
        <v>93</v>
      </c>
      <c r="U24" s="22">
        <f>[20]Abril!$F$24</f>
        <v>94</v>
      </c>
      <c r="V24" s="22">
        <f>[20]Abril!$F$25</f>
        <v>93</v>
      </c>
      <c r="W24" s="22">
        <f>[20]Abril!$F$26</f>
        <v>83</v>
      </c>
      <c r="X24" s="22">
        <f>[20]Abril!$F$27</f>
        <v>93</v>
      </c>
      <c r="Y24" s="22">
        <f>[20]Abril!$F$28</f>
        <v>94</v>
      </c>
      <c r="Z24" s="22">
        <f>[20]Abril!$F$29</f>
        <v>94</v>
      </c>
      <c r="AA24" s="22">
        <f>[20]Abril!$F$30</f>
        <v>95</v>
      </c>
      <c r="AB24" s="22">
        <f>[20]Abril!$F$31</f>
        <v>95</v>
      </c>
      <c r="AC24" s="22">
        <f>[20]Abril!$F$32</f>
        <v>90</v>
      </c>
      <c r="AD24" s="22">
        <f>[20]Abril!$F$33</f>
        <v>93</v>
      </c>
      <c r="AE24" s="22">
        <f>[20]Abril!$F$34</f>
        <v>95</v>
      </c>
      <c r="AF24" s="41">
        <f t="shared" si="1"/>
        <v>95</v>
      </c>
      <c r="AG24" s="44">
        <f t="shared" si="2"/>
        <v>93.3</v>
      </c>
    </row>
    <row r="25" spans="1:33" ht="17.100000000000001" customHeight="1" x14ac:dyDescent="0.2">
      <c r="A25" s="17" t="s">
        <v>15</v>
      </c>
      <c r="B25" s="22">
        <f>[21]Abril!$F$5</f>
        <v>93</v>
      </c>
      <c r="C25" s="22">
        <f>[21]Abril!$F$6</f>
        <v>97</v>
      </c>
      <c r="D25" s="22">
        <f>[21]Abril!$F$7</f>
        <v>98</v>
      </c>
      <c r="E25" s="22">
        <f>[21]Abril!$F$8</f>
        <v>98</v>
      </c>
      <c r="F25" s="22">
        <f>[21]Abril!$F$9</f>
        <v>97</v>
      </c>
      <c r="G25" s="22">
        <f>[21]Abril!$F$10</f>
        <v>99</v>
      </c>
      <c r="H25" s="22">
        <f>[21]Abril!$F$11</f>
        <v>97</v>
      </c>
      <c r="I25" s="22">
        <f>[21]Abril!$F$12</f>
        <v>96</v>
      </c>
      <c r="J25" s="22">
        <f>[21]Abril!$F$13</f>
        <v>95</v>
      </c>
      <c r="K25" s="22">
        <f>[21]Abril!$F$14</f>
        <v>98</v>
      </c>
      <c r="L25" s="22">
        <f>[21]Abril!$F$15</f>
        <v>97</v>
      </c>
      <c r="M25" s="22">
        <f>[21]Abril!$F$16</f>
        <v>97</v>
      </c>
      <c r="N25" s="22">
        <f>[21]Abril!$F$17</f>
        <v>99</v>
      </c>
      <c r="O25" s="22">
        <f>[21]Abril!$F$18</f>
        <v>94</v>
      </c>
      <c r="P25" s="22">
        <f>[21]Abril!$F$19</f>
        <v>82</v>
      </c>
      <c r="Q25" s="22">
        <f>[21]Abril!$F$20</f>
        <v>72</v>
      </c>
      <c r="R25" s="22">
        <f>[21]Abril!$F$21</f>
        <v>86</v>
      </c>
      <c r="S25" s="22">
        <f>[21]Abril!$F$22</f>
        <v>86</v>
      </c>
      <c r="T25" s="22">
        <f>[21]Abril!$F$23</f>
        <v>90</v>
      </c>
      <c r="U25" s="22">
        <f>[21]Abril!$F$24</f>
        <v>87</v>
      </c>
      <c r="V25" s="22">
        <f>[21]Abril!$F$25</f>
        <v>91</v>
      </c>
      <c r="W25" s="22">
        <f>[21]Abril!$F$26</f>
        <v>90</v>
      </c>
      <c r="X25" s="22">
        <f>[21]Abril!$F$27</f>
        <v>91</v>
      </c>
      <c r="Y25" s="22">
        <f>[21]Abril!$F$28</f>
        <v>81</v>
      </c>
      <c r="Z25" s="22">
        <f>[21]Abril!$F$29</f>
        <v>80</v>
      </c>
      <c r="AA25" s="22">
        <f>[21]Abril!$F$30</f>
        <v>84</v>
      </c>
      <c r="AB25" s="22">
        <f>[21]Abril!$F$31</f>
        <v>93</v>
      </c>
      <c r="AC25" s="22">
        <f>[21]Abril!$F$32</f>
        <v>90</v>
      </c>
      <c r="AD25" s="22">
        <f>[21]Abril!$F$33</f>
        <v>90</v>
      </c>
      <c r="AE25" s="22">
        <f>[21]Abril!$F$34</f>
        <v>88</v>
      </c>
      <c r="AF25" s="41">
        <f t="shared" si="1"/>
        <v>99</v>
      </c>
      <c r="AG25" s="44">
        <f t="shared" si="2"/>
        <v>91.2</v>
      </c>
    </row>
    <row r="26" spans="1:33" ht="17.100000000000001" customHeight="1" x14ac:dyDescent="0.2">
      <c r="A26" s="17" t="s">
        <v>16</v>
      </c>
      <c r="B26" s="22">
        <f>[22]Abril!$F$5</f>
        <v>82</v>
      </c>
      <c r="C26" s="22">
        <f>[22]Abril!$F$6</f>
        <v>93</v>
      </c>
      <c r="D26" s="22">
        <f>[22]Abril!$F$7</f>
        <v>96</v>
      </c>
      <c r="E26" s="22">
        <f>[22]Abril!$F$8</f>
        <v>95</v>
      </c>
      <c r="F26" s="22">
        <f>[22]Abril!$F$9</f>
        <v>95</v>
      </c>
      <c r="G26" s="22">
        <f>[22]Abril!$F$10</f>
        <v>95</v>
      </c>
      <c r="H26" s="22">
        <f>[22]Abril!$F$11</f>
        <v>96</v>
      </c>
      <c r="I26" s="22">
        <f>[22]Abril!$F$12</f>
        <v>95</v>
      </c>
      <c r="J26" s="22">
        <f>[22]Abril!$F$13</f>
        <v>94</v>
      </c>
      <c r="K26" s="22">
        <f>[22]Abril!$F$14</f>
        <v>94</v>
      </c>
      <c r="L26" s="22">
        <f>[22]Abril!$F$15</f>
        <v>90</v>
      </c>
      <c r="M26" s="22">
        <f>[22]Abril!$F$16</f>
        <v>95</v>
      </c>
      <c r="N26" s="22">
        <f>[22]Abril!$F$17</f>
        <v>94</v>
      </c>
      <c r="O26" s="22">
        <f>[22]Abril!$F$18</f>
        <v>94</v>
      </c>
      <c r="P26" s="22">
        <f>[22]Abril!$F$19</f>
        <v>91</v>
      </c>
      <c r="Q26" s="22" t="str">
        <f>[22]Abril!$F$20</f>
        <v>**</v>
      </c>
      <c r="R26" s="22" t="str">
        <f>[22]Abril!$F$21</f>
        <v>**</v>
      </c>
      <c r="S26" s="22" t="str">
        <f>[22]Abril!$F$22</f>
        <v>**</v>
      </c>
      <c r="T26" s="22" t="str">
        <f>[22]Abril!$F$23</f>
        <v>**</v>
      </c>
      <c r="U26" s="22" t="str">
        <f>[22]Abril!$F$24</f>
        <v>**</v>
      </c>
      <c r="V26" s="22" t="str">
        <f>[22]Abril!$F$25</f>
        <v>**</v>
      </c>
      <c r="W26" s="22">
        <f>[22]Abril!$F$26</f>
        <v>73</v>
      </c>
      <c r="X26" s="22">
        <f>[22]Abril!$F$27</f>
        <v>94</v>
      </c>
      <c r="Y26" s="22">
        <f>[22]Abril!$F$28</f>
        <v>92</v>
      </c>
      <c r="Z26" s="22">
        <f>[22]Abril!$F$29</f>
        <v>94</v>
      </c>
      <c r="AA26" s="22">
        <f>[22]Abril!$F$30</f>
        <v>92</v>
      </c>
      <c r="AB26" s="22">
        <f>[22]Abril!$F$31</f>
        <v>84</v>
      </c>
      <c r="AC26" s="22">
        <f>[22]Abril!$F$32</f>
        <v>92</v>
      </c>
      <c r="AD26" s="22">
        <f>[22]Abril!$F$33</f>
        <v>88</v>
      </c>
      <c r="AE26" s="22">
        <f>[22]Abril!$F$34</f>
        <v>90</v>
      </c>
      <c r="AF26" s="41">
        <f t="shared" si="1"/>
        <v>96</v>
      </c>
      <c r="AG26" s="44">
        <f t="shared" si="2"/>
        <v>91.583333333333329</v>
      </c>
    </row>
    <row r="27" spans="1:33" ht="17.100000000000001" customHeight="1" x14ac:dyDescent="0.2">
      <c r="A27" s="17" t="s">
        <v>17</v>
      </c>
      <c r="B27" s="22" t="str">
        <f>[23]Abril!$F$5</f>
        <v>**</v>
      </c>
      <c r="C27" s="22" t="str">
        <f>[23]Abril!$F$6</f>
        <v>**</v>
      </c>
      <c r="D27" s="22" t="str">
        <f>[23]Abril!$F$7</f>
        <v>**</v>
      </c>
      <c r="E27" s="22" t="str">
        <f>[23]Abril!$F$8</f>
        <v>**</v>
      </c>
      <c r="F27" s="22" t="str">
        <f>[23]Abril!$F$9</f>
        <v>**</v>
      </c>
      <c r="G27" s="22" t="str">
        <f>[23]Abril!$F$10</f>
        <v>**</v>
      </c>
      <c r="H27" s="22" t="str">
        <f>[23]Abril!$F$11</f>
        <v>**</v>
      </c>
      <c r="I27" s="22" t="str">
        <f>[23]Abril!$F$12</f>
        <v>**</v>
      </c>
      <c r="J27" s="22" t="str">
        <f>[23]Abril!$F$13</f>
        <v>**</v>
      </c>
      <c r="K27" s="22" t="str">
        <f>[23]Abril!$F$14</f>
        <v>**</v>
      </c>
      <c r="L27" s="22" t="str">
        <f>[23]Abril!$F$15</f>
        <v>**</v>
      </c>
      <c r="M27" s="22" t="str">
        <f>[23]Abril!$F$16</f>
        <v>**</v>
      </c>
      <c r="N27" s="22" t="str">
        <f>[23]Abril!$F$17</f>
        <v>**</v>
      </c>
      <c r="O27" s="22" t="str">
        <f>[23]Abril!$F$18</f>
        <v>**</v>
      </c>
      <c r="P27" s="22" t="str">
        <f>[23]Abril!$F$19</f>
        <v>**</v>
      </c>
      <c r="Q27" s="22" t="str">
        <f>[23]Abril!$F$20</f>
        <v>**</v>
      </c>
      <c r="R27" s="22" t="str">
        <f>[23]Abril!$F$21</f>
        <v>**</v>
      </c>
      <c r="S27" s="22" t="str">
        <f>[23]Abril!$F$22</f>
        <v>**</v>
      </c>
      <c r="T27" s="22" t="str">
        <f>[23]Abril!$F$23</f>
        <v>**</v>
      </c>
      <c r="U27" s="22" t="str">
        <f>[23]Abril!$F$24</f>
        <v>**</v>
      </c>
      <c r="V27" s="22" t="str">
        <f>[23]Abril!$F$25</f>
        <v>**</v>
      </c>
      <c r="W27" s="22" t="str">
        <f>[23]Abril!$F$26</f>
        <v>**</v>
      </c>
      <c r="X27" s="22" t="str">
        <f>[23]Abril!$F$27</f>
        <v>**</v>
      </c>
      <c r="Y27" s="22" t="str">
        <f>[23]Abril!$F$28</f>
        <v>**</v>
      </c>
      <c r="Z27" s="22" t="str">
        <f>[23]Abril!$F$29</f>
        <v>**</v>
      </c>
      <c r="AA27" s="22" t="str">
        <f>[23]Abril!$F$30</f>
        <v>**</v>
      </c>
      <c r="AB27" s="22" t="str">
        <f>[23]Abril!$F$31</f>
        <v>**</v>
      </c>
      <c r="AC27" s="22">
        <f>[23]Abril!$F$32</f>
        <v>78</v>
      </c>
      <c r="AD27" s="22">
        <f>[23]Abril!$F$33</f>
        <v>97</v>
      </c>
      <c r="AE27" s="22">
        <f>[23]Abril!$F$34</f>
        <v>97</v>
      </c>
      <c r="AF27" s="41">
        <f>MAX(B27:AE27)</f>
        <v>97</v>
      </c>
      <c r="AG27" s="44">
        <f>AVERAGE(B27:AE27)</f>
        <v>90.666666666666671</v>
      </c>
    </row>
    <row r="28" spans="1:33" ht="17.100000000000001" customHeight="1" x14ac:dyDescent="0.2">
      <c r="A28" s="17" t="s">
        <v>18</v>
      </c>
      <c r="B28" s="22">
        <f>[24]Abril!$F$5</f>
        <v>95</v>
      </c>
      <c r="C28" s="22">
        <f>[24]Abril!$F$6</f>
        <v>95</v>
      </c>
      <c r="D28" s="22">
        <f>[24]Abril!$F$7</f>
        <v>98</v>
      </c>
      <c r="E28" s="22">
        <f>[24]Abril!$F$8</f>
        <v>98</v>
      </c>
      <c r="F28" s="22">
        <f>[24]Abril!$F$9</f>
        <v>97</v>
      </c>
      <c r="G28" s="22">
        <f>[24]Abril!$F$10</f>
        <v>98</v>
      </c>
      <c r="H28" s="22">
        <f>[24]Abril!$F$11</f>
        <v>99</v>
      </c>
      <c r="I28" s="22">
        <f>[24]Abril!$F$12</f>
        <v>99</v>
      </c>
      <c r="J28" s="22">
        <f>[24]Abril!$F$13</f>
        <v>97</v>
      </c>
      <c r="K28" s="22">
        <f>[24]Abril!$F$14</f>
        <v>97</v>
      </c>
      <c r="L28" s="22">
        <f>[24]Abril!$F$15</f>
        <v>97</v>
      </c>
      <c r="M28" s="22">
        <f>[24]Abril!$F$16</f>
        <v>95</v>
      </c>
      <c r="N28" s="22">
        <f>[24]Abril!$F$17</f>
        <v>97</v>
      </c>
      <c r="O28" s="22">
        <f>[24]Abril!$F$18</f>
        <v>97</v>
      </c>
      <c r="P28" s="22">
        <f>[24]Abril!$F$19</f>
        <v>96</v>
      </c>
      <c r="Q28" s="22">
        <f>[24]Abril!$F$20</f>
        <v>95</v>
      </c>
      <c r="R28" s="22">
        <f>[24]Abril!$F$21</f>
        <v>91</v>
      </c>
      <c r="S28" s="22">
        <f>[24]Abril!$F$22</f>
        <v>91</v>
      </c>
      <c r="T28" s="22">
        <f>[24]Abril!$F$23</f>
        <v>93</v>
      </c>
      <c r="U28" s="22">
        <f>[24]Abril!$F$24</f>
        <v>92</v>
      </c>
      <c r="V28" s="22">
        <f>[24]Abril!$F$25</f>
        <v>94</v>
      </c>
      <c r="W28" s="22">
        <f>[24]Abril!$F$26</f>
        <v>92</v>
      </c>
      <c r="X28" s="22">
        <f>[24]Abril!$F$27</f>
        <v>93</v>
      </c>
      <c r="Y28" s="22">
        <f>[24]Abril!$F$28</f>
        <v>95</v>
      </c>
      <c r="Z28" s="22">
        <f>[24]Abril!$F$29</f>
        <v>90</v>
      </c>
      <c r="AA28" s="22">
        <f>[24]Abril!$F$30</f>
        <v>95</v>
      </c>
      <c r="AB28" s="22">
        <f>[24]Abril!$F$31</f>
        <v>96</v>
      </c>
      <c r="AC28" s="22">
        <f>[24]Abril!$F$32</f>
        <v>94</v>
      </c>
      <c r="AD28" s="22">
        <f>[24]Abril!$F$33</f>
        <v>95</v>
      </c>
      <c r="AE28" s="22">
        <f>[24]Abril!$F$34</f>
        <v>89</v>
      </c>
      <c r="AF28" s="41">
        <f t="shared" si="1"/>
        <v>99</v>
      </c>
      <c r="AG28" s="44">
        <f t="shared" si="2"/>
        <v>95</v>
      </c>
    </row>
    <row r="29" spans="1:33" ht="17.100000000000001" customHeight="1" x14ac:dyDescent="0.2">
      <c r="A29" s="17" t="s">
        <v>19</v>
      </c>
      <c r="B29" s="22">
        <f>[25]Abril!$F$5</f>
        <v>89</v>
      </c>
      <c r="C29" s="22">
        <f>[25]Abril!$F$6</f>
        <v>94</v>
      </c>
      <c r="D29" s="22">
        <f>[25]Abril!$F$7</f>
        <v>94</v>
      </c>
      <c r="E29" s="22">
        <f>[25]Abril!$F$8</f>
        <v>94</v>
      </c>
      <c r="F29" s="22">
        <f>[25]Abril!$F$9</f>
        <v>93</v>
      </c>
      <c r="G29" s="22">
        <f>[25]Abril!$F$10</f>
        <v>94</v>
      </c>
      <c r="H29" s="22">
        <f>[25]Abril!$F$11</f>
        <v>95</v>
      </c>
      <c r="I29" s="22">
        <f>[25]Abril!$F$12</f>
        <v>93</v>
      </c>
      <c r="J29" s="22">
        <f>[25]Abril!$F$13</f>
        <v>91</v>
      </c>
      <c r="K29" s="22">
        <f>[25]Abril!$F$14</f>
        <v>95</v>
      </c>
      <c r="L29" s="22">
        <f>[25]Abril!$F$15</f>
        <v>92</v>
      </c>
      <c r="M29" s="22">
        <f>[25]Abril!$F$16</f>
        <v>94</v>
      </c>
      <c r="N29" s="22">
        <f>[25]Abril!$F$17</f>
        <v>94</v>
      </c>
      <c r="O29" s="22">
        <f>[25]Abril!$F$18</f>
        <v>94</v>
      </c>
      <c r="P29" s="22">
        <f>[25]Abril!$F$19</f>
        <v>87</v>
      </c>
      <c r="Q29" s="22">
        <f>[25]Abril!$F$20</f>
        <v>80</v>
      </c>
      <c r="R29" s="22">
        <f>[25]Abril!$F$21</f>
        <v>91</v>
      </c>
      <c r="S29" s="22">
        <f>[25]Abril!$F$22</f>
        <v>82</v>
      </c>
      <c r="T29" s="22">
        <f>[25]Abril!$F$23</f>
        <v>91</v>
      </c>
      <c r="U29" s="22">
        <f>[25]Abril!$F$24</f>
        <v>87</v>
      </c>
      <c r="V29" s="22">
        <f>[25]Abril!$F$25</f>
        <v>93</v>
      </c>
      <c r="W29" s="22">
        <f>[25]Abril!$F$26</f>
        <v>87</v>
      </c>
      <c r="X29" s="22">
        <f>[25]Abril!$F$27</f>
        <v>89</v>
      </c>
      <c r="Y29" s="22">
        <f>[25]Abril!$F$28</f>
        <v>85</v>
      </c>
      <c r="Z29" s="22">
        <f>[25]Abril!$F$29</f>
        <v>81</v>
      </c>
      <c r="AA29" s="22">
        <f>[25]Abril!$F$30</f>
        <v>79</v>
      </c>
      <c r="AB29" s="22">
        <f>[25]Abril!$F$31</f>
        <v>86</v>
      </c>
      <c r="AC29" s="22">
        <f>[25]Abril!$F$32</f>
        <v>82</v>
      </c>
      <c r="AD29" s="22">
        <f>[25]Abril!$F$33</f>
        <v>88</v>
      </c>
      <c r="AE29" s="22">
        <f>[25]Abril!$F$34</f>
        <v>89</v>
      </c>
      <c r="AF29" s="41">
        <f t="shared" si="1"/>
        <v>95</v>
      </c>
      <c r="AG29" s="44">
        <f t="shared" si="2"/>
        <v>89.433333333333337</v>
      </c>
    </row>
    <row r="30" spans="1:33" ht="17.100000000000001" customHeight="1" x14ac:dyDescent="0.2">
      <c r="A30" s="17" t="s">
        <v>31</v>
      </c>
      <c r="B30" s="22">
        <f>[26]Abril!$F$5</f>
        <v>86</v>
      </c>
      <c r="C30" s="22">
        <f>[26]Abril!$F$6</f>
        <v>96</v>
      </c>
      <c r="D30" s="22">
        <f>[26]Abril!$F$7</f>
        <v>96</v>
      </c>
      <c r="E30" s="22">
        <f>[26]Abril!$F$8</f>
        <v>96</v>
      </c>
      <c r="F30" s="22">
        <f>[26]Abril!$F$9</f>
        <v>96</v>
      </c>
      <c r="G30" s="22">
        <f>[26]Abril!$F$10</f>
        <v>95</v>
      </c>
      <c r="H30" s="22">
        <f>[26]Abril!$F$11</f>
        <v>96</v>
      </c>
      <c r="I30" s="22">
        <f>[26]Abril!$F$12</f>
        <v>93</v>
      </c>
      <c r="J30" s="22">
        <f>[26]Abril!$F$13</f>
        <v>91</v>
      </c>
      <c r="K30" s="22">
        <f>[26]Abril!$F$14</f>
        <v>95</v>
      </c>
      <c r="L30" s="22">
        <f>[26]Abril!$F$15</f>
        <v>90</v>
      </c>
      <c r="M30" s="22">
        <f>[26]Abril!$F$16</f>
        <v>92</v>
      </c>
      <c r="N30" s="22">
        <f>[26]Abril!$F$17</f>
        <v>95</v>
      </c>
      <c r="O30" s="22">
        <f>[26]Abril!$F$18</f>
        <v>95</v>
      </c>
      <c r="P30" s="22">
        <f>[26]Abril!$F$19</f>
        <v>93</v>
      </c>
      <c r="Q30" s="22">
        <f>[26]Abril!$F$20</f>
        <v>93</v>
      </c>
      <c r="R30" s="22">
        <f>[26]Abril!$F$21</f>
        <v>94</v>
      </c>
      <c r="S30" s="22">
        <f>[26]Abril!$F$22</f>
        <v>91</v>
      </c>
      <c r="T30" s="22">
        <f>[26]Abril!$F$23</f>
        <v>92</v>
      </c>
      <c r="U30" s="22">
        <f>[26]Abril!$F$24</f>
        <v>93</v>
      </c>
      <c r="V30" s="22">
        <f>[26]Abril!$F$25</f>
        <v>93</v>
      </c>
      <c r="W30" s="22">
        <f>[26]Abril!$F$26</f>
        <v>92</v>
      </c>
      <c r="X30" s="22">
        <f>[26]Abril!$F$27</f>
        <v>92</v>
      </c>
      <c r="Y30" s="22">
        <f>[26]Abril!$F$28</f>
        <v>86</v>
      </c>
      <c r="Z30" s="22">
        <f>[26]Abril!$F$29</f>
        <v>83</v>
      </c>
      <c r="AA30" s="22">
        <f>[26]Abril!$F$30</f>
        <v>91</v>
      </c>
      <c r="AB30" s="22">
        <f>[26]Abril!$F$31</f>
        <v>84</v>
      </c>
      <c r="AC30" s="22">
        <f>[26]Abril!$F$32</f>
        <v>78</v>
      </c>
      <c r="AD30" s="22">
        <f>[26]Abril!$F$33</f>
        <v>89</v>
      </c>
      <c r="AE30" s="22">
        <f>[26]Abril!$F$34</f>
        <v>84</v>
      </c>
      <c r="AF30" s="41">
        <f t="shared" si="1"/>
        <v>96</v>
      </c>
      <c r="AG30" s="44">
        <f t="shared" si="2"/>
        <v>91.333333333333329</v>
      </c>
    </row>
    <row r="31" spans="1:33" ht="17.100000000000001" customHeight="1" x14ac:dyDescent="0.2">
      <c r="A31" s="17" t="s">
        <v>51</v>
      </c>
      <c r="B31" s="22">
        <f>[27]Abril!$F$5</f>
        <v>91</v>
      </c>
      <c r="C31" s="22">
        <f>[27]Abril!$F$6</f>
        <v>93</v>
      </c>
      <c r="D31" s="22">
        <f>[27]Abril!$F$7</f>
        <v>97</v>
      </c>
      <c r="E31" s="22">
        <f>[27]Abril!$F$8</f>
        <v>97</v>
      </c>
      <c r="F31" s="22">
        <f>[27]Abril!$F$9</f>
        <v>95</v>
      </c>
      <c r="G31" s="22">
        <f>[27]Abril!$F$10</f>
        <v>93</v>
      </c>
      <c r="H31" s="22">
        <f>[27]Abril!$F$11</f>
        <v>93</v>
      </c>
      <c r="I31" s="22">
        <f>[27]Abril!$F$12</f>
        <v>94</v>
      </c>
      <c r="J31" s="22">
        <f>[27]Abril!$F$13</f>
        <v>96</v>
      </c>
      <c r="K31" s="22">
        <f>[27]Abril!$F$14</f>
        <v>97</v>
      </c>
      <c r="L31" s="22">
        <f>[27]Abril!$F$15</f>
        <v>93</v>
      </c>
      <c r="M31" s="22">
        <f>[27]Abril!$F$16</f>
        <v>94</v>
      </c>
      <c r="N31" s="22">
        <f>[27]Abril!$F$17</f>
        <v>97</v>
      </c>
      <c r="O31" s="22">
        <f>[27]Abril!$F$18</f>
        <v>98</v>
      </c>
      <c r="P31" s="22">
        <f>[27]Abril!$F$19</f>
        <v>96</v>
      </c>
      <c r="Q31" s="22">
        <f>[27]Abril!$F$20</f>
        <v>93</v>
      </c>
      <c r="R31" s="22">
        <f>[27]Abril!$F$21</f>
        <v>90</v>
      </c>
      <c r="S31" s="22">
        <f>[27]Abril!$F$22</f>
        <v>88</v>
      </c>
      <c r="T31" s="22">
        <f>[27]Abril!$F$23</f>
        <v>90</v>
      </c>
      <c r="U31" s="22">
        <f>[27]Abril!$F$24</f>
        <v>85</v>
      </c>
      <c r="V31" s="22">
        <f>[27]Abril!$F$25</f>
        <v>88</v>
      </c>
      <c r="W31" s="22">
        <f>[27]Abril!$F$26</f>
        <v>89</v>
      </c>
      <c r="X31" s="22">
        <f>[27]Abril!$F$27</f>
        <v>89</v>
      </c>
      <c r="Y31" s="22">
        <f>[27]Abril!$F$28</f>
        <v>88</v>
      </c>
      <c r="Z31" s="22">
        <f>[27]Abril!$F$29</f>
        <v>95</v>
      </c>
      <c r="AA31" s="22">
        <f>[27]Abril!$F$30</f>
        <v>94</v>
      </c>
      <c r="AB31" s="22">
        <f>[27]Abril!$F$31</f>
        <v>92</v>
      </c>
      <c r="AC31" s="22">
        <f>[27]Abril!$F$32</f>
        <v>91</v>
      </c>
      <c r="AD31" s="22">
        <f>[27]Abril!$F$33</f>
        <v>90</v>
      </c>
      <c r="AE31" s="22">
        <f>[27]Abril!$F$34</f>
        <v>83</v>
      </c>
      <c r="AF31" s="41">
        <f>MAX(B31:AE31)</f>
        <v>98</v>
      </c>
      <c r="AG31" s="44">
        <f>AVERAGE(B31:AE31)</f>
        <v>92.3</v>
      </c>
    </row>
    <row r="32" spans="1:33" ht="17.100000000000001" customHeight="1" x14ac:dyDescent="0.2">
      <c r="A32" s="17" t="s">
        <v>20</v>
      </c>
      <c r="B32" s="22">
        <f>[28]Abril!$F$5</f>
        <v>90</v>
      </c>
      <c r="C32" s="22">
        <f>[28]Abril!$F$6</f>
        <v>89</v>
      </c>
      <c r="D32" s="22">
        <f>[28]Abril!$F$7</f>
        <v>94</v>
      </c>
      <c r="E32" s="22">
        <f>[28]Abril!$F$8</f>
        <v>90</v>
      </c>
      <c r="F32" s="22">
        <f>[28]Abril!$F$9</f>
        <v>93</v>
      </c>
      <c r="G32" s="22">
        <f>[28]Abril!$F$10</f>
        <v>94</v>
      </c>
      <c r="H32" s="22">
        <f>[28]Abril!$F$11</f>
        <v>95</v>
      </c>
      <c r="I32" s="22">
        <f>[28]Abril!$F$12</f>
        <v>94</v>
      </c>
      <c r="J32" s="22">
        <f>[28]Abril!$F$13</f>
        <v>94</v>
      </c>
      <c r="K32" s="22">
        <f>[28]Abril!$F$14</f>
        <v>96</v>
      </c>
      <c r="L32" s="22">
        <f>[28]Abril!$F$15</f>
        <v>91</v>
      </c>
      <c r="M32" s="22">
        <f>[28]Abril!$F$16</f>
        <v>90</v>
      </c>
      <c r="N32" s="22">
        <f>[28]Abril!$F$17</f>
        <v>95</v>
      </c>
      <c r="O32" s="22">
        <f>[28]Abril!$F$18</f>
        <v>92</v>
      </c>
      <c r="P32" s="22">
        <f>[28]Abril!$F$19</f>
        <v>93</v>
      </c>
      <c r="Q32" s="22">
        <f>[28]Abril!$F$20</f>
        <v>94</v>
      </c>
      <c r="R32" s="22">
        <f>[28]Abril!$F$21</f>
        <v>91</v>
      </c>
      <c r="S32" s="22">
        <f>[28]Abril!$F$22</f>
        <v>85</v>
      </c>
      <c r="T32" s="22">
        <f>[28]Abril!$F$23</f>
        <v>87</v>
      </c>
      <c r="U32" s="22">
        <f>[28]Abril!$F$24</f>
        <v>88</v>
      </c>
      <c r="V32" s="22">
        <f>[28]Abril!$F$25</f>
        <v>88</v>
      </c>
      <c r="W32" s="22">
        <f>[28]Abril!$F$26</f>
        <v>86</v>
      </c>
      <c r="X32" s="22">
        <f>[28]Abril!$F$27</f>
        <v>81</v>
      </c>
      <c r="Y32" s="22">
        <f>[28]Abril!$F$28</f>
        <v>83</v>
      </c>
      <c r="Z32" s="22">
        <f>[28]Abril!$F$29</f>
        <v>83</v>
      </c>
      <c r="AA32" s="22">
        <f>[28]Abril!$F$30</f>
        <v>91</v>
      </c>
      <c r="AB32" s="22">
        <f>[28]Abril!$F$31</f>
        <v>89</v>
      </c>
      <c r="AC32" s="22">
        <f>[28]Abril!$F$32</f>
        <v>84</v>
      </c>
      <c r="AD32" s="22">
        <f>[28]Abril!$F$33</f>
        <v>91</v>
      </c>
      <c r="AE32" s="22">
        <f>[28]Abril!$F$34</f>
        <v>94</v>
      </c>
      <c r="AF32" s="41">
        <f>MAX(B32:AE32)</f>
        <v>96</v>
      </c>
      <c r="AG32" s="44">
        <f>AVERAGE(B32:AE32)</f>
        <v>90.166666666666671</v>
      </c>
    </row>
    <row r="33" spans="1:34" s="5" customFormat="1" ht="17.100000000000001" customHeight="1" x14ac:dyDescent="0.2">
      <c r="A33" s="34" t="s">
        <v>33</v>
      </c>
      <c r="B33" s="35">
        <f t="shared" ref="B33:AF33" si="5">MAX(B5:B32)</f>
        <v>100</v>
      </c>
      <c r="C33" s="35">
        <f t="shared" si="5"/>
        <v>100</v>
      </c>
      <c r="D33" s="35">
        <f t="shared" si="5"/>
        <v>100</v>
      </c>
      <c r="E33" s="35">
        <f t="shared" si="5"/>
        <v>100</v>
      </c>
      <c r="F33" s="35">
        <f t="shared" si="5"/>
        <v>100</v>
      </c>
      <c r="G33" s="35">
        <f t="shared" si="5"/>
        <v>100</v>
      </c>
      <c r="H33" s="35">
        <f t="shared" si="5"/>
        <v>100</v>
      </c>
      <c r="I33" s="35">
        <f t="shared" si="5"/>
        <v>100</v>
      </c>
      <c r="J33" s="35">
        <f t="shared" si="5"/>
        <v>100</v>
      </c>
      <c r="K33" s="35">
        <f t="shared" si="5"/>
        <v>100</v>
      </c>
      <c r="L33" s="35">
        <f t="shared" si="5"/>
        <v>100</v>
      </c>
      <c r="M33" s="35">
        <f t="shared" si="5"/>
        <v>100</v>
      </c>
      <c r="N33" s="35">
        <f t="shared" si="5"/>
        <v>100</v>
      </c>
      <c r="O33" s="35">
        <f t="shared" si="5"/>
        <v>100</v>
      </c>
      <c r="P33" s="35">
        <f t="shared" si="5"/>
        <v>100</v>
      </c>
      <c r="Q33" s="35">
        <f t="shared" si="5"/>
        <v>100</v>
      </c>
      <c r="R33" s="35">
        <f t="shared" si="5"/>
        <v>100</v>
      </c>
      <c r="S33" s="35">
        <f t="shared" si="5"/>
        <v>100</v>
      </c>
      <c r="T33" s="35">
        <f t="shared" si="5"/>
        <v>100</v>
      </c>
      <c r="U33" s="35">
        <f t="shared" si="5"/>
        <v>100</v>
      </c>
      <c r="V33" s="35">
        <f t="shared" si="5"/>
        <v>100</v>
      </c>
      <c r="W33" s="35">
        <f t="shared" si="5"/>
        <v>100</v>
      </c>
      <c r="X33" s="35">
        <f t="shared" si="5"/>
        <v>100</v>
      </c>
      <c r="Y33" s="35">
        <f t="shared" si="5"/>
        <v>100</v>
      </c>
      <c r="Z33" s="35">
        <f t="shared" si="5"/>
        <v>100</v>
      </c>
      <c r="AA33" s="35">
        <f t="shared" si="5"/>
        <v>100</v>
      </c>
      <c r="AB33" s="35">
        <f t="shared" si="5"/>
        <v>100</v>
      </c>
      <c r="AC33" s="35">
        <f t="shared" si="5"/>
        <v>100</v>
      </c>
      <c r="AD33" s="35">
        <f t="shared" si="5"/>
        <v>100</v>
      </c>
      <c r="AE33" s="35">
        <f t="shared" si="5"/>
        <v>100</v>
      </c>
      <c r="AF33" s="41">
        <f t="shared" si="5"/>
        <v>100</v>
      </c>
      <c r="AG33" s="43">
        <f>AVERAGE(AG5:AG32)</f>
        <v>92.357738095238105</v>
      </c>
      <c r="AH33" s="8"/>
    </row>
    <row r="35" spans="1:34" x14ac:dyDescent="0.2">
      <c r="B35" s="20"/>
      <c r="C35" s="20" t="s">
        <v>53</v>
      </c>
      <c r="D35" s="20"/>
      <c r="E35" s="20"/>
      <c r="F35" s="20"/>
      <c r="N35" s="2" t="s">
        <v>54</v>
      </c>
      <c r="Y35" s="2" t="s">
        <v>56</v>
      </c>
    </row>
    <row r="36" spans="1:34" x14ac:dyDescent="0.2">
      <c r="K36" s="21"/>
      <c r="L36" s="21"/>
      <c r="M36" s="21"/>
      <c r="N36" s="21" t="s">
        <v>55</v>
      </c>
      <c r="O36" s="21"/>
      <c r="P36" s="21"/>
      <c r="Q36" s="21"/>
      <c r="W36" s="21"/>
      <c r="X36" s="21"/>
      <c r="Y36" s="21" t="s">
        <v>57</v>
      </c>
      <c r="Z36" s="21"/>
      <c r="AA36" s="21"/>
    </row>
    <row r="37" spans="1:34" x14ac:dyDescent="0.2">
      <c r="Q37" s="32"/>
      <c r="R37" s="32" t="s">
        <v>67</v>
      </c>
      <c r="S37" s="32"/>
    </row>
    <row r="40" spans="1:34" x14ac:dyDescent="0.2">
      <c r="C40" s="2" t="s">
        <v>58</v>
      </c>
    </row>
    <row r="41" spans="1:34" x14ac:dyDescent="0.2">
      <c r="E41" s="2" t="s">
        <v>58</v>
      </c>
    </row>
    <row r="42" spans="1:34" x14ac:dyDescent="0.2">
      <c r="K42" s="2" t="s">
        <v>58</v>
      </c>
      <c r="U42" s="2" t="s">
        <v>58</v>
      </c>
    </row>
  </sheetData>
  <mergeCells count="33">
    <mergeCell ref="B2:AG2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J3:J4"/>
    <mergeCell ref="M3:M4"/>
    <mergeCell ref="L3:L4"/>
    <mergeCell ref="I3:I4"/>
    <mergeCell ref="V3:V4"/>
    <mergeCell ref="K3:K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N3:N4"/>
    <mergeCell ref="A2:A4"/>
    <mergeCell ref="S3:S4"/>
    <mergeCell ref="Z3:Z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3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zoomScale="90" zoomScaleNormal="90" workbookViewId="0">
      <selection activeCell="AG4" sqref="AG4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7" style="6" bestFit="1" customWidth="1"/>
    <col min="33" max="33" width="7.28515625" style="1" bestFit="1" customWidth="1"/>
  </cols>
  <sheetData>
    <row r="1" spans="1:33" ht="20.100000000000001" customHeight="1" x14ac:dyDescent="0.2">
      <c r="A1" s="57" t="s">
        <v>27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</row>
    <row r="2" spans="1:33" s="4" customFormat="1" ht="20.100000000000001" customHeight="1" x14ac:dyDescent="0.2">
      <c r="A2" s="58" t="s">
        <v>21</v>
      </c>
      <c r="B2" s="56" t="s">
        <v>52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</row>
    <row r="3" spans="1:33" s="5" customFormat="1" ht="20.100000000000001" customHeight="1" x14ac:dyDescent="0.2">
      <c r="A3" s="58"/>
      <c r="B3" s="59">
        <v>1</v>
      </c>
      <c r="C3" s="59">
        <f>SUM(B3+1)</f>
        <v>2</v>
      </c>
      <c r="D3" s="59">
        <f t="shared" ref="D3:AD3" si="0">SUM(C3+1)</f>
        <v>3</v>
      </c>
      <c r="E3" s="59">
        <f t="shared" si="0"/>
        <v>4</v>
      </c>
      <c r="F3" s="59">
        <f t="shared" si="0"/>
        <v>5</v>
      </c>
      <c r="G3" s="59">
        <f t="shared" si="0"/>
        <v>6</v>
      </c>
      <c r="H3" s="59">
        <f t="shared" si="0"/>
        <v>7</v>
      </c>
      <c r="I3" s="59">
        <f t="shared" si="0"/>
        <v>8</v>
      </c>
      <c r="J3" s="59">
        <f t="shared" si="0"/>
        <v>9</v>
      </c>
      <c r="K3" s="59">
        <f t="shared" si="0"/>
        <v>10</v>
      </c>
      <c r="L3" s="59">
        <f t="shared" si="0"/>
        <v>11</v>
      </c>
      <c r="M3" s="59">
        <f t="shared" si="0"/>
        <v>12</v>
      </c>
      <c r="N3" s="59">
        <f t="shared" si="0"/>
        <v>13</v>
      </c>
      <c r="O3" s="59">
        <f t="shared" si="0"/>
        <v>14</v>
      </c>
      <c r="P3" s="59">
        <f t="shared" si="0"/>
        <v>15</v>
      </c>
      <c r="Q3" s="59">
        <f t="shared" si="0"/>
        <v>16</v>
      </c>
      <c r="R3" s="59">
        <f t="shared" si="0"/>
        <v>17</v>
      </c>
      <c r="S3" s="59">
        <f t="shared" si="0"/>
        <v>18</v>
      </c>
      <c r="T3" s="59">
        <f t="shared" si="0"/>
        <v>19</v>
      </c>
      <c r="U3" s="59">
        <f t="shared" si="0"/>
        <v>20</v>
      </c>
      <c r="V3" s="59">
        <f t="shared" si="0"/>
        <v>21</v>
      </c>
      <c r="W3" s="59">
        <f t="shared" si="0"/>
        <v>22</v>
      </c>
      <c r="X3" s="59">
        <f t="shared" si="0"/>
        <v>23</v>
      </c>
      <c r="Y3" s="59">
        <f t="shared" si="0"/>
        <v>24</v>
      </c>
      <c r="Z3" s="59">
        <f t="shared" si="0"/>
        <v>25</v>
      </c>
      <c r="AA3" s="59">
        <f t="shared" si="0"/>
        <v>26</v>
      </c>
      <c r="AB3" s="59">
        <f t="shared" si="0"/>
        <v>27</v>
      </c>
      <c r="AC3" s="59">
        <f t="shared" si="0"/>
        <v>28</v>
      </c>
      <c r="AD3" s="59">
        <f t="shared" si="0"/>
        <v>29</v>
      </c>
      <c r="AE3" s="59">
        <v>30</v>
      </c>
      <c r="AF3" s="39" t="s">
        <v>42</v>
      </c>
      <c r="AG3" s="42" t="s">
        <v>40</v>
      </c>
    </row>
    <row r="4" spans="1:33" s="5" customFormat="1" ht="20.100000000000001" customHeight="1" x14ac:dyDescent="0.2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39" t="s">
        <v>39</v>
      </c>
      <c r="AG4" s="42" t="s">
        <v>39</v>
      </c>
    </row>
    <row r="5" spans="1:33" s="5" customFormat="1" ht="20.100000000000001" customHeight="1" x14ac:dyDescent="0.2">
      <c r="A5" s="17" t="s">
        <v>47</v>
      </c>
      <c r="B5" s="18">
        <f>[1]Abril!$G$5</f>
        <v>34</v>
      </c>
      <c r="C5" s="18">
        <f>[1]Abril!$G$6</f>
        <v>61</v>
      </c>
      <c r="D5" s="18">
        <f>[1]Abril!$G$7</f>
        <v>78</v>
      </c>
      <c r="E5" s="18">
        <f>[1]Abril!$G$8</f>
        <v>49</v>
      </c>
      <c r="F5" s="18">
        <f>[1]Abril!$G$9</f>
        <v>67</v>
      </c>
      <c r="G5" s="18">
        <f>[1]Abril!$G$10</f>
        <v>61</v>
      </c>
      <c r="H5" s="18">
        <f>[1]Abril!$G$11</f>
        <v>76</v>
      </c>
      <c r="I5" s="18">
        <f>[1]Abril!$G$12</f>
        <v>46</v>
      </c>
      <c r="J5" s="18">
        <f>[1]Abril!$G$13</f>
        <v>59</v>
      </c>
      <c r="K5" s="18">
        <f>[1]Abril!$G$14</f>
        <v>57</v>
      </c>
      <c r="L5" s="18">
        <f>[1]Abril!$G$15</f>
        <v>54</v>
      </c>
      <c r="M5" s="18">
        <f>[1]Abril!$G$16</f>
        <v>58</v>
      </c>
      <c r="N5" s="18">
        <f>[1]Abril!$G$17</f>
        <v>79</v>
      </c>
      <c r="O5" s="18">
        <f>[1]Abril!$G$18</f>
        <v>55</v>
      </c>
      <c r="P5" s="18">
        <f>[1]Abril!$G$19</f>
        <v>42</v>
      </c>
      <c r="Q5" s="18">
        <f>[1]Abril!$G$20</f>
        <v>15</v>
      </c>
      <c r="R5" s="18">
        <f>[1]Abril!$G$21</f>
        <v>28</v>
      </c>
      <c r="S5" s="18">
        <f>[1]Abril!$G$22</f>
        <v>36</v>
      </c>
      <c r="T5" s="18">
        <f>[1]Abril!$G$23</f>
        <v>31</v>
      </c>
      <c r="U5" s="18">
        <f>[1]Abril!$G$24</f>
        <v>36</v>
      </c>
      <c r="V5" s="18">
        <f>[1]Abril!$G$25</f>
        <v>42</v>
      </c>
      <c r="W5" s="18">
        <f>[1]Abril!$G$26</f>
        <v>44</v>
      </c>
      <c r="X5" s="18">
        <f>[1]Abril!$G$27</f>
        <v>41</v>
      </c>
      <c r="Y5" s="18">
        <f>[1]Abril!$G$28</f>
        <v>40</v>
      </c>
      <c r="Z5" s="18">
        <f>[1]Abril!$G$29</f>
        <v>34</v>
      </c>
      <c r="AA5" s="18">
        <f>[1]Abril!$G$30</f>
        <v>36</v>
      </c>
      <c r="AB5" s="18">
        <f>[1]Abril!$G$31</f>
        <v>36</v>
      </c>
      <c r="AC5" s="18">
        <f>[1]Abril!$G$32</f>
        <v>43</v>
      </c>
      <c r="AD5" s="18">
        <f>[1]Abril!$G$33</f>
        <v>33</v>
      </c>
      <c r="AE5" s="18">
        <f>[1]Abril!$G$34</f>
        <v>28</v>
      </c>
      <c r="AF5" s="40">
        <f t="shared" ref="AF5:AF13" si="1">MIN(B5:AE5)</f>
        <v>15</v>
      </c>
      <c r="AG5" s="43">
        <f t="shared" ref="AG5:AG13" si="2">AVERAGE(B5:AE5)</f>
        <v>46.633333333333333</v>
      </c>
    </row>
    <row r="6" spans="1:33" ht="17.100000000000001" customHeight="1" x14ac:dyDescent="0.2">
      <c r="A6" s="17" t="s">
        <v>0</v>
      </c>
      <c r="B6" s="19">
        <f>[2]Abril!$G$5</f>
        <v>47</v>
      </c>
      <c r="C6" s="19">
        <f>[2]Abril!$G$6</f>
        <v>70</v>
      </c>
      <c r="D6" s="19">
        <f>[2]Abril!$G$7</f>
        <v>82</v>
      </c>
      <c r="E6" s="19">
        <f>[2]Abril!$G$8</f>
        <v>66</v>
      </c>
      <c r="F6" s="19">
        <f>[2]Abril!$G$9</f>
        <v>72</v>
      </c>
      <c r="G6" s="19">
        <f>[2]Abril!$G$10</f>
        <v>83</v>
      </c>
      <c r="H6" s="19">
        <f>[2]Abril!$G$11</f>
        <v>65</v>
      </c>
      <c r="I6" s="19">
        <f>[2]Abril!$G$12</f>
        <v>70</v>
      </c>
      <c r="J6" s="19">
        <f>[2]Abril!$G$13</f>
        <v>63</v>
      </c>
      <c r="K6" s="19">
        <f>[2]Abril!$G$14</f>
        <v>67</v>
      </c>
      <c r="L6" s="19">
        <f>[2]Abril!$G$15</f>
        <v>60</v>
      </c>
      <c r="M6" s="19">
        <f>[2]Abril!$G$16</f>
        <v>63</v>
      </c>
      <c r="N6" s="19">
        <f>[2]Abril!$G$17</f>
        <v>67</v>
      </c>
      <c r="O6" s="19">
        <f>[2]Abril!$G$18</f>
        <v>30</v>
      </c>
      <c r="P6" s="19">
        <f>[2]Abril!$G$19</f>
        <v>26</v>
      </c>
      <c r="Q6" s="19">
        <f>[2]Abril!$G$20</f>
        <v>35</v>
      </c>
      <c r="R6" s="19">
        <f>[2]Abril!$G$21</f>
        <v>32</v>
      </c>
      <c r="S6" s="19">
        <f>[2]Abril!$G$22</f>
        <v>39</v>
      </c>
      <c r="T6" s="19">
        <f>[2]Abril!$G$23</f>
        <v>36</v>
      </c>
      <c r="U6" s="19">
        <f>[2]Abril!$G$24</f>
        <v>44</v>
      </c>
      <c r="V6" s="19">
        <f>[2]Abril!$G$25</f>
        <v>40</v>
      </c>
      <c r="W6" s="19">
        <f>[2]Abril!$G$26</f>
        <v>50</v>
      </c>
      <c r="X6" s="19">
        <f>[2]Abril!$G$27</f>
        <v>39</v>
      </c>
      <c r="Y6" s="19">
        <f>[2]Abril!$G$28</f>
        <v>38</v>
      </c>
      <c r="Z6" s="19">
        <f>[2]Abril!$G$29</f>
        <v>44</v>
      </c>
      <c r="AA6" s="19">
        <f>[2]Abril!$G$30</f>
        <v>45</v>
      </c>
      <c r="AB6" s="19">
        <f>[2]Abril!$G$31</f>
        <v>47</v>
      </c>
      <c r="AC6" s="19">
        <f>[2]Abril!$G$32</f>
        <v>53</v>
      </c>
      <c r="AD6" s="19">
        <f>[2]Abril!$G$33</f>
        <v>39</v>
      </c>
      <c r="AE6" s="19">
        <f>[2]Abril!$G$34</f>
        <v>41</v>
      </c>
      <c r="AF6" s="46">
        <f t="shared" si="1"/>
        <v>26</v>
      </c>
      <c r="AG6" s="44">
        <f t="shared" si="2"/>
        <v>51.766666666666666</v>
      </c>
    </row>
    <row r="7" spans="1:33" ht="17.100000000000001" customHeight="1" x14ac:dyDescent="0.2">
      <c r="A7" s="17" t="s">
        <v>1</v>
      </c>
      <c r="B7" s="19">
        <f>[3]Abril!$G$5</f>
        <v>46</v>
      </c>
      <c r="C7" s="19">
        <f>[3]Abril!$G$6</f>
        <v>65</v>
      </c>
      <c r="D7" s="19">
        <f>[3]Abril!$G$7</f>
        <v>87</v>
      </c>
      <c r="E7" s="19">
        <f>[3]Abril!$G$8</f>
        <v>71</v>
      </c>
      <c r="F7" s="19">
        <f>[3]Abril!$G$9</f>
        <v>66</v>
      </c>
      <c r="G7" s="19">
        <f>[3]Abril!$G$10</f>
        <v>66</v>
      </c>
      <c r="H7" s="19">
        <f>[3]Abril!$G$11</f>
        <v>72</v>
      </c>
      <c r="I7" s="19">
        <f>[3]Abril!$G$12</f>
        <v>59</v>
      </c>
      <c r="J7" s="19">
        <f>[3]Abril!$G$13</f>
        <v>57</v>
      </c>
      <c r="K7" s="19">
        <f>[3]Abril!$G$14</f>
        <v>52</v>
      </c>
      <c r="L7" s="19">
        <f>[3]Abril!$G$15</f>
        <v>56</v>
      </c>
      <c r="M7" s="19">
        <f>[3]Abril!$G$16</f>
        <v>63</v>
      </c>
      <c r="N7" s="19">
        <f>[3]Abril!$G$17</f>
        <v>65</v>
      </c>
      <c r="O7" s="19">
        <f>[3]Abril!$G$18</f>
        <v>51</v>
      </c>
      <c r="P7" s="19">
        <f>[3]Abril!$G$19</f>
        <v>48</v>
      </c>
      <c r="Q7" s="19">
        <f>[3]Abril!$G$20</f>
        <v>32</v>
      </c>
      <c r="R7" s="19">
        <f>[3]Abril!$G$21</f>
        <v>36</v>
      </c>
      <c r="S7" s="19">
        <f>[3]Abril!$G$22</f>
        <v>31</v>
      </c>
      <c r="T7" s="19">
        <f>[3]Abril!$G$23</f>
        <v>39</v>
      </c>
      <c r="U7" s="19">
        <f>[3]Abril!$G$24</f>
        <v>34</v>
      </c>
      <c r="V7" s="19">
        <f>[3]Abril!$G$25</f>
        <v>39</v>
      </c>
      <c r="W7" s="19">
        <f>[3]Abril!$G$26</f>
        <v>37</v>
      </c>
      <c r="X7" s="19">
        <f>[3]Abril!$G$27</f>
        <v>33</v>
      </c>
      <c r="Y7" s="19">
        <f>[3]Abril!$G$28</f>
        <v>38</v>
      </c>
      <c r="Z7" s="19">
        <f>[3]Abril!$G$29</f>
        <v>43</v>
      </c>
      <c r="AA7" s="19">
        <f>[3]Abril!$G$30</f>
        <v>44</v>
      </c>
      <c r="AB7" s="19">
        <f>[3]Abril!$G$31</f>
        <v>42</v>
      </c>
      <c r="AC7" s="19">
        <f>[3]Abril!$G$32</f>
        <v>43</v>
      </c>
      <c r="AD7" s="19">
        <f>[3]Abril!$G$33</f>
        <v>41</v>
      </c>
      <c r="AE7" s="19">
        <f>[3]Abril!$G$34</f>
        <v>34</v>
      </c>
      <c r="AF7" s="46">
        <f t="shared" si="1"/>
        <v>31</v>
      </c>
      <c r="AG7" s="44">
        <f t="shared" si="2"/>
        <v>49.666666666666664</v>
      </c>
    </row>
    <row r="8" spans="1:33" ht="17.100000000000001" customHeight="1" x14ac:dyDescent="0.2">
      <c r="A8" s="17" t="s">
        <v>60</v>
      </c>
      <c r="B8" s="19">
        <f>[4]Abril!$G$5</f>
        <v>53</v>
      </c>
      <c r="C8" s="19">
        <f>[4]Abril!$G$6</f>
        <v>66</v>
      </c>
      <c r="D8" s="19">
        <f>[4]Abril!$G$7</f>
        <v>72</v>
      </c>
      <c r="E8" s="19">
        <f>[4]Abril!$G$8</f>
        <v>55</v>
      </c>
      <c r="F8" s="19">
        <f>[4]Abril!$G$9</f>
        <v>62</v>
      </c>
      <c r="G8" s="19">
        <f>[4]Abril!$G$10</f>
        <v>61</v>
      </c>
      <c r="H8" s="19">
        <f>[4]Abril!$G$11</f>
        <v>65</v>
      </c>
      <c r="I8" s="19">
        <f>[4]Abril!$G$12</f>
        <v>55</v>
      </c>
      <c r="J8" s="19">
        <f>[4]Abril!$G$13</f>
        <v>56</v>
      </c>
      <c r="K8" s="19">
        <f>[4]Abril!$G$14</f>
        <v>64</v>
      </c>
      <c r="L8" s="19">
        <f>[4]Abril!$G$15</f>
        <v>62</v>
      </c>
      <c r="M8" s="19">
        <f>[4]Abril!$G$16</f>
        <v>60</v>
      </c>
      <c r="N8" s="19">
        <f>[4]Abril!$G$17</f>
        <v>67</v>
      </c>
      <c r="O8" s="19">
        <f>[4]Abril!$G$18</f>
        <v>45</v>
      </c>
      <c r="P8" s="19">
        <f>[4]Abril!$G$19</f>
        <v>42</v>
      </c>
      <c r="Q8" s="19">
        <f>[4]Abril!$G$20</f>
        <v>26</v>
      </c>
      <c r="R8" s="19">
        <f>[4]Abril!$G$21</f>
        <v>35</v>
      </c>
      <c r="S8" s="19">
        <f>[4]Abril!$G$22</f>
        <v>38</v>
      </c>
      <c r="T8" s="19">
        <f>[4]Abril!$G$23</f>
        <v>40</v>
      </c>
      <c r="U8" s="19">
        <f>[4]Abril!$G$24</f>
        <v>39</v>
      </c>
      <c r="V8" s="19">
        <f>[4]Abril!$G$25</f>
        <v>41</v>
      </c>
      <c r="W8" s="19">
        <f>[4]Abril!$G$26</f>
        <v>46</v>
      </c>
      <c r="X8" s="19">
        <f>[4]Abril!$G$27</f>
        <v>32</v>
      </c>
      <c r="Y8" s="19">
        <f>[4]Abril!$G$28</f>
        <v>32</v>
      </c>
      <c r="Z8" s="19">
        <f>[4]Abril!$G$29</f>
        <v>37</v>
      </c>
      <c r="AA8" s="19">
        <f>[4]Abril!$G$30</f>
        <v>39</v>
      </c>
      <c r="AB8" s="19">
        <f>[4]Abril!$G$31</f>
        <v>40</v>
      </c>
      <c r="AC8" s="19">
        <f>[4]Abril!$G$32</f>
        <v>41</v>
      </c>
      <c r="AD8" s="19">
        <f>[4]Abril!$G$33</f>
        <v>40</v>
      </c>
      <c r="AE8" s="19">
        <f>[4]Abril!$G$34</f>
        <v>36</v>
      </c>
      <c r="AF8" s="46">
        <f t="shared" ref="AF8" si="3">MIN(B8:AE8)</f>
        <v>26</v>
      </c>
      <c r="AG8" s="44">
        <f t="shared" ref="AG8" si="4">AVERAGE(B8:AE8)</f>
        <v>48.233333333333334</v>
      </c>
    </row>
    <row r="9" spans="1:33" ht="17.100000000000001" customHeight="1" x14ac:dyDescent="0.2">
      <c r="A9" s="17" t="s">
        <v>48</v>
      </c>
      <c r="B9" s="19">
        <f>[5]Abril!$G$5</f>
        <v>47</v>
      </c>
      <c r="C9" s="19">
        <f>[5]Abril!$G$6</f>
        <v>59</v>
      </c>
      <c r="D9" s="19">
        <f>[5]Abril!$G$7</f>
        <v>84</v>
      </c>
      <c r="E9" s="19">
        <f>[5]Abril!$G$8</f>
        <v>76</v>
      </c>
      <c r="F9" s="19">
        <f>[5]Abril!$G$9</f>
        <v>72</v>
      </c>
      <c r="G9" s="19">
        <f>[5]Abril!$G$10</f>
        <v>74</v>
      </c>
      <c r="H9" s="19">
        <f>[5]Abril!$G$11</f>
        <v>82</v>
      </c>
      <c r="I9" s="19">
        <f>[5]Abril!$G$12</f>
        <v>77</v>
      </c>
      <c r="J9" s="19">
        <f>[5]Abril!$G$13</f>
        <v>65</v>
      </c>
      <c r="K9" s="19">
        <f>[5]Abril!$G$14</f>
        <v>64</v>
      </c>
      <c r="L9" s="19">
        <f>[5]Abril!$G$15</f>
        <v>61</v>
      </c>
      <c r="M9" s="19">
        <f>[5]Abril!$G$16</f>
        <v>63</v>
      </c>
      <c r="N9" s="19">
        <f>[5]Abril!$G$17</f>
        <v>73</v>
      </c>
      <c r="O9" s="19">
        <f>[5]Abril!$G$18</f>
        <v>50</v>
      </c>
      <c r="P9" s="19">
        <f>[5]Abril!$G$19</f>
        <v>38</v>
      </c>
      <c r="Q9" s="19">
        <f>[5]Abril!$G$20</f>
        <v>40</v>
      </c>
      <c r="R9" s="19">
        <f>[5]Abril!$G$21</f>
        <v>44</v>
      </c>
      <c r="S9" s="19">
        <f>[5]Abril!$G$22</f>
        <v>43</v>
      </c>
      <c r="T9" s="19">
        <f>[5]Abril!$G$23</f>
        <v>42</v>
      </c>
      <c r="U9" s="19">
        <f>[5]Abril!$G$24</f>
        <v>43</v>
      </c>
      <c r="V9" s="19">
        <f>[5]Abril!$G$25</f>
        <v>43</v>
      </c>
      <c r="W9" s="19">
        <f>[5]Abril!$G$26</f>
        <v>43</v>
      </c>
      <c r="X9" s="19">
        <f>[5]Abril!$G$27</f>
        <v>42</v>
      </c>
      <c r="Y9" s="19">
        <f>[5]Abril!$G$28</f>
        <v>40</v>
      </c>
      <c r="Z9" s="19">
        <f>[5]Abril!$G$29</f>
        <v>51</v>
      </c>
      <c r="AA9" s="19">
        <f>[5]Abril!$G$30</f>
        <v>48</v>
      </c>
      <c r="AB9" s="19">
        <f>[5]Abril!$G$31</f>
        <v>52</v>
      </c>
      <c r="AC9" s="19">
        <f>[5]Abril!$G$32</f>
        <v>52</v>
      </c>
      <c r="AD9" s="19">
        <f>[5]Abril!$G$33</f>
        <v>44</v>
      </c>
      <c r="AE9" s="19">
        <f>[5]Abril!$G$34</f>
        <v>7</v>
      </c>
      <c r="AF9" s="46">
        <f t="shared" si="1"/>
        <v>7</v>
      </c>
      <c r="AG9" s="44">
        <f t="shared" si="2"/>
        <v>53.966666666666669</v>
      </c>
    </row>
    <row r="10" spans="1:33" ht="17.100000000000001" customHeight="1" x14ac:dyDescent="0.2">
      <c r="A10" s="17" t="s">
        <v>2</v>
      </c>
      <c r="B10" s="19">
        <f>[6]Abril!$G$5</f>
        <v>50</v>
      </c>
      <c r="C10" s="19">
        <f>[6]Abril!$G$6</f>
        <v>73</v>
      </c>
      <c r="D10" s="19">
        <f>[6]Abril!$G$7</f>
        <v>71</v>
      </c>
      <c r="E10" s="19">
        <f>[6]Abril!$G$8</f>
        <v>68</v>
      </c>
      <c r="F10" s="19">
        <f>[6]Abril!$G$9</f>
        <v>70</v>
      </c>
      <c r="G10" s="19">
        <f>[6]Abril!$G$10</f>
        <v>67</v>
      </c>
      <c r="H10" s="19">
        <f>[6]Abril!$G$11</f>
        <v>59</v>
      </c>
      <c r="I10" s="19">
        <f>[6]Abril!$G$12</f>
        <v>60</v>
      </c>
      <c r="J10" s="19">
        <f>[6]Abril!$G$13</f>
        <v>59</v>
      </c>
      <c r="K10" s="19">
        <f>[6]Abril!$G$14</f>
        <v>55</v>
      </c>
      <c r="L10" s="19">
        <f>[6]Abril!$G$15</f>
        <v>56</v>
      </c>
      <c r="M10" s="19">
        <f>[6]Abril!$G$16</f>
        <v>65</v>
      </c>
      <c r="N10" s="19">
        <f>[6]Abril!$G$17</f>
        <v>79</v>
      </c>
      <c r="O10" s="19">
        <f>[6]Abril!$G$18</f>
        <v>52</v>
      </c>
      <c r="P10" s="19">
        <f>[6]Abril!$G$19</f>
        <v>45</v>
      </c>
      <c r="Q10" s="19">
        <f>[6]Abril!$G$20</f>
        <v>23</v>
      </c>
      <c r="R10" s="19">
        <f>[6]Abril!$G$21</f>
        <v>30</v>
      </c>
      <c r="S10" s="19">
        <f>[6]Abril!$G$22</f>
        <v>34</v>
      </c>
      <c r="T10" s="19">
        <f>[6]Abril!$G$23</f>
        <v>34</v>
      </c>
      <c r="U10" s="19">
        <f>[6]Abril!$G$24</f>
        <v>34</v>
      </c>
      <c r="V10" s="19">
        <f>[6]Abril!$G$25</f>
        <v>37</v>
      </c>
      <c r="W10" s="19">
        <f>[6]Abril!$G$26</f>
        <v>37</v>
      </c>
      <c r="X10" s="19">
        <f>[6]Abril!$G$27</f>
        <v>31</v>
      </c>
      <c r="Y10" s="19">
        <f>[6]Abril!$G$28</f>
        <v>37</v>
      </c>
      <c r="Z10" s="19">
        <f>[6]Abril!$G$29</f>
        <v>42</v>
      </c>
      <c r="AA10" s="19">
        <f>[6]Abril!$G$30</f>
        <v>46</v>
      </c>
      <c r="AB10" s="19">
        <f>[6]Abril!$G$31</f>
        <v>40</v>
      </c>
      <c r="AC10" s="19">
        <f>[6]Abril!$G$32</f>
        <v>37</v>
      </c>
      <c r="AD10" s="19">
        <f>[6]Abril!$G$33</f>
        <v>38</v>
      </c>
      <c r="AE10" s="19">
        <f>[6]Abril!$G$34</f>
        <v>33</v>
      </c>
      <c r="AF10" s="46">
        <f t="shared" si="1"/>
        <v>23</v>
      </c>
      <c r="AG10" s="44">
        <f t="shared" si="2"/>
        <v>48.733333333333334</v>
      </c>
    </row>
    <row r="11" spans="1:33" ht="17.100000000000001" customHeight="1" x14ac:dyDescent="0.2">
      <c r="A11" s="17" t="s">
        <v>3</v>
      </c>
      <c r="B11" s="19">
        <f>[7]Abril!$G$5</f>
        <v>40</v>
      </c>
      <c r="C11" s="19">
        <f>[7]Abril!$G$6</f>
        <v>50</v>
      </c>
      <c r="D11" s="19">
        <f>[7]Abril!$G$7</f>
        <v>58</v>
      </c>
      <c r="E11" s="19">
        <f>[7]Abril!$G$8</f>
        <v>57</v>
      </c>
      <c r="F11" s="19">
        <f>[7]Abril!$G$9</f>
        <v>47</v>
      </c>
      <c r="G11" s="19">
        <f>[7]Abril!$G$10</f>
        <v>52</v>
      </c>
      <c r="H11" s="19">
        <f>[7]Abril!$G$11</f>
        <v>54</v>
      </c>
      <c r="I11" s="19">
        <f>[7]Abril!$G$12</f>
        <v>51</v>
      </c>
      <c r="J11" s="19">
        <f>[7]Abril!$G$13</f>
        <v>47</v>
      </c>
      <c r="K11" s="19">
        <f>[7]Abril!$G$14</f>
        <v>61</v>
      </c>
      <c r="L11" s="19">
        <f>[7]Abril!$G$15</f>
        <v>57</v>
      </c>
      <c r="M11" s="19">
        <f>[7]Abril!$G$16</f>
        <v>62</v>
      </c>
      <c r="N11" s="19">
        <f>[7]Abril!$G$17</f>
        <v>69</v>
      </c>
      <c r="O11" s="19">
        <f>[7]Abril!$G$18</f>
        <v>68</v>
      </c>
      <c r="P11" s="19">
        <f>[7]Abril!$G$19</f>
        <v>55</v>
      </c>
      <c r="Q11" s="19">
        <f>[7]Abril!$G$20</f>
        <v>38</v>
      </c>
      <c r="R11" s="19">
        <f>[7]Abril!$G$21</f>
        <v>32</v>
      </c>
      <c r="S11" s="19">
        <f>[7]Abril!$G$22</f>
        <v>32</v>
      </c>
      <c r="T11" s="19">
        <f>[7]Abril!$G$23</f>
        <v>33</v>
      </c>
      <c r="U11" s="19">
        <f>[7]Abril!$G$24</f>
        <v>40</v>
      </c>
      <c r="V11" s="19">
        <f>[7]Abril!$G$25</f>
        <v>37</v>
      </c>
      <c r="W11" s="19">
        <f>[7]Abril!$G$26</f>
        <v>45</v>
      </c>
      <c r="X11" s="19">
        <f>[7]Abril!$G$27</f>
        <v>49</v>
      </c>
      <c r="Y11" s="19">
        <f>[7]Abril!$G$28</f>
        <v>40</v>
      </c>
      <c r="Z11" s="19">
        <f>[7]Abril!$G$29</f>
        <v>40</v>
      </c>
      <c r="AA11" s="19">
        <f>[7]Abril!$G$30</f>
        <v>40</v>
      </c>
      <c r="AB11" s="19">
        <f>[7]Abril!$G$31</f>
        <v>39</v>
      </c>
      <c r="AC11" s="19">
        <f>[7]Abril!$G$32</f>
        <v>43</v>
      </c>
      <c r="AD11" s="19">
        <f>[7]Abril!$G$33</f>
        <v>30</v>
      </c>
      <c r="AE11" s="19">
        <f>[7]Abril!$G$34</f>
        <v>26</v>
      </c>
      <c r="AF11" s="46">
        <f t="shared" si="1"/>
        <v>26</v>
      </c>
      <c r="AG11" s="44">
        <f t="shared" si="2"/>
        <v>46.4</v>
      </c>
    </row>
    <row r="12" spans="1:33" ht="17.100000000000001" customHeight="1" x14ac:dyDescent="0.2">
      <c r="A12" s="17" t="s">
        <v>4</v>
      </c>
      <c r="B12" s="19">
        <f>[8]Abril!$G$5</f>
        <v>36</v>
      </c>
      <c r="C12" s="19">
        <f>[8]Abril!$G$6</f>
        <v>49</v>
      </c>
      <c r="D12" s="19">
        <f>[8]Abril!$G$7</f>
        <v>59</v>
      </c>
      <c r="E12" s="19">
        <f>[8]Abril!$G$8</f>
        <v>61</v>
      </c>
      <c r="F12" s="19">
        <f>[8]Abril!$G$9</f>
        <v>57</v>
      </c>
      <c r="G12" s="19">
        <f>[8]Abril!$G$10</f>
        <v>57</v>
      </c>
      <c r="H12" s="19">
        <f>[8]Abril!$G$11</f>
        <v>59</v>
      </c>
      <c r="I12" s="19">
        <f>[8]Abril!$G$12</f>
        <v>54</v>
      </c>
      <c r="J12" s="19">
        <f>[8]Abril!$G$13</f>
        <v>64</v>
      </c>
      <c r="K12" s="19">
        <f>[8]Abril!$G$14</f>
        <v>66</v>
      </c>
      <c r="L12" s="19">
        <f>[8]Abril!$G$15</f>
        <v>57</v>
      </c>
      <c r="M12" s="19">
        <f>[8]Abril!$G$16</f>
        <v>60</v>
      </c>
      <c r="N12" s="19">
        <f>[8]Abril!$G$17</f>
        <v>80</v>
      </c>
      <c r="O12" s="19">
        <f>[8]Abril!$G$18</f>
        <v>78</v>
      </c>
      <c r="P12" s="19">
        <f>[8]Abril!$G$19</f>
        <v>64</v>
      </c>
      <c r="Q12" s="19">
        <f>[8]Abril!$G$20</f>
        <v>54</v>
      </c>
      <c r="R12" s="19">
        <f>[8]Abril!$G$21</f>
        <v>32</v>
      </c>
      <c r="S12" s="19">
        <f>[8]Abril!$G$22</f>
        <v>34</v>
      </c>
      <c r="T12" s="19">
        <f>[8]Abril!$G$23</f>
        <v>40</v>
      </c>
      <c r="U12" s="19">
        <f>[8]Abril!$G$24</f>
        <v>44</v>
      </c>
      <c r="V12" s="19">
        <f>[8]Abril!$G$25</f>
        <v>39</v>
      </c>
      <c r="W12" s="19">
        <f>[8]Abril!$G$26</f>
        <v>51</v>
      </c>
      <c r="X12" s="19">
        <f>[8]Abril!$G$27</f>
        <v>47</v>
      </c>
      <c r="Y12" s="19">
        <f>[8]Abril!$G$28</f>
        <v>43</v>
      </c>
      <c r="Z12" s="19">
        <f>[8]Abril!$G$29</f>
        <v>46</v>
      </c>
      <c r="AA12" s="19">
        <f>[8]Abril!$G$30</f>
        <v>45</v>
      </c>
      <c r="AB12" s="19">
        <f>[8]Abril!$G$31</f>
        <v>48</v>
      </c>
      <c r="AC12" s="19">
        <f>[8]Abril!$G$32</f>
        <v>45</v>
      </c>
      <c r="AD12" s="19">
        <f>[8]Abril!$G$33</f>
        <v>29</v>
      </c>
      <c r="AE12" s="19">
        <f>[8]Abril!$G$34</f>
        <v>32</v>
      </c>
      <c r="AF12" s="46">
        <f t="shared" si="1"/>
        <v>29</v>
      </c>
      <c r="AG12" s="44">
        <f t="shared" si="2"/>
        <v>51</v>
      </c>
    </row>
    <row r="13" spans="1:33" ht="17.100000000000001" customHeight="1" x14ac:dyDescent="0.2">
      <c r="A13" s="17" t="s">
        <v>5</v>
      </c>
      <c r="B13" s="22">
        <f>[9]Abril!$G$5</f>
        <v>48</v>
      </c>
      <c r="C13" s="22">
        <f>[9]Abril!$G$6</f>
        <v>51</v>
      </c>
      <c r="D13" s="22">
        <f>[9]Abril!$G$7</f>
        <v>67</v>
      </c>
      <c r="E13" s="22">
        <f>[9]Abril!$G$8</f>
        <v>63</v>
      </c>
      <c r="F13" s="22">
        <f>[9]Abril!$G$9</f>
        <v>59</v>
      </c>
      <c r="G13" s="22">
        <f>[9]Abril!$G$10</f>
        <v>53</v>
      </c>
      <c r="H13" s="22">
        <f>[9]Abril!$G$11</f>
        <v>58</v>
      </c>
      <c r="I13" s="22">
        <f>[9]Abril!$G$12</f>
        <v>68</v>
      </c>
      <c r="J13" s="22">
        <f>[9]Abril!$G$13</f>
        <v>59</v>
      </c>
      <c r="K13" s="22">
        <f>[9]Abril!$G$14</f>
        <v>59</v>
      </c>
      <c r="L13" s="22">
        <f>[9]Abril!$G$15</f>
        <v>63</v>
      </c>
      <c r="M13" s="22">
        <f>[9]Abril!$G$16</f>
        <v>64</v>
      </c>
      <c r="N13" s="22">
        <f>[9]Abril!$G$17</f>
        <v>78</v>
      </c>
      <c r="O13" s="22">
        <f>[9]Abril!$G$18</f>
        <v>57</v>
      </c>
      <c r="P13" s="22">
        <f>[9]Abril!$G$19</f>
        <v>47</v>
      </c>
      <c r="Q13" s="22">
        <f>[9]Abril!$G$20</f>
        <v>35</v>
      </c>
      <c r="R13" s="22">
        <f>[9]Abril!$G$21</f>
        <v>36</v>
      </c>
      <c r="S13" s="22">
        <f>[9]Abril!$G$22</f>
        <v>33</v>
      </c>
      <c r="T13" s="22">
        <f>[9]Abril!$G$23</f>
        <v>41</v>
      </c>
      <c r="U13" s="22">
        <f>[9]Abril!$G$24</f>
        <v>33</v>
      </c>
      <c r="V13" s="22">
        <f>[9]Abril!$G$25</f>
        <v>43</v>
      </c>
      <c r="W13" s="22">
        <f>[9]Abril!$G$26</f>
        <v>45</v>
      </c>
      <c r="X13" s="22">
        <f>[9]Abril!$G$27</f>
        <v>41</v>
      </c>
      <c r="Y13" s="22">
        <f>[9]Abril!$G$28</f>
        <v>39</v>
      </c>
      <c r="Z13" s="22">
        <f>[9]Abril!$G$29</f>
        <v>45</v>
      </c>
      <c r="AA13" s="22">
        <f>[9]Abril!$G$30</f>
        <v>39</v>
      </c>
      <c r="AB13" s="22">
        <f>[9]Abril!$G$31</f>
        <v>44</v>
      </c>
      <c r="AC13" s="22">
        <f>[9]Abril!$G$32</f>
        <v>45</v>
      </c>
      <c r="AD13" s="22">
        <f>[9]Abril!$G$33</f>
        <v>39</v>
      </c>
      <c r="AE13" s="22">
        <f>[9]Abril!$G$34</f>
        <v>39</v>
      </c>
      <c r="AF13" s="46">
        <f t="shared" si="1"/>
        <v>33</v>
      </c>
      <c r="AG13" s="44">
        <f t="shared" si="2"/>
        <v>49.7</v>
      </c>
    </row>
    <row r="14" spans="1:33" ht="17.100000000000001" customHeight="1" x14ac:dyDescent="0.2">
      <c r="A14" s="17" t="s">
        <v>50</v>
      </c>
      <c r="B14" s="22">
        <f>[10]Abril!$G$5</f>
        <v>34</v>
      </c>
      <c r="C14" s="22">
        <f>[10]Abril!$G$6</f>
        <v>53</v>
      </c>
      <c r="D14" s="22">
        <f>[10]Abril!$G$7</f>
        <v>48</v>
      </c>
      <c r="E14" s="22">
        <f>[10]Abril!$G$8</f>
        <v>60</v>
      </c>
      <c r="F14" s="22">
        <f>[10]Abril!$G$9</f>
        <v>52</v>
      </c>
      <c r="G14" s="22">
        <f>[10]Abril!$G$10</f>
        <v>49</v>
      </c>
      <c r="H14" s="22">
        <f>[10]Abril!$G$11</f>
        <v>59</v>
      </c>
      <c r="I14" s="22">
        <f>[10]Abril!$G$12</f>
        <v>54</v>
      </c>
      <c r="J14" s="22">
        <f>[10]Abril!$G$13</f>
        <v>58</v>
      </c>
      <c r="K14" s="22">
        <f>[10]Abril!$G$14</f>
        <v>54</v>
      </c>
      <c r="L14" s="22">
        <f>[10]Abril!$G$15</f>
        <v>57</v>
      </c>
      <c r="M14" s="22">
        <f>[10]Abril!$G$16</f>
        <v>62</v>
      </c>
      <c r="N14" s="22">
        <f>[10]Abril!$G$17</f>
        <v>80</v>
      </c>
      <c r="O14" s="22">
        <f>[10]Abril!$G$18</f>
        <v>61</v>
      </c>
      <c r="P14" s="22">
        <f>[10]Abril!$G$19</f>
        <v>54</v>
      </c>
      <c r="Q14" s="22">
        <f>[10]Abril!$G$20</f>
        <v>48</v>
      </c>
      <c r="R14" s="22">
        <f>[10]Abril!$G$21</f>
        <v>25</v>
      </c>
      <c r="S14" s="22">
        <f>[10]Abril!$G$22</f>
        <v>26</v>
      </c>
      <c r="T14" s="22">
        <f>[10]Abril!$G$23</f>
        <v>31</v>
      </c>
      <c r="U14" s="22">
        <f>[10]Abril!$G$24</f>
        <v>31</v>
      </c>
      <c r="V14" s="22">
        <f>[10]Abril!$G$25</f>
        <v>35</v>
      </c>
      <c r="W14" s="22">
        <f>[10]Abril!$G$26</f>
        <v>43</v>
      </c>
      <c r="X14" s="22">
        <f>[10]Abril!$G$27</f>
        <v>42</v>
      </c>
      <c r="Y14" s="22">
        <f>[10]Abril!$G$28</f>
        <v>35</v>
      </c>
      <c r="Z14" s="22">
        <f>[10]Abril!$G$29</f>
        <v>40</v>
      </c>
      <c r="AA14" s="22">
        <f>[10]Abril!$G$30</f>
        <v>44</v>
      </c>
      <c r="AB14" s="22">
        <f>[10]Abril!$G$31</f>
        <v>43</v>
      </c>
      <c r="AC14" s="22">
        <f>[10]Abril!$G$32</f>
        <v>41</v>
      </c>
      <c r="AD14" s="22">
        <f>[10]Abril!$G$33</f>
        <v>28</v>
      </c>
      <c r="AE14" s="22">
        <f>[10]Abril!$G$34</f>
        <v>22</v>
      </c>
      <c r="AF14" s="46">
        <f>MIN(B14:AE14)</f>
        <v>22</v>
      </c>
      <c r="AG14" s="44">
        <f>AVERAGE(B14:AE14)</f>
        <v>45.633333333333333</v>
      </c>
    </row>
    <row r="15" spans="1:33" ht="17.100000000000001" customHeight="1" x14ac:dyDescent="0.2">
      <c r="A15" s="17" t="s">
        <v>6</v>
      </c>
      <c r="B15" s="22">
        <f>[11]Abril!$G$5</f>
        <v>45</v>
      </c>
      <c r="C15" s="22">
        <f>[11]Abril!$G$6</f>
        <v>49</v>
      </c>
      <c r="D15" s="22">
        <f>[11]Abril!$G$7</f>
        <v>75</v>
      </c>
      <c r="E15" s="22">
        <f>[11]Abril!$G$8</f>
        <v>56</v>
      </c>
      <c r="F15" s="22">
        <f>[11]Abril!$G$9</f>
        <v>52</v>
      </c>
      <c r="G15" s="22">
        <f>[11]Abril!$G$10</f>
        <v>52</v>
      </c>
      <c r="H15" s="22">
        <f>[11]Abril!$G$11</f>
        <v>58</v>
      </c>
      <c r="I15" s="22">
        <f>[11]Abril!$G$12</f>
        <v>55</v>
      </c>
      <c r="J15" s="22">
        <f>[11]Abril!$G$13</f>
        <v>53</v>
      </c>
      <c r="K15" s="22">
        <f>[11]Abril!$G$14</f>
        <v>50</v>
      </c>
      <c r="L15" s="22">
        <f>[11]Abril!$G$15</f>
        <v>56</v>
      </c>
      <c r="M15" s="22">
        <f>[11]Abril!$G$16</f>
        <v>55</v>
      </c>
      <c r="N15" s="19" t="s">
        <v>66</v>
      </c>
      <c r="O15" s="22">
        <f>[11]Abril!$G$18</f>
        <v>58</v>
      </c>
      <c r="P15" s="22">
        <f>[11]Abril!$G$19</f>
        <v>46</v>
      </c>
      <c r="Q15" s="22">
        <f>[11]Abril!$G$20</f>
        <v>41</v>
      </c>
      <c r="R15" s="22">
        <f>[11]Abril!$G$21</f>
        <v>31</v>
      </c>
      <c r="S15" s="22">
        <f>[11]Abril!$G$22</f>
        <v>31</v>
      </c>
      <c r="T15" s="22">
        <f>[11]Abril!$G$23</f>
        <v>33</v>
      </c>
      <c r="U15" s="22">
        <f>[11]Abril!$G$24</f>
        <v>38</v>
      </c>
      <c r="V15" s="22">
        <f>[11]Abril!$G$25</f>
        <v>38</v>
      </c>
      <c r="W15" s="22">
        <f>[11]Abril!$G$26</f>
        <v>44</v>
      </c>
      <c r="X15" s="22">
        <f>[11]Abril!$G$27</f>
        <v>31</v>
      </c>
      <c r="Y15" s="22">
        <f>[11]Abril!$G$28</f>
        <v>41</v>
      </c>
      <c r="Z15" s="22">
        <f>[11]Abril!$G$29</f>
        <v>56</v>
      </c>
      <c r="AA15" s="22">
        <f>[11]Abril!$G$30</f>
        <v>47</v>
      </c>
      <c r="AB15" s="22">
        <f>[11]Abril!$G$31</f>
        <v>47</v>
      </c>
      <c r="AC15" s="22">
        <f>[11]Abril!$G$32</f>
        <v>48</v>
      </c>
      <c r="AD15" s="22">
        <f>[11]Abril!$G$33</f>
        <v>37</v>
      </c>
      <c r="AE15" s="22">
        <f>[11]Abril!$G$34</f>
        <v>32</v>
      </c>
      <c r="AF15" s="46">
        <f t="shared" ref="AF15:AF30" si="5">MIN(B15:AE15)</f>
        <v>31</v>
      </c>
      <c r="AG15" s="44">
        <f t="shared" ref="AG15:AG30" si="6">AVERAGE(B15:AE15)</f>
        <v>46.724137931034484</v>
      </c>
    </row>
    <row r="16" spans="1:33" ht="17.100000000000001" customHeight="1" x14ac:dyDescent="0.2">
      <c r="A16" s="17" t="s">
        <v>7</v>
      </c>
      <c r="B16" s="22">
        <f>[12]Abril!$G$5</f>
        <v>45</v>
      </c>
      <c r="C16" s="22">
        <f>[12]Abril!$G$6</f>
        <v>69</v>
      </c>
      <c r="D16" s="22">
        <f>[12]Abril!$G$7</f>
        <v>84</v>
      </c>
      <c r="E16" s="22">
        <f>[12]Abril!$G$8</f>
        <v>69</v>
      </c>
      <c r="F16" s="22">
        <f>[12]Abril!$G$9</f>
        <v>71</v>
      </c>
      <c r="G16" s="22">
        <f>[12]Abril!$G$10</f>
        <v>72</v>
      </c>
      <c r="H16" s="22">
        <f>[12]Abril!$G$11</f>
        <v>81</v>
      </c>
      <c r="I16" s="22">
        <f>[12]Abril!$G$12</f>
        <v>72</v>
      </c>
      <c r="J16" s="22">
        <f>[12]Abril!$G$13</f>
        <v>67</v>
      </c>
      <c r="K16" s="22">
        <f>[12]Abril!$G$14</f>
        <v>67</v>
      </c>
      <c r="L16" s="22">
        <f>[12]Abril!$G$15</f>
        <v>60</v>
      </c>
      <c r="M16" s="22">
        <f>[12]Abril!$G$16</f>
        <v>66</v>
      </c>
      <c r="N16" s="22">
        <f>[12]Abril!$G$17</f>
        <v>65</v>
      </c>
      <c r="O16" s="22">
        <f>[12]Abril!$G$18</f>
        <v>39</v>
      </c>
      <c r="P16" s="22">
        <f>[12]Abril!$G$19</f>
        <v>29</v>
      </c>
      <c r="Q16" s="22">
        <f>[12]Abril!$G$20</f>
        <v>29</v>
      </c>
      <c r="R16" s="22">
        <f>[12]Abril!$G$21</f>
        <v>39</v>
      </c>
      <c r="S16" s="22">
        <f>[12]Abril!$G$22</f>
        <v>44</v>
      </c>
      <c r="T16" s="22">
        <f>[12]Abril!$G$23</f>
        <v>40</v>
      </c>
      <c r="U16" s="22">
        <f>[12]Abril!$G$24</f>
        <v>39</v>
      </c>
      <c r="V16" s="22">
        <f>[12]Abril!$G$25</f>
        <v>46</v>
      </c>
      <c r="W16" s="22">
        <f>[12]Abril!$G$26</f>
        <v>52</v>
      </c>
      <c r="X16" s="22">
        <f>[12]Abril!$G$27</f>
        <v>41</v>
      </c>
      <c r="Y16" s="22">
        <f>[12]Abril!$G$28</f>
        <v>34</v>
      </c>
      <c r="Z16" s="22">
        <f>[12]Abril!$G$29</f>
        <v>45</v>
      </c>
      <c r="AA16" s="22">
        <f>[12]Abril!$G$30</f>
        <v>54</v>
      </c>
      <c r="AB16" s="22">
        <f>[12]Abril!$G$31</f>
        <v>51</v>
      </c>
      <c r="AC16" s="22">
        <f>[12]Abril!$G$32</f>
        <v>51</v>
      </c>
      <c r="AD16" s="22">
        <f>[12]Abril!$G$33</f>
        <v>41</v>
      </c>
      <c r="AE16" s="22">
        <f>[12]Abril!$G$34</f>
        <v>44</v>
      </c>
      <c r="AF16" s="46">
        <f t="shared" si="5"/>
        <v>29</v>
      </c>
      <c r="AG16" s="44">
        <f t="shared" si="6"/>
        <v>53.533333333333331</v>
      </c>
    </row>
    <row r="17" spans="1:33" ht="17.100000000000001" customHeight="1" x14ac:dyDescent="0.2">
      <c r="A17" s="17" t="s">
        <v>8</v>
      </c>
      <c r="B17" s="22">
        <f>[13]Abril!$G$5</f>
        <v>48</v>
      </c>
      <c r="C17" s="22">
        <f>[13]Abril!$G$6</f>
        <v>72</v>
      </c>
      <c r="D17" s="22" t="str">
        <f>[13]Abril!$G$7</f>
        <v>**</v>
      </c>
      <c r="E17" s="22" t="str">
        <f>[13]Abril!$G$8</f>
        <v>**</v>
      </c>
      <c r="F17" s="22" t="str">
        <f>[13]Abril!$G$9</f>
        <v>**</v>
      </c>
      <c r="G17" s="22" t="str">
        <f>[13]Abril!$G$10</f>
        <v>**</v>
      </c>
      <c r="H17" s="22" t="str">
        <f>[13]Abril!$G$11</f>
        <v>**</v>
      </c>
      <c r="I17" s="22" t="str">
        <f>[13]Abril!$G$12</f>
        <v>**</v>
      </c>
      <c r="J17" s="22" t="str">
        <f>[13]Abril!$G$13</f>
        <v>**</v>
      </c>
      <c r="K17" s="22" t="str">
        <f>[13]Abril!$G$14</f>
        <v>**</v>
      </c>
      <c r="L17" s="22" t="str">
        <f>[13]Abril!$G$15</f>
        <v>**</v>
      </c>
      <c r="M17" s="22" t="str">
        <f>[13]Abril!$G$16</f>
        <v>**</v>
      </c>
      <c r="N17" s="22" t="str">
        <f>[13]Abril!$G$17</f>
        <v>**</v>
      </c>
      <c r="O17" s="22" t="str">
        <f>[13]Abril!$G$18</f>
        <v>**</v>
      </c>
      <c r="P17" s="22" t="str">
        <f>[13]Abril!$G$19</f>
        <v>**</v>
      </c>
      <c r="Q17" s="22" t="str">
        <f>[13]Abril!$G$20</f>
        <v>**</v>
      </c>
      <c r="R17" s="22" t="str">
        <f>[13]Abril!$G$21</f>
        <v>**</v>
      </c>
      <c r="S17" s="22" t="str">
        <f>[13]Abril!$G$22</f>
        <v>**</v>
      </c>
      <c r="T17" s="22" t="str">
        <f>[13]Abril!$G$23</f>
        <v>**</v>
      </c>
      <c r="U17" s="22" t="str">
        <f>[13]Abril!$G$24</f>
        <v>**</v>
      </c>
      <c r="V17" s="22" t="str">
        <f>[13]Abril!$G$25</f>
        <v>**</v>
      </c>
      <c r="W17" s="22" t="str">
        <f>[13]Abril!$G$26</f>
        <v>**</v>
      </c>
      <c r="X17" s="22" t="str">
        <f>[13]Abril!$G$27</f>
        <v>**</v>
      </c>
      <c r="Y17" s="22" t="str">
        <f>[13]Abril!$G$28</f>
        <v>**</v>
      </c>
      <c r="Z17" s="22" t="str">
        <f>[13]Abril!$G$29</f>
        <v>**</v>
      </c>
      <c r="AA17" s="22" t="str">
        <f>[13]Abril!$G$30</f>
        <v>**</v>
      </c>
      <c r="AB17" s="22">
        <f>[13]Abril!$G$31</f>
        <v>68</v>
      </c>
      <c r="AC17" s="22">
        <f>[13]Abril!$G$32</f>
        <v>52</v>
      </c>
      <c r="AD17" s="22">
        <f>[13]Abril!$G$33</f>
        <v>42</v>
      </c>
      <c r="AE17" s="22">
        <f>[13]Abril!$G$34</f>
        <v>42</v>
      </c>
      <c r="AF17" s="46">
        <f t="shared" si="5"/>
        <v>42</v>
      </c>
      <c r="AG17" s="44">
        <f t="shared" si="6"/>
        <v>54</v>
      </c>
    </row>
    <row r="18" spans="1:33" ht="17.100000000000001" customHeight="1" x14ac:dyDescent="0.2">
      <c r="A18" s="17" t="s">
        <v>9</v>
      </c>
      <c r="B18" s="22">
        <f>[14]Abril!$G$5</f>
        <v>46</v>
      </c>
      <c r="C18" s="22">
        <f>[14]Abril!$G$6</f>
        <v>61</v>
      </c>
      <c r="D18" s="22">
        <f>[14]Abril!$G$7</f>
        <v>72</v>
      </c>
      <c r="E18" s="22">
        <f>[14]Abril!$G$8</f>
        <v>56</v>
      </c>
      <c r="F18" s="22">
        <f>[14]Abril!$G$9</f>
        <v>68</v>
      </c>
      <c r="G18" s="22">
        <f>[14]Abril!$G$10</f>
        <v>62</v>
      </c>
      <c r="H18" s="22">
        <f>[14]Abril!$G$11</f>
        <v>67</v>
      </c>
      <c r="I18" s="22">
        <f>[14]Abril!$G$12</f>
        <v>65</v>
      </c>
      <c r="J18" s="22">
        <f>[14]Abril!$G$13</f>
        <v>58</v>
      </c>
      <c r="K18" s="22">
        <f>[14]Abril!$G$14</f>
        <v>63</v>
      </c>
      <c r="L18" s="22">
        <f>[14]Abril!$G$15</f>
        <v>57</v>
      </c>
      <c r="M18" s="22">
        <f>[14]Abril!$G$16</f>
        <v>58</v>
      </c>
      <c r="N18" s="22">
        <f>[14]Abril!$G$17</f>
        <v>60</v>
      </c>
      <c r="O18" s="22">
        <f>[14]Abril!$G$18</f>
        <v>47</v>
      </c>
      <c r="P18" s="22">
        <f>[14]Abril!$G$19</f>
        <v>24</v>
      </c>
      <c r="Q18" s="22">
        <f>[14]Abril!$G$20</f>
        <v>33</v>
      </c>
      <c r="R18" s="22">
        <f>[14]Abril!$G$21</f>
        <v>34</v>
      </c>
      <c r="S18" s="22">
        <f>[14]Abril!$G$22</f>
        <v>43</v>
      </c>
      <c r="T18" s="22">
        <f>[14]Abril!$G$23</f>
        <v>37</v>
      </c>
      <c r="U18" s="22">
        <f>[14]Abril!$G$24</f>
        <v>44</v>
      </c>
      <c r="V18" s="22">
        <f>[14]Abril!$G$25</f>
        <v>44</v>
      </c>
      <c r="W18" s="22">
        <f>[14]Abril!$G$26</f>
        <v>40</v>
      </c>
      <c r="X18" s="22">
        <f>[14]Abril!$G$27</f>
        <v>35</v>
      </c>
      <c r="Y18" s="22">
        <f>[14]Abril!$G$28</f>
        <v>38</v>
      </c>
      <c r="Z18" s="22">
        <f>[14]Abril!$G$29</f>
        <v>38</v>
      </c>
      <c r="AA18" s="22">
        <f>[14]Abril!$G$30</f>
        <v>45</v>
      </c>
      <c r="AB18" s="22">
        <f>[14]Abril!$G$31</f>
        <v>43</v>
      </c>
      <c r="AC18" s="22">
        <f>[14]Abril!$G$32</f>
        <v>48</v>
      </c>
      <c r="AD18" s="22">
        <f>[14]Abril!$G$33</f>
        <v>38</v>
      </c>
      <c r="AE18" s="22">
        <f>[14]Abril!$G$34</f>
        <v>29</v>
      </c>
      <c r="AF18" s="46">
        <f t="shared" si="5"/>
        <v>24</v>
      </c>
      <c r="AG18" s="44">
        <f t="shared" si="6"/>
        <v>48.43333333333333</v>
      </c>
    </row>
    <row r="19" spans="1:33" ht="17.100000000000001" customHeight="1" x14ac:dyDescent="0.2">
      <c r="A19" s="17" t="s">
        <v>49</v>
      </c>
      <c r="B19" s="22">
        <f>[15]Abril!$G$5</f>
        <v>47</v>
      </c>
      <c r="C19" s="22">
        <f>[15]Abril!$G$6</f>
        <v>65</v>
      </c>
      <c r="D19" s="22">
        <f>[15]Abril!$G$7</f>
        <v>81</v>
      </c>
      <c r="E19" s="22">
        <f>[15]Abril!$G$8</f>
        <v>68</v>
      </c>
      <c r="F19" s="22">
        <f>[15]Abril!$G$9</f>
        <v>60</v>
      </c>
      <c r="G19" s="22">
        <f>[15]Abril!$G$10</f>
        <v>68</v>
      </c>
      <c r="H19" s="22">
        <f>[15]Abril!$G$11</f>
        <v>76</v>
      </c>
      <c r="I19" s="22">
        <f>[15]Abril!$G$12</f>
        <v>65</v>
      </c>
      <c r="J19" s="22">
        <f>[15]Abril!$G$13</f>
        <v>62</v>
      </c>
      <c r="K19" s="22">
        <f>[15]Abril!$G$14</f>
        <v>55</v>
      </c>
      <c r="L19" s="22">
        <f>[15]Abril!$G$15</f>
        <v>57</v>
      </c>
      <c r="M19" s="22">
        <f>[15]Abril!$G$16</f>
        <v>66</v>
      </c>
      <c r="N19" s="22">
        <f>[15]Abril!$G$17</f>
        <v>59</v>
      </c>
      <c r="O19" s="22">
        <f>[15]Abril!$G$18</f>
        <v>30</v>
      </c>
      <c r="P19" s="22">
        <f>[15]Abril!$G$19</f>
        <v>31</v>
      </c>
      <c r="Q19" s="22">
        <f>[15]Abril!$G$20</f>
        <v>28</v>
      </c>
      <c r="R19" s="22">
        <f>[15]Abril!$G$21</f>
        <v>33</v>
      </c>
      <c r="S19" s="22">
        <f>[15]Abril!$G$22</f>
        <v>35</v>
      </c>
      <c r="T19" s="22">
        <f>[15]Abril!$G$23</f>
        <v>31</v>
      </c>
      <c r="U19" s="22">
        <f>[15]Abril!$G$24</f>
        <v>33</v>
      </c>
      <c r="V19" s="22">
        <f>[15]Abril!$G$25</f>
        <v>37</v>
      </c>
      <c r="W19" s="22">
        <f>[15]Abril!$G$26</f>
        <v>38</v>
      </c>
      <c r="X19" s="22">
        <f>[15]Abril!$G$27</f>
        <v>34</v>
      </c>
      <c r="Y19" s="22">
        <f>[15]Abril!$G$28</f>
        <v>35</v>
      </c>
      <c r="Z19" s="22">
        <f>[15]Abril!$G$29</f>
        <v>39</v>
      </c>
      <c r="AA19" s="22">
        <f>[15]Abril!$G$30</f>
        <v>48</v>
      </c>
      <c r="AB19" s="22">
        <f>[15]Abril!$G$31</f>
        <v>40</v>
      </c>
      <c r="AC19" s="22">
        <f>[15]Abril!$G$32</f>
        <v>42</v>
      </c>
      <c r="AD19" s="22">
        <f>[15]Abril!$G$33</f>
        <v>42</v>
      </c>
      <c r="AE19" s="22">
        <f>[15]Abril!$G$34</f>
        <v>39</v>
      </c>
      <c r="AF19" s="46">
        <f t="shared" si="5"/>
        <v>28</v>
      </c>
      <c r="AG19" s="44">
        <f t="shared" si="6"/>
        <v>48.133333333333333</v>
      </c>
    </row>
    <row r="20" spans="1:33" ht="17.100000000000001" customHeight="1" x14ac:dyDescent="0.2">
      <c r="A20" s="17" t="s">
        <v>10</v>
      </c>
      <c r="B20" s="22">
        <f>[16]Abril!$G$5</f>
        <v>45</v>
      </c>
      <c r="C20" s="22">
        <f>[16]Abril!$G$6</f>
        <v>64</v>
      </c>
      <c r="D20" s="22">
        <f>[16]Abril!$G$7</f>
        <v>76</v>
      </c>
      <c r="E20" s="22">
        <f>[16]Abril!$G$8</f>
        <v>69</v>
      </c>
      <c r="F20" s="22">
        <f>[16]Abril!$G$9</f>
        <v>68</v>
      </c>
      <c r="G20" s="22">
        <f>[16]Abril!$G$10</f>
        <v>76</v>
      </c>
      <c r="H20" s="22">
        <f>[16]Abril!$G$11</f>
        <v>68</v>
      </c>
      <c r="I20" s="22">
        <f>[16]Abril!$G$12</f>
        <v>63</v>
      </c>
      <c r="J20" s="22">
        <f>[16]Abril!$G$13</f>
        <v>62</v>
      </c>
      <c r="K20" s="22">
        <f>[16]Abril!$G$14</f>
        <v>65</v>
      </c>
      <c r="L20" s="22">
        <f>[16]Abril!$G$15</f>
        <v>54</v>
      </c>
      <c r="M20" s="22">
        <f>[16]Abril!$G$16</f>
        <v>59</v>
      </c>
      <c r="N20" s="22">
        <f>[16]Abril!$G$17</f>
        <v>62</v>
      </c>
      <c r="O20" s="22">
        <f>[16]Abril!$G$18</f>
        <v>38</v>
      </c>
      <c r="P20" s="22">
        <f>[16]Abril!$G$19</f>
        <v>25</v>
      </c>
      <c r="Q20" s="22">
        <f>[16]Abril!$G$20</f>
        <v>32</v>
      </c>
      <c r="R20" s="22">
        <f>[16]Abril!$G$21</f>
        <v>31</v>
      </c>
      <c r="S20" s="22">
        <f>[16]Abril!$G$22</f>
        <v>37</v>
      </c>
      <c r="T20" s="22">
        <f>[16]Abril!$G$23</f>
        <v>36</v>
      </c>
      <c r="U20" s="22">
        <f>[16]Abril!$G$24</f>
        <v>36</v>
      </c>
      <c r="V20" s="22">
        <f>[16]Abril!$G$25</f>
        <v>38</v>
      </c>
      <c r="W20" s="22">
        <f>[16]Abril!$G$26</f>
        <v>43</v>
      </c>
      <c r="X20" s="22">
        <f>[16]Abril!$G$27</f>
        <v>32</v>
      </c>
      <c r="Y20" s="22">
        <f>[16]Abril!$G$28</f>
        <v>33</v>
      </c>
      <c r="Z20" s="22">
        <f>[16]Abril!$G$29</f>
        <v>38</v>
      </c>
      <c r="AA20" s="22">
        <f>[16]Abril!$G$30</f>
        <v>40</v>
      </c>
      <c r="AB20" s="22">
        <f>[16]Abril!$G$31</f>
        <v>43</v>
      </c>
      <c r="AC20" s="22">
        <f>[16]Abril!$G$32</f>
        <v>50</v>
      </c>
      <c r="AD20" s="22">
        <f>[16]Abril!$G$33</f>
        <v>39</v>
      </c>
      <c r="AE20" s="22">
        <f>[16]Abril!$G$34</f>
        <v>39</v>
      </c>
      <c r="AF20" s="46">
        <f t="shared" si="5"/>
        <v>25</v>
      </c>
      <c r="AG20" s="44">
        <f t="shared" si="6"/>
        <v>48.7</v>
      </c>
    </row>
    <row r="21" spans="1:33" ht="17.100000000000001" customHeight="1" x14ac:dyDescent="0.2">
      <c r="A21" s="17" t="s">
        <v>11</v>
      </c>
      <c r="B21" s="22">
        <f>[17]Abril!$G$5</f>
        <v>22</v>
      </c>
      <c r="C21" s="22">
        <f>[17]Abril!$G$6</f>
        <v>78</v>
      </c>
      <c r="D21" s="22">
        <f>[17]Abril!$G$7</f>
        <v>92</v>
      </c>
      <c r="E21" s="22">
        <f>[17]Abril!$G$8</f>
        <v>65</v>
      </c>
      <c r="F21" s="22">
        <f>[17]Abril!$G$9</f>
        <v>64</v>
      </c>
      <c r="G21" s="22">
        <f>[17]Abril!$G$10</f>
        <v>71</v>
      </c>
      <c r="H21" s="22">
        <f>[17]Abril!$G$11</f>
        <v>87</v>
      </c>
      <c r="I21" s="22">
        <f>[17]Abril!$G$12</f>
        <v>68</v>
      </c>
      <c r="J21" s="22">
        <f>[17]Abril!$G$13</f>
        <v>74</v>
      </c>
      <c r="K21" s="22">
        <f>[17]Abril!$G$14</f>
        <v>57</v>
      </c>
      <c r="L21" s="22">
        <f>[17]Abril!$G$15</f>
        <v>55</v>
      </c>
      <c r="M21" s="22">
        <f>[17]Abril!$G$16</f>
        <v>68</v>
      </c>
      <c r="N21" s="22">
        <f>[17]Abril!$G$17</f>
        <v>64</v>
      </c>
      <c r="O21" s="22">
        <f>[17]Abril!$G$18</f>
        <v>34</v>
      </c>
      <c r="P21" s="22">
        <f>[17]Abril!$G$19</f>
        <v>36</v>
      </c>
      <c r="Q21" s="22">
        <f>[17]Abril!$G$20</f>
        <v>32</v>
      </c>
      <c r="R21" s="22">
        <f>[17]Abril!$G$21</f>
        <v>39</v>
      </c>
      <c r="S21" s="22">
        <f>[17]Abril!$G$22</f>
        <v>34</v>
      </c>
      <c r="T21" s="22">
        <f>[17]Abril!$G$23</f>
        <v>37</v>
      </c>
      <c r="U21" s="22">
        <f>[17]Abril!$G$24</f>
        <v>38</v>
      </c>
      <c r="V21" s="22">
        <f>[17]Abril!$G$25</f>
        <v>43</v>
      </c>
      <c r="W21" s="22">
        <f>[17]Abril!$G$26</f>
        <v>50</v>
      </c>
      <c r="X21" s="22">
        <f>[17]Abril!$G$27</f>
        <v>40</v>
      </c>
      <c r="Y21" s="22">
        <f>[17]Abril!$G$28</f>
        <v>40</v>
      </c>
      <c r="Z21" s="22">
        <f>[17]Abril!$G$29</f>
        <v>44</v>
      </c>
      <c r="AA21" s="22">
        <f>[17]Abril!$G$30</f>
        <v>45</v>
      </c>
      <c r="AB21" s="22">
        <f>[17]Abril!$G$31</f>
        <v>42</v>
      </c>
      <c r="AC21" s="22">
        <f>[17]Abril!$G$32</f>
        <v>47</v>
      </c>
      <c r="AD21" s="22">
        <f>[17]Abril!$G$33</f>
        <v>42</v>
      </c>
      <c r="AE21" s="22">
        <f>[17]Abril!$G$34</f>
        <v>35</v>
      </c>
      <c r="AF21" s="46">
        <f t="shared" si="5"/>
        <v>22</v>
      </c>
      <c r="AG21" s="44">
        <f t="shared" si="6"/>
        <v>51.43333333333333</v>
      </c>
    </row>
    <row r="22" spans="1:33" ht="17.100000000000001" customHeight="1" x14ac:dyDescent="0.2">
      <c r="A22" s="17" t="s">
        <v>12</v>
      </c>
      <c r="B22" s="22">
        <f>[18]Abril!$G$5</f>
        <v>46</v>
      </c>
      <c r="C22" s="22">
        <f>[18]Abril!$G$6</f>
        <v>54</v>
      </c>
      <c r="D22" s="22">
        <f>[18]Abril!$G$7</f>
        <v>90</v>
      </c>
      <c r="E22" s="22">
        <f>[18]Abril!$G$8</f>
        <v>71</v>
      </c>
      <c r="F22" s="22">
        <f>[18]Abril!$G$9</f>
        <v>65</v>
      </c>
      <c r="G22" s="22">
        <f>[18]Abril!$G$10</f>
        <v>60</v>
      </c>
      <c r="H22" s="22">
        <f>[18]Abril!$G$11</f>
        <v>74</v>
      </c>
      <c r="I22" s="22">
        <f>[18]Abril!$G$12</f>
        <v>63</v>
      </c>
      <c r="J22" s="22">
        <f>[18]Abril!$G$13</f>
        <v>56</v>
      </c>
      <c r="K22" s="22">
        <f>[18]Abril!$G$14</f>
        <v>55</v>
      </c>
      <c r="L22" s="22">
        <f>[18]Abril!$G$15</f>
        <v>60</v>
      </c>
      <c r="M22" s="22">
        <f>[18]Abril!$G$16</f>
        <v>66</v>
      </c>
      <c r="N22" s="22">
        <f>[18]Abril!$G$17</f>
        <v>64</v>
      </c>
      <c r="O22" s="22">
        <f>[18]Abril!$G$18</f>
        <v>52</v>
      </c>
      <c r="P22" s="22">
        <f>[18]Abril!$G$19</f>
        <v>45</v>
      </c>
      <c r="Q22" s="22">
        <f>[18]Abril!$G$20</f>
        <v>29</v>
      </c>
      <c r="R22" s="22">
        <f>[18]Abril!$G$21</f>
        <v>41</v>
      </c>
      <c r="S22" s="22">
        <f>[18]Abril!$G$22</f>
        <v>34</v>
      </c>
      <c r="T22" s="22">
        <f>[18]Abril!$G$23</f>
        <v>36</v>
      </c>
      <c r="U22" s="22">
        <f>[18]Abril!$G$24</f>
        <v>34</v>
      </c>
      <c r="V22" s="22">
        <f>[18]Abril!$G$25</f>
        <v>43</v>
      </c>
      <c r="W22" s="22">
        <f>[18]Abril!$G$26</f>
        <v>40</v>
      </c>
      <c r="X22" s="22">
        <f>[18]Abril!$G$27</f>
        <v>36</v>
      </c>
      <c r="Y22" s="22">
        <f>[18]Abril!$G$28</f>
        <v>38</v>
      </c>
      <c r="Z22" s="22">
        <f>[18]Abril!$G$29</f>
        <v>49</v>
      </c>
      <c r="AA22" s="22">
        <f>[18]Abril!$G$30</f>
        <v>44</v>
      </c>
      <c r="AB22" s="22">
        <f>[18]Abril!$G$31</f>
        <v>43</v>
      </c>
      <c r="AC22" s="22">
        <f>[18]Abril!$G$32</f>
        <v>46</v>
      </c>
      <c r="AD22" s="22">
        <f>[18]Abril!$G$33</f>
        <v>40</v>
      </c>
      <c r="AE22" s="22">
        <f>[18]Abril!$G$34</f>
        <v>37</v>
      </c>
      <c r="AF22" s="46">
        <f t="shared" si="5"/>
        <v>29</v>
      </c>
      <c r="AG22" s="44">
        <f t="shared" si="6"/>
        <v>50.366666666666667</v>
      </c>
    </row>
    <row r="23" spans="1:33" ht="17.100000000000001" customHeight="1" x14ac:dyDescent="0.2">
      <c r="A23" s="17" t="s">
        <v>13</v>
      </c>
      <c r="B23" s="22">
        <f>[19]Abril!$G$5</f>
        <v>47</v>
      </c>
      <c r="C23" s="22">
        <f>[19]Abril!$G$6</f>
        <v>48</v>
      </c>
      <c r="D23" s="22">
        <f>[19]Abril!$G$7</f>
        <v>79</v>
      </c>
      <c r="E23" s="22">
        <f>[19]Abril!$G$8</f>
        <v>68</v>
      </c>
      <c r="F23" s="22">
        <f>[19]Abril!$G$9</f>
        <v>56</v>
      </c>
      <c r="G23" s="22">
        <f>[19]Abril!$G$10</f>
        <v>52</v>
      </c>
      <c r="H23" s="22">
        <f>[19]Abril!$G$11</f>
        <v>56</v>
      </c>
      <c r="I23" s="22">
        <f>[19]Abril!$G$12</f>
        <v>63</v>
      </c>
      <c r="J23" s="22">
        <f>[19]Abril!$G$13</f>
        <v>58</v>
      </c>
      <c r="K23" s="22">
        <f>[19]Abril!$G$14</f>
        <v>53</v>
      </c>
      <c r="L23" s="22">
        <f>[19]Abril!$G$15</f>
        <v>54</v>
      </c>
      <c r="M23" s="22">
        <f>[19]Abril!$G$16</f>
        <v>63</v>
      </c>
      <c r="N23" s="22">
        <f>[19]Abril!$G$17</f>
        <v>81</v>
      </c>
      <c r="O23" s="22">
        <f>[19]Abril!$G$18</f>
        <v>58</v>
      </c>
      <c r="P23" s="22">
        <f>[19]Abril!$G$19</f>
        <v>48</v>
      </c>
      <c r="Q23" s="22">
        <f>[19]Abril!$G$20</f>
        <v>32</v>
      </c>
      <c r="R23" s="22">
        <f>[19]Abril!$G$21</f>
        <v>35</v>
      </c>
      <c r="S23" s="22">
        <f>[19]Abril!$G$22</f>
        <v>37</v>
      </c>
      <c r="T23" s="22">
        <f>[19]Abril!$G$23</f>
        <v>37</v>
      </c>
      <c r="U23" s="22">
        <f>[19]Abril!$G$24</f>
        <v>32</v>
      </c>
      <c r="V23" s="22">
        <f>[19]Abril!$G$25</f>
        <v>43</v>
      </c>
      <c r="W23" s="22">
        <f>[19]Abril!$G$26</f>
        <v>37</v>
      </c>
      <c r="X23" s="22">
        <f>[19]Abril!$G$27</f>
        <v>37</v>
      </c>
      <c r="Y23" s="22">
        <f>[19]Abril!$G$28</f>
        <v>36</v>
      </c>
      <c r="Z23" s="22">
        <f>[19]Abril!$G$29</f>
        <v>41</v>
      </c>
      <c r="AA23" s="22">
        <f>[19]Abril!$G$30</f>
        <v>43</v>
      </c>
      <c r="AB23" s="22">
        <f>[19]Abril!$G$31</f>
        <v>43</v>
      </c>
      <c r="AC23" s="22">
        <f>[19]Abril!$G$32</f>
        <v>34</v>
      </c>
      <c r="AD23" s="22">
        <f>[19]Abril!$G$33</f>
        <v>32</v>
      </c>
      <c r="AE23" s="22">
        <f>[19]Abril!$G$34</f>
        <v>32</v>
      </c>
      <c r="AF23" s="46">
        <f t="shared" si="5"/>
        <v>32</v>
      </c>
      <c r="AG23" s="44">
        <f t="shared" si="6"/>
        <v>47.833333333333336</v>
      </c>
    </row>
    <row r="24" spans="1:33" ht="17.100000000000001" customHeight="1" x14ac:dyDescent="0.2">
      <c r="A24" s="17" t="s">
        <v>14</v>
      </c>
      <c r="B24" s="22">
        <f>[20]Abril!$G$5</f>
        <v>40</v>
      </c>
      <c r="C24" s="22">
        <f>[20]Abril!$G$6</f>
        <v>50</v>
      </c>
      <c r="D24" s="22">
        <f>[20]Abril!$G$7</f>
        <v>72</v>
      </c>
      <c r="E24" s="22">
        <f>[20]Abril!$G$8</f>
        <v>59</v>
      </c>
      <c r="F24" s="22">
        <f>[20]Abril!$G$9</f>
        <v>52</v>
      </c>
      <c r="G24" s="22">
        <f>[20]Abril!$G$10</f>
        <v>52</v>
      </c>
      <c r="H24" s="22">
        <f>[20]Abril!$G$11</f>
        <v>59</v>
      </c>
      <c r="I24" s="22">
        <f>[20]Abril!$G$12</f>
        <v>49</v>
      </c>
      <c r="J24" s="22">
        <f>[20]Abril!$G$13</f>
        <v>55</v>
      </c>
      <c r="K24" s="22">
        <f>[20]Abril!$G$14</f>
        <v>65</v>
      </c>
      <c r="L24" s="22">
        <f>[20]Abril!$G$15</f>
        <v>60</v>
      </c>
      <c r="M24" s="22">
        <f>[20]Abril!$G$16</f>
        <v>62</v>
      </c>
      <c r="N24" s="22">
        <f>[20]Abril!$G$17</f>
        <v>67</v>
      </c>
      <c r="O24" s="22">
        <f>[20]Abril!$G$18</f>
        <v>67</v>
      </c>
      <c r="P24" s="22">
        <f>[20]Abril!$G$19</f>
        <v>52</v>
      </c>
      <c r="Q24" s="22">
        <f>[20]Abril!$G$20</f>
        <v>37</v>
      </c>
      <c r="R24" s="22">
        <f>[20]Abril!$G$21</f>
        <v>37</v>
      </c>
      <c r="S24" s="22">
        <f>[20]Abril!$G$22</f>
        <v>36</v>
      </c>
      <c r="T24" s="22">
        <f>[20]Abril!$G$23</f>
        <v>33</v>
      </c>
      <c r="U24" s="22">
        <f>[20]Abril!$G$24</f>
        <v>35</v>
      </c>
      <c r="V24" s="22">
        <f>[20]Abril!$G$25</f>
        <v>43</v>
      </c>
      <c r="W24" s="22">
        <f>[20]Abril!$G$26</f>
        <v>43</v>
      </c>
      <c r="X24" s="22">
        <f>[20]Abril!$G$27</f>
        <v>50</v>
      </c>
      <c r="Y24" s="22">
        <f>[20]Abril!$G$28</f>
        <v>37</v>
      </c>
      <c r="Z24" s="22">
        <f>[20]Abril!$G$29</f>
        <v>41</v>
      </c>
      <c r="AA24" s="22">
        <f>[20]Abril!$G$30</f>
        <v>40</v>
      </c>
      <c r="AB24" s="22">
        <f>[20]Abril!$G$31</f>
        <v>41</v>
      </c>
      <c r="AC24" s="22">
        <f>[20]Abril!$G$32</f>
        <v>42</v>
      </c>
      <c r="AD24" s="22">
        <f>[20]Abril!$G$33</f>
        <v>34</v>
      </c>
      <c r="AE24" s="22">
        <f>[20]Abril!$G$34</f>
        <v>36</v>
      </c>
      <c r="AF24" s="46">
        <f t="shared" si="5"/>
        <v>33</v>
      </c>
      <c r="AG24" s="44">
        <f t="shared" si="6"/>
        <v>48.2</v>
      </c>
    </row>
    <row r="25" spans="1:33" ht="17.100000000000001" customHeight="1" x14ac:dyDescent="0.2">
      <c r="A25" s="17" t="s">
        <v>15</v>
      </c>
      <c r="B25" s="22">
        <f>[21]Abril!$G$5</f>
        <v>42</v>
      </c>
      <c r="C25" s="22">
        <f>[21]Abril!$G$6</f>
        <v>63</v>
      </c>
      <c r="D25" s="22">
        <f>[21]Abril!$G$7</f>
        <v>75</v>
      </c>
      <c r="E25" s="22">
        <f>[21]Abril!$G$8</f>
        <v>77</v>
      </c>
      <c r="F25" s="22">
        <f>[21]Abril!$G$9</f>
        <v>78</v>
      </c>
      <c r="G25" s="22">
        <f>[21]Abril!$G$10</f>
        <v>75</v>
      </c>
      <c r="H25" s="22">
        <f>[21]Abril!$G$11</f>
        <v>78</v>
      </c>
      <c r="I25" s="22">
        <f>[21]Abril!$G$12</f>
        <v>74</v>
      </c>
      <c r="J25" s="22">
        <f>[21]Abril!$G$13</f>
        <v>63</v>
      </c>
      <c r="K25" s="22">
        <f>[21]Abril!$G$14</f>
        <v>64</v>
      </c>
      <c r="L25" s="22">
        <f>[21]Abril!$G$15</f>
        <v>64</v>
      </c>
      <c r="M25" s="22">
        <f>[21]Abril!$G$16</f>
        <v>61</v>
      </c>
      <c r="N25" s="22">
        <f>[21]Abril!$G$17</f>
        <v>68</v>
      </c>
      <c r="O25" s="22">
        <f>[21]Abril!$G$18</f>
        <v>29</v>
      </c>
      <c r="P25" s="22">
        <f>[21]Abril!$G$19</f>
        <v>24</v>
      </c>
      <c r="Q25" s="22">
        <f>[21]Abril!$G$20</f>
        <v>34</v>
      </c>
      <c r="R25" s="22">
        <f>[21]Abril!$G$21</f>
        <v>34</v>
      </c>
      <c r="S25" s="22">
        <f>[21]Abril!$G$22</f>
        <v>35</v>
      </c>
      <c r="T25" s="22">
        <f>[21]Abril!$G$23</f>
        <v>35</v>
      </c>
      <c r="U25" s="22">
        <f>[21]Abril!$G$24</f>
        <v>39</v>
      </c>
      <c r="V25" s="22">
        <f>[21]Abril!$G$25</f>
        <v>34</v>
      </c>
      <c r="W25" s="22">
        <f>[21]Abril!$G$26</f>
        <v>48</v>
      </c>
      <c r="X25" s="22">
        <f>[21]Abril!$G$27</f>
        <v>39</v>
      </c>
      <c r="Y25" s="22">
        <f>[21]Abril!$G$28</f>
        <v>37</v>
      </c>
      <c r="Z25" s="22">
        <f>[21]Abril!$G$29</f>
        <v>46</v>
      </c>
      <c r="AA25" s="22">
        <f>[21]Abril!$G$30</f>
        <v>49</v>
      </c>
      <c r="AB25" s="22">
        <f>[21]Abril!$G$31</f>
        <v>53</v>
      </c>
      <c r="AC25" s="22">
        <f>[21]Abril!$G$32</f>
        <v>52</v>
      </c>
      <c r="AD25" s="22">
        <f>[21]Abril!$G$33</f>
        <v>32</v>
      </c>
      <c r="AE25" s="22">
        <f>[21]Abril!$G$34</f>
        <v>39</v>
      </c>
      <c r="AF25" s="46">
        <f t="shared" si="5"/>
        <v>24</v>
      </c>
      <c r="AG25" s="44">
        <f t="shared" si="6"/>
        <v>51.366666666666667</v>
      </c>
    </row>
    <row r="26" spans="1:33" ht="17.100000000000001" customHeight="1" x14ac:dyDescent="0.2">
      <c r="A26" s="17" t="s">
        <v>16</v>
      </c>
      <c r="B26" s="22">
        <f>[22]Abril!$G$5</f>
        <v>40</v>
      </c>
      <c r="C26" s="22">
        <f>[22]Abril!$G$6</f>
        <v>47</v>
      </c>
      <c r="D26" s="22">
        <f>[22]Abril!$G$7</f>
        <v>88</v>
      </c>
      <c r="E26" s="22">
        <f>[22]Abril!$G$8</f>
        <v>76</v>
      </c>
      <c r="F26" s="22">
        <f>[22]Abril!$G$9</f>
        <v>62</v>
      </c>
      <c r="G26" s="22">
        <f>[22]Abril!$G$10</f>
        <v>57</v>
      </c>
      <c r="H26" s="22">
        <f>[22]Abril!$G$11</f>
        <v>78</v>
      </c>
      <c r="I26" s="22">
        <f>[22]Abril!$G$12</f>
        <v>69</v>
      </c>
      <c r="J26" s="22">
        <f>[22]Abril!$G$13</f>
        <v>56</v>
      </c>
      <c r="K26" s="22">
        <f>[22]Abril!$G$14</f>
        <v>57</v>
      </c>
      <c r="L26" s="22">
        <f>[22]Abril!$G$15</f>
        <v>56</v>
      </c>
      <c r="M26" s="22">
        <f>[22]Abril!$G$16</f>
        <v>60</v>
      </c>
      <c r="N26" s="22">
        <f>[22]Abril!$G$17</f>
        <v>65</v>
      </c>
      <c r="O26" s="22">
        <f>[22]Abril!$G$18</f>
        <v>47</v>
      </c>
      <c r="P26" s="22">
        <f>[22]Abril!$G$19</f>
        <v>81</v>
      </c>
      <c r="Q26" s="22" t="str">
        <f>[22]Abril!$G$20</f>
        <v>**</v>
      </c>
      <c r="R26" s="22" t="str">
        <f>[22]Abril!$G$21</f>
        <v>**</v>
      </c>
      <c r="S26" s="22" t="str">
        <f>[22]Abril!$G$22</f>
        <v>**</v>
      </c>
      <c r="T26" s="22" t="str">
        <f>[22]Abril!$G$23</f>
        <v>**</v>
      </c>
      <c r="U26" s="22" t="str">
        <f>[22]Abril!$G$24</f>
        <v>**</v>
      </c>
      <c r="V26" s="22" t="str">
        <f>[22]Abril!$G$25</f>
        <v>**</v>
      </c>
      <c r="W26" s="22">
        <f>[22]Abril!$G$26</f>
        <v>37</v>
      </c>
      <c r="X26" s="22">
        <f>[22]Abril!$G$27</f>
        <v>36</v>
      </c>
      <c r="Y26" s="22">
        <f>[22]Abril!$G$28</f>
        <v>28</v>
      </c>
      <c r="Z26" s="22">
        <f>[22]Abril!$G$29</f>
        <v>39</v>
      </c>
      <c r="AA26" s="22">
        <f>[22]Abril!$G$30</f>
        <v>45</v>
      </c>
      <c r="AB26" s="22">
        <f>[22]Abril!$G$31</f>
        <v>42</v>
      </c>
      <c r="AC26" s="22">
        <f>[22]Abril!$G$32</f>
        <v>39</v>
      </c>
      <c r="AD26" s="22">
        <f>[22]Abril!$G$33</f>
        <v>43</v>
      </c>
      <c r="AE26" s="22">
        <f>[22]Abril!$G$34</f>
        <v>37</v>
      </c>
      <c r="AF26" s="46">
        <f t="shared" si="5"/>
        <v>28</v>
      </c>
      <c r="AG26" s="44">
        <f t="shared" si="6"/>
        <v>53.541666666666664</v>
      </c>
    </row>
    <row r="27" spans="1:33" ht="17.100000000000001" customHeight="1" x14ac:dyDescent="0.2">
      <c r="A27" s="17" t="s">
        <v>17</v>
      </c>
      <c r="B27" s="22" t="str">
        <f>[23]Abril!$G$5</f>
        <v>**</v>
      </c>
      <c r="C27" s="22" t="str">
        <f>[23]Abril!$G$6</f>
        <v>**</v>
      </c>
      <c r="D27" s="22" t="str">
        <f>[23]Abril!$G$7</f>
        <v>**</v>
      </c>
      <c r="E27" s="22" t="str">
        <f>[23]Abril!$G$8</f>
        <v>**</v>
      </c>
      <c r="F27" s="22" t="str">
        <f>[23]Abril!$G$9</f>
        <v>**</v>
      </c>
      <c r="G27" s="22" t="str">
        <f>[23]Abril!$G$10</f>
        <v>**</v>
      </c>
      <c r="H27" s="22" t="str">
        <f>[23]Abril!$G$11</f>
        <v>**</v>
      </c>
      <c r="I27" s="22" t="str">
        <f>[23]Abril!$G$12</f>
        <v>**</v>
      </c>
      <c r="J27" s="22" t="str">
        <f>[23]Abril!$G$13</f>
        <v>**</v>
      </c>
      <c r="K27" s="22" t="str">
        <f>[23]Abril!$G$14</f>
        <v>**</v>
      </c>
      <c r="L27" s="22" t="str">
        <f>[23]Abril!$G$15</f>
        <v>**</v>
      </c>
      <c r="M27" s="22" t="str">
        <f>[23]Abril!$G$16</f>
        <v>**</v>
      </c>
      <c r="N27" s="22" t="str">
        <f>[23]Abril!$G$17</f>
        <v>**</v>
      </c>
      <c r="O27" s="22" t="str">
        <f>[23]Abril!$G$18</f>
        <v>**</v>
      </c>
      <c r="P27" s="22" t="str">
        <f>[23]Abril!$G$19</f>
        <v>**</v>
      </c>
      <c r="Q27" s="22" t="str">
        <f>[23]Abril!$G$20</f>
        <v>**</v>
      </c>
      <c r="R27" s="22" t="str">
        <f>[23]Abril!$G$21</f>
        <v>**</v>
      </c>
      <c r="S27" s="22" t="str">
        <f>[23]Abril!$G$22</f>
        <v>**</v>
      </c>
      <c r="T27" s="22" t="str">
        <f>[23]Abril!$G$23</f>
        <v>**</v>
      </c>
      <c r="U27" s="22" t="str">
        <f>[23]Abril!$G$24</f>
        <v>**</v>
      </c>
      <c r="V27" s="22" t="str">
        <f>[23]Abril!$G$25</f>
        <v>**</v>
      </c>
      <c r="W27" s="22" t="str">
        <f>[23]Abril!$G$26</f>
        <v>**</v>
      </c>
      <c r="X27" s="22" t="str">
        <f>[23]Abril!$G$27</f>
        <v>**</v>
      </c>
      <c r="Y27" s="22" t="str">
        <f>[23]Abril!$G$28</f>
        <v>**</v>
      </c>
      <c r="Z27" s="22" t="str">
        <f>[23]Abril!$G$29</f>
        <v>**</v>
      </c>
      <c r="AA27" s="22" t="str">
        <f>[23]Abril!$G$30</f>
        <v>**</v>
      </c>
      <c r="AB27" s="22" t="str">
        <f>[23]Abril!$G$31</f>
        <v>**</v>
      </c>
      <c r="AC27" s="22">
        <f>[23]Abril!$G$32</f>
        <v>52</v>
      </c>
      <c r="AD27" s="22">
        <f>[23]Abril!$G$33</f>
        <v>37</v>
      </c>
      <c r="AE27" s="22">
        <f>[23]Abril!$G$34</f>
        <v>37</v>
      </c>
      <c r="AF27" s="46">
        <f>MIN(B27:AE27)</f>
        <v>37</v>
      </c>
      <c r="AG27" s="44">
        <f>AVERAGE(B27:AE27)</f>
        <v>42</v>
      </c>
    </row>
    <row r="28" spans="1:33" ht="17.100000000000001" customHeight="1" x14ac:dyDescent="0.2">
      <c r="A28" s="17" t="s">
        <v>18</v>
      </c>
      <c r="B28" s="22">
        <f>[24]Abril!$G$5</f>
        <v>43</v>
      </c>
      <c r="C28" s="22">
        <f>[24]Abril!$G$6</f>
        <v>52</v>
      </c>
      <c r="D28" s="22">
        <f>[24]Abril!$G$7</f>
        <v>91</v>
      </c>
      <c r="E28" s="22">
        <f>[24]Abril!$G$8</f>
        <v>61</v>
      </c>
      <c r="F28" s="22">
        <f>[24]Abril!$G$9</f>
        <v>64</v>
      </c>
      <c r="G28" s="22">
        <f>[24]Abril!$G$10</f>
        <v>60</v>
      </c>
      <c r="H28" s="22">
        <f>[24]Abril!$G$11</f>
        <v>77</v>
      </c>
      <c r="I28" s="22">
        <f>[24]Abril!$G$12</f>
        <v>55</v>
      </c>
      <c r="J28" s="22">
        <f>[24]Abril!$G$13</f>
        <v>65</v>
      </c>
      <c r="K28" s="22">
        <f>[24]Abril!$G$14</f>
        <v>57</v>
      </c>
      <c r="L28" s="22">
        <f>[24]Abril!$G$15</f>
        <v>56</v>
      </c>
      <c r="M28" s="22">
        <f>[24]Abril!$G$16</f>
        <v>62</v>
      </c>
      <c r="N28" s="22">
        <f>[24]Abril!$G$17</f>
        <v>89</v>
      </c>
      <c r="O28" s="22">
        <f>[24]Abril!$G$18</f>
        <v>64</v>
      </c>
      <c r="P28" s="22">
        <f>[24]Abril!$G$19</f>
        <v>49</v>
      </c>
      <c r="Q28" s="22">
        <f>[24]Abril!$G$20</f>
        <v>45</v>
      </c>
      <c r="R28" s="22">
        <f>[24]Abril!$G$21</f>
        <v>33</v>
      </c>
      <c r="S28" s="22">
        <f>[24]Abril!$G$22</f>
        <v>35</v>
      </c>
      <c r="T28" s="22">
        <f>[24]Abril!$G$23</f>
        <v>35</v>
      </c>
      <c r="U28" s="22">
        <f>[24]Abril!$G$24</f>
        <v>37</v>
      </c>
      <c r="V28" s="22">
        <f>[24]Abril!$G$25</f>
        <v>40</v>
      </c>
      <c r="W28" s="22">
        <f>[24]Abril!$G$26</f>
        <v>41</v>
      </c>
      <c r="X28" s="22">
        <f>[24]Abril!$G$27</f>
        <v>35</v>
      </c>
      <c r="Y28" s="22">
        <f>[24]Abril!$G$28</f>
        <v>42</v>
      </c>
      <c r="Z28" s="22">
        <f>[24]Abril!$G$29</f>
        <v>49</v>
      </c>
      <c r="AA28" s="22">
        <f>[24]Abril!$G$30</f>
        <v>46</v>
      </c>
      <c r="AB28" s="22">
        <f>[24]Abril!$G$31</f>
        <v>47</v>
      </c>
      <c r="AC28" s="22">
        <f>[24]Abril!$G$32</f>
        <v>43</v>
      </c>
      <c r="AD28" s="22">
        <f>[24]Abril!$G$33</f>
        <v>38</v>
      </c>
      <c r="AE28" s="22">
        <f>[24]Abril!$G$34</f>
        <v>32</v>
      </c>
      <c r="AF28" s="46">
        <f t="shared" si="5"/>
        <v>32</v>
      </c>
      <c r="AG28" s="44">
        <f t="shared" si="6"/>
        <v>51.43333333333333</v>
      </c>
    </row>
    <row r="29" spans="1:33" ht="17.100000000000001" customHeight="1" x14ac:dyDescent="0.2">
      <c r="A29" s="17" t="s">
        <v>19</v>
      </c>
      <c r="B29" s="22">
        <f>[25]Abril!$G$5</f>
        <v>47</v>
      </c>
      <c r="C29" s="22">
        <f>[25]Abril!$G$6</f>
        <v>68</v>
      </c>
      <c r="D29" s="22">
        <f>[25]Abril!$G$7</f>
        <v>67</v>
      </c>
      <c r="E29" s="22">
        <f>[25]Abril!$G$8</f>
        <v>75</v>
      </c>
      <c r="F29" s="22">
        <f>[25]Abril!$G$9</f>
        <v>63</v>
      </c>
      <c r="G29" s="22">
        <f>[25]Abril!$G$10</f>
        <v>74</v>
      </c>
      <c r="H29" s="22">
        <f>[25]Abril!$G$11</f>
        <v>52</v>
      </c>
      <c r="I29" s="22">
        <f>[25]Abril!$G$12</f>
        <v>54</v>
      </c>
      <c r="J29" s="22">
        <f>[25]Abril!$G$13</f>
        <v>62</v>
      </c>
      <c r="K29" s="22">
        <f>[25]Abril!$G$14</f>
        <v>63</v>
      </c>
      <c r="L29" s="22">
        <f>[25]Abril!$G$15</f>
        <v>56</v>
      </c>
      <c r="M29" s="22">
        <f>[25]Abril!$G$16</f>
        <v>69</v>
      </c>
      <c r="N29" s="22">
        <f>[25]Abril!$G$17</f>
        <v>64</v>
      </c>
      <c r="O29" s="22">
        <f>[25]Abril!$G$18</f>
        <v>37</v>
      </c>
      <c r="P29" s="22">
        <f>[25]Abril!$G$19</f>
        <v>28</v>
      </c>
      <c r="Q29" s="22">
        <f>[25]Abril!$G$20</f>
        <v>42</v>
      </c>
      <c r="R29" s="22">
        <f>[25]Abril!$G$21</f>
        <v>33</v>
      </c>
      <c r="S29" s="22">
        <f>[25]Abril!$G$22</f>
        <v>40</v>
      </c>
      <c r="T29" s="22">
        <f>[25]Abril!$G$23</f>
        <v>42</v>
      </c>
      <c r="U29" s="22">
        <f>[25]Abril!$G$24</f>
        <v>43</v>
      </c>
      <c r="V29" s="22">
        <f>[25]Abril!$G$25</f>
        <v>45</v>
      </c>
      <c r="W29" s="22">
        <f>[25]Abril!$G$26</f>
        <v>43</v>
      </c>
      <c r="X29" s="22">
        <f>[25]Abril!$G$27</f>
        <v>37</v>
      </c>
      <c r="Y29" s="22">
        <f>[25]Abril!$G$28</f>
        <v>36</v>
      </c>
      <c r="Z29" s="22">
        <f>[25]Abril!$G$29</f>
        <v>38</v>
      </c>
      <c r="AA29" s="22">
        <f>[25]Abril!$G$30</f>
        <v>43</v>
      </c>
      <c r="AB29" s="22">
        <f>[25]Abril!$G$31</f>
        <v>45</v>
      </c>
      <c r="AC29" s="22">
        <f>[25]Abril!$G$32</f>
        <v>47</v>
      </c>
      <c r="AD29" s="22">
        <f>[25]Abril!$G$33</f>
        <v>37</v>
      </c>
      <c r="AE29" s="22">
        <f>[25]Abril!$G$34</f>
        <v>41</v>
      </c>
      <c r="AF29" s="46">
        <f t="shared" si="5"/>
        <v>28</v>
      </c>
      <c r="AG29" s="44">
        <f t="shared" si="6"/>
        <v>49.7</v>
      </c>
    </row>
    <row r="30" spans="1:33" ht="17.100000000000001" customHeight="1" x14ac:dyDescent="0.2">
      <c r="A30" s="17" t="s">
        <v>31</v>
      </c>
      <c r="B30" s="22">
        <f>[26]Abril!$G$5</f>
        <v>48</v>
      </c>
      <c r="C30" s="22">
        <f>[26]Abril!$G$6</f>
        <v>66</v>
      </c>
      <c r="D30" s="22">
        <f>[26]Abril!$G$7</f>
        <v>76</v>
      </c>
      <c r="E30" s="22">
        <f>[26]Abril!$G$8</f>
        <v>66</v>
      </c>
      <c r="F30" s="22">
        <f>[26]Abril!$G$9</f>
        <v>69</v>
      </c>
      <c r="G30" s="22">
        <f>[26]Abril!$G$10</f>
        <v>72</v>
      </c>
      <c r="H30" s="22">
        <f>[26]Abril!$G$11</f>
        <v>75</v>
      </c>
      <c r="I30" s="22">
        <f>[26]Abril!$G$12</f>
        <v>54</v>
      </c>
      <c r="J30" s="22">
        <f>[26]Abril!$G$13</f>
        <v>62</v>
      </c>
      <c r="K30" s="22">
        <f>[26]Abril!$G$14</f>
        <v>63</v>
      </c>
      <c r="L30" s="22">
        <f>[26]Abril!$G$15</f>
        <v>56</v>
      </c>
      <c r="M30" s="22">
        <f>[26]Abril!$G$16</f>
        <v>69</v>
      </c>
      <c r="N30" s="22">
        <f>[26]Abril!$G$17</f>
        <v>65</v>
      </c>
      <c r="O30" s="22">
        <f>[26]Abril!$G$18</f>
        <v>39</v>
      </c>
      <c r="P30" s="22">
        <f>[26]Abril!$G$19</f>
        <v>49</v>
      </c>
      <c r="Q30" s="22">
        <f>[26]Abril!$G$20</f>
        <v>31</v>
      </c>
      <c r="R30" s="22">
        <f>[26]Abril!$G$21</f>
        <v>38</v>
      </c>
      <c r="S30" s="22">
        <f>[26]Abril!$G$22</f>
        <v>33</v>
      </c>
      <c r="T30" s="22">
        <f>[26]Abril!$G$23</f>
        <v>32</v>
      </c>
      <c r="U30" s="22">
        <f>[26]Abril!$G$24</f>
        <v>31</v>
      </c>
      <c r="V30" s="22">
        <f>[26]Abril!$G$25</f>
        <v>36</v>
      </c>
      <c r="W30" s="22">
        <f>[26]Abril!$G$26</f>
        <v>38</v>
      </c>
      <c r="X30" s="22">
        <f>[26]Abril!$G$27</f>
        <v>32</v>
      </c>
      <c r="Y30" s="22">
        <f>[26]Abril!$G$28</f>
        <v>34</v>
      </c>
      <c r="Z30" s="22">
        <f>[26]Abril!$G$29</f>
        <v>41</v>
      </c>
      <c r="AA30" s="22">
        <f>[26]Abril!$G$30</f>
        <v>45</v>
      </c>
      <c r="AB30" s="22">
        <f>[26]Abril!$G$31</f>
        <v>40</v>
      </c>
      <c r="AC30" s="22">
        <f>[26]Abril!$G$32</f>
        <v>41</v>
      </c>
      <c r="AD30" s="22">
        <f>[26]Abril!$G$33</f>
        <v>37</v>
      </c>
      <c r="AE30" s="22">
        <f>[26]Abril!$G$34</f>
        <v>36</v>
      </c>
      <c r="AF30" s="46">
        <f t="shared" si="5"/>
        <v>31</v>
      </c>
      <c r="AG30" s="44">
        <f t="shared" si="6"/>
        <v>49.133333333333333</v>
      </c>
    </row>
    <row r="31" spans="1:33" ht="17.100000000000001" customHeight="1" x14ac:dyDescent="0.2">
      <c r="A31" s="17" t="s">
        <v>51</v>
      </c>
      <c r="B31" s="22">
        <f>[27]Abril!$G$5</f>
        <v>46</v>
      </c>
      <c r="C31" s="22">
        <f>[27]Abril!$G$6</f>
        <v>43</v>
      </c>
      <c r="D31" s="22">
        <f>[27]Abril!$G$7</f>
        <v>59</v>
      </c>
      <c r="E31" s="22">
        <f>[27]Abril!$G$8</f>
        <v>64</v>
      </c>
      <c r="F31" s="22">
        <f>[27]Abril!$G$9</f>
        <v>56</v>
      </c>
      <c r="G31" s="22">
        <f>[27]Abril!$G$10</f>
        <v>58</v>
      </c>
      <c r="H31" s="22">
        <f>[27]Abril!$G$11</f>
        <v>61</v>
      </c>
      <c r="I31" s="22">
        <f>[27]Abril!$G$12</f>
        <v>56</v>
      </c>
      <c r="J31" s="22">
        <f>[27]Abril!$G$13</f>
        <v>59</v>
      </c>
      <c r="K31" s="22">
        <f>[27]Abril!$G$14</f>
        <v>56</v>
      </c>
      <c r="L31" s="22">
        <f>[27]Abril!$G$15</f>
        <v>56</v>
      </c>
      <c r="M31" s="22">
        <f>[27]Abril!$G$16</f>
        <v>63</v>
      </c>
      <c r="N31" s="22">
        <f>[27]Abril!$G$17</f>
        <v>88</v>
      </c>
      <c r="O31" s="22">
        <f>[27]Abril!$G$18</f>
        <v>66</v>
      </c>
      <c r="P31" s="22">
        <f>[27]Abril!$G$19</f>
        <v>55</v>
      </c>
      <c r="Q31" s="22">
        <f>[27]Abril!$G$20</f>
        <v>51</v>
      </c>
      <c r="R31" s="22">
        <f>[27]Abril!$G$21</f>
        <v>31</v>
      </c>
      <c r="S31" s="22">
        <f>[27]Abril!$G$22</f>
        <v>33</v>
      </c>
      <c r="T31" s="22">
        <f>[27]Abril!$G$23</f>
        <v>31</v>
      </c>
      <c r="U31" s="22">
        <f>[27]Abril!$G$24</f>
        <v>48</v>
      </c>
      <c r="V31" s="22">
        <f>[27]Abril!$G$25</f>
        <v>42</v>
      </c>
      <c r="W31" s="22">
        <f>[27]Abril!$G$26</f>
        <v>32</v>
      </c>
      <c r="X31" s="22">
        <f>[27]Abril!$G$27</f>
        <v>33</v>
      </c>
      <c r="Y31" s="22">
        <f>[27]Abril!$G$28</f>
        <v>37</v>
      </c>
      <c r="Z31" s="22">
        <f>[27]Abril!$G$29</f>
        <v>55</v>
      </c>
      <c r="AA31" s="22">
        <f>[27]Abril!$G$30</f>
        <v>53</v>
      </c>
      <c r="AB31" s="22">
        <f>[27]Abril!$G$31</f>
        <v>46</v>
      </c>
      <c r="AC31" s="22">
        <f>[27]Abril!$G$32</f>
        <v>38</v>
      </c>
      <c r="AD31" s="22">
        <f>[27]Abril!$G$33</f>
        <v>29</v>
      </c>
      <c r="AE31" s="22">
        <f>[27]Abril!$G$34</f>
        <v>31</v>
      </c>
      <c r="AF31" s="46">
        <f>MIN(B31:AE31)</f>
        <v>29</v>
      </c>
      <c r="AG31" s="44">
        <f>AVERAGE(B31:AE31)</f>
        <v>49.2</v>
      </c>
    </row>
    <row r="32" spans="1:33" ht="17.100000000000001" customHeight="1" x14ac:dyDescent="0.2">
      <c r="A32" s="17" t="s">
        <v>20</v>
      </c>
      <c r="B32" s="22">
        <f>[28]Abril!$G$5</f>
        <v>45</v>
      </c>
      <c r="C32" s="22">
        <f>[28]Abril!$G$6</f>
        <v>64</v>
      </c>
      <c r="D32" s="22">
        <f>[28]Abril!$G$7</f>
        <v>66</v>
      </c>
      <c r="E32" s="22">
        <f>[28]Abril!$G$8</f>
        <v>53</v>
      </c>
      <c r="F32" s="22">
        <f>[28]Abril!$G$9</f>
        <v>65</v>
      </c>
      <c r="G32" s="22">
        <f>[28]Abril!$G$10</f>
        <v>67</v>
      </c>
      <c r="H32" s="22">
        <f>[28]Abril!$G$11</f>
        <v>62</v>
      </c>
      <c r="I32" s="22">
        <f>[28]Abril!$G$12</f>
        <v>59</v>
      </c>
      <c r="J32" s="22">
        <f>[28]Abril!$G$13</f>
        <v>48</v>
      </c>
      <c r="K32" s="22">
        <f>[28]Abril!$G$14</f>
        <v>53</v>
      </c>
      <c r="L32" s="22">
        <f>[28]Abril!$G$15</f>
        <v>59</v>
      </c>
      <c r="M32" s="22">
        <f>[28]Abril!$G$16</f>
        <v>66</v>
      </c>
      <c r="N32" s="22">
        <f>[28]Abril!$G$17</f>
        <v>69</v>
      </c>
      <c r="O32" s="22">
        <f>[28]Abril!$G$18</f>
        <v>58</v>
      </c>
      <c r="P32" s="22">
        <f>[28]Abril!$G$19</f>
        <v>45</v>
      </c>
      <c r="Q32" s="22">
        <f>[28]Abril!$G$20</f>
        <v>28</v>
      </c>
      <c r="R32" s="22">
        <f>[28]Abril!$G$21</f>
        <v>34</v>
      </c>
      <c r="S32" s="22">
        <f>[28]Abril!$G$22</f>
        <v>35</v>
      </c>
      <c r="T32" s="22">
        <f>[28]Abril!$G$23</f>
        <v>31</v>
      </c>
      <c r="U32" s="22">
        <f>[28]Abril!$G$24</f>
        <v>37</v>
      </c>
      <c r="V32" s="22">
        <f>[28]Abril!$G$25</f>
        <v>35</v>
      </c>
      <c r="W32" s="22">
        <f>[28]Abril!$G$26</f>
        <v>39</v>
      </c>
      <c r="X32" s="22">
        <f>[28]Abril!$G$27</f>
        <v>35</v>
      </c>
      <c r="Y32" s="22">
        <f>[28]Abril!$G$28</f>
        <v>31</v>
      </c>
      <c r="Z32" s="22">
        <f>[28]Abril!$G$29</f>
        <v>33</v>
      </c>
      <c r="AA32" s="22">
        <f>[28]Abril!$G$30</f>
        <v>33</v>
      </c>
      <c r="AB32" s="22">
        <f>[28]Abril!$G$31</f>
        <v>35</v>
      </c>
      <c r="AC32" s="22">
        <f>[28]Abril!$G$32</f>
        <v>41</v>
      </c>
      <c r="AD32" s="22">
        <f>[28]Abril!$G$33</f>
        <v>34</v>
      </c>
      <c r="AE32" s="22">
        <f>[28]Abril!$G$34</f>
        <v>31</v>
      </c>
      <c r="AF32" s="46">
        <f>MIN(B32:AE32)</f>
        <v>28</v>
      </c>
      <c r="AG32" s="44">
        <f>AVERAGE(B32:AE32)</f>
        <v>46.366666666666667</v>
      </c>
    </row>
    <row r="33" spans="1:33" s="5" customFormat="1" ht="17.100000000000001" customHeight="1" x14ac:dyDescent="0.2">
      <c r="A33" s="36" t="s">
        <v>35</v>
      </c>
      <c r="B33" s="35">
        <f t="shared" ref="B33:AF33" si="7">MIN(B5:B32)</f>
        <v>22</v>
      </c>
      <c r="C33" s="35">
        <f t="shared" si="7"/>
        <v>43</v>
      </c>
      <c r="D33" s="35">
        <f t="shared" si="7"/>
        <v>48</v>
      </c>
      <c r="E33" s="35">
        <f t="shared" si="7"/>
        <v>49</v>
      </c>
      <c r="F33" s="35">
        <f t="shared" si="7"/>
        <v>47</v>
      </c>
      <c r="G33" s="35">
        <f t="shared" si="7"/>
        <v>49</v>
      </c>
      <c r="H33" s="35">
        <f t="shared" si="7"/>
        <v>52</v>
      </c>
      <c r="I33" s="35">
        <f t="shared" si="7"/>
        <v>46</v>
      </c>
      <c r="J33" s="35">
        <f t="shared" si="7"/>
        <v>47</v>
      </c>
      <c r="K33" s="35">
        <f t="shared" si="7"/>
        <v>50</v>
      </c>
      <c r="L33" s="35">
        <f t="shared" si="7"/>
        <v>54</v>
      </c>
      <c r="M33" s="35">
        <f t="shared" si="7"/>
        <v>55</v>
      </c>
      <c r="N33" s="35">
        <f t="shared" si="7"/>
        <v>59</v>
      </c>
      <c r="O33" s="35">
        <f t="shared" si="7"/>
        <v>29</v>
      </c>
      <c r="P33" s="35">
        <f t="shared" si="7"/>
        <v>24</v>
      </c>
      <c r="Q33" s="35">
        <f t="shared" si="7"/>
        <v>15</v>
      </c>
      <c r="R33" s="35">
        <f t="shared" si="7"/>
        <v>25</v>
      </c>
      <c r="S33" s="35">
        <f t="shared" si="7"/>
        <v>26</v>
      </c>
      <c r="T33" s="35">
        <f t="shared" si="7"/>
        <v>31</v>
      </c>
      <c r="U33" s="35">
        <f t="shared" si="7"/>
        <v>31</v>
      </c>
      <c r="V33" s="35">
        <f t="shared" si="7"/>
        <v>34</v>
      </c>
      <c r="W33" s="35">
        <f t="shared" si="7"/>
        <v>32</v>
      </c>
      <c r="X33" s="35">
        <f t="shared" si="7"/>
        <v>31</v>
      </c>
      <c r="Y33" s="35">
        <f t="shared" si="7"/>
        <v>28</v>
      </c>
      <c r="Z33" s="35">
        <f t="shared" si="7"/>
        <v>33</v>
      </c>
      <c r="AA33" s="35">
        <f t="shared" si="7"/>
        <v>33</v>
      </c>
      <c r="AB33" s="35">
        <f t="shared" si="7"/>
        <v>35</v>
      </c>
      <c r="AC33" s="35">
        <f t="shared" si="7"/>
        <v>34</v>
      </c>
      <c r="AD33" s="35">
        <f t="shared" si="7"/>
        <v>28</v>
      </c>
      <c r="AE33" s="35">
        <f t="shared" si="7"/>
        <v>7</v>
      </c>
      <c r="AF33" s="46">
        <f t="shared" si="7"/>
        <v>7</v>
      </c>
      <c r="AG33" s="43">
        <f>AVERAGE(AG5:AG32)</f>
        <v>49.351159688013141</v>
      </c>
    </row>
    <row r="35" spans="1:33" x14ac:dyDescent="0.2">
      <c r="B35" s="20"/>
      <c r="C35" s="20" t="s">
        <v>53</v>
      </c>
      <c r="D35" s="20"/>
      <c r="E35" s="20"/>
      <c r="F35" s="20"/>
      <c r="N35" s="2" t="s">
        <v>54</v>
      </c>
      <c r="Y35" s="2" t="s">
        <v>56</v>
      </c>
    </row>
    <row r="36" spans="1:33" x14ac:dyDescent="0.2">
      <c r="K36" s="21"/>
      <c r="L36" s="21"/>
      <c r="M36" s="21"/>
      <c r="N36" s="21" t="s">
        <v>55</v>
      </c>
      <c r="O36" s="21"/>
      <c r="P36" s="21"/>
      <c r="Q36" s="21"/>
      <c r="W36" s="21"/>
      <c r="X36" s="21"/>
      <c r="Y36" s="21" t="s">
        <v>57</v>
      </c>
      <c r="Z36" s="21"/>
      <c r="AA36" s="21"/>
    </row>
    <row r="37" spans="1:33" x14ac:dyDescent="0.2">
      <c r="Q37" s="32"/>
      <c r="R37" s="32" t="s">
        <v>67</v>
      </c>
      <c r="S37" s="32"/>
    </row>
    <row r="41" spans="1:33" x14ac:dyDescent="0.2">
      <c r="K41" s="2" t="s">
        <v>58</v>
      </c>
    </row>
    <row r="42" spans="1:33" x14ac:dyDescent="0.2">
      <c r="G42" s="2" t="s">
        <v>58</v>
      </c>
      <c r="I42" s="2" t="s">
        <v>58</v>
      </c>
      <c r="X42" s="2" t="s">
        <v>58</v>
      </c>
    </row>
  </sheetData>
  <mergeCells count="33">
    <mergeCell ref="X3:X4"/>
    <mergeCell ref="Z3:Z4"/>
    <mergeCell ref="AE3:AE4"/>
    <mergeCell ref="AA3:AA4"/>
    <mergeCell ref="AB3:AB4"/>
    <mergeCell ref="AC3:AC4"/>
    <mergeCell ref="AD3:AD4"/>
    <mergeCell ref="S3:S4"/>
    <mergeCell ref="T3:T4"/>
    <mergeCell ref="U3:U4"/>
    <mergeCell ref="V3:V4"/>
    <mergeCell ref="W3:W4"/>
    <mergeCell ref="N3:N4"/>
    <mergeCell ref="O3:O4"/>
    <mergeCell ref="P3:P4"/>
    <mergeCell ref="Q3:Q4"/>
    <mergeCell ref="R3:R4"/>
    <mergeCell ref="M3:M4"/>
    <mergeCell ref="A1:AF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"/>
  <sheetViews>
    <sheetView workbookViewId="0">
      <selection activeCell="AF33" sqref="AF33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1" width="5.42578125" style="3" bestFit="1" customWidth="1"/>
    <col min="32" max="32" width="7.42578125" style="9" bestFit="1" customWidth="1"/>
  </cols>
  <sheetData>
    <row r="1" spans="1:32" ht="20.100000000000001" customHeight="1" x14ac:dyDescent="0.2">
      <c r="A1" s="57" t="s">
        <v>28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</row>
    <row r="2" spans="1:32" s="4" customFormat="1" ht="20.100000000000001" customHeight="1" x14ac:dyDescent="0.2">
      <c r="A2" s="58" t="s">
        <v>21</v>
      </c>
      <c r="B2" s="56" t="s">
        <v>52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</row>
    <row r="3" spans="1:32" s="5" customFormat="1" ht="20.100000000000001" customHeight="1" x14ac:dyDescent="0.2">
      <c r="A3" s="58"/>
      <c r="B3" s="59">
        <v>1</v>
      </c>
      <c r="C3" s="59">
        <f>SUM(B3+1)</f>
        <v>2</v>
      </c>
      <c r="D3" s="59">
        <f t="shared" ref="D3:AD3" si="0">SUM(C3+1)</f>
        <v>3</v>
      </c>
      <c r="E3" s="59">
        <f t="shared" si="0"/>
        <v>4</v>
      </c>
      <c r="F3" s="59">
        <f t="shared" si="0"/>
        <v>5</v>
      </c>
      <c r="G3" s="59">
        <f t="shared" si="0"/>
        <v>6</v>
      </c>
      <c r="H3" s="59">
        <f t="shared" si="0"/>
        <v>7</v>
      </c>
      <c r="I3" s="59">
        <f t="shared" si="0"/>
        <v>8</v>
      </c>
      <c r="J3" s="59">
        <f t="shared" si="0"/>
        <v>9</v>
      </c>
      <c r="K3" s="59">
        <f t="shared" si="0"/>
        <v>10</v>
      </c>
      <c r="L3" s="59">
        <f t="shared" si="0"/>
        <v>11</v>
      </c>
      <c r="M3" s="59">
        <f t="shared" si="0"/>
        <v>12</v>
      </c>
      <c r="N3" s="59">
        <f t="shared" si="0"/>
        <v>13</v>
      </c>
      <c r="O3" s="59">
        <f t="shared" si="0"/>
        <v>14</v>
      </c>
      <c r="P3" s="59">
        <f t="shared" si="0"/>
        <v>15</v>
      </c>
      <c r="Q3" s="59">
        <f t="shared" si="0"/>
        <v>16</v>
      </c>
      <c r="R3" s="59">
        <f t="shared" si="0"/>
        <v>17</v>
      </c>
      <c r="S3" s="59">
        <f t="shared" si="0"/>
        <v>18</v>
      </c>
      <c r="T3" s="59">
        <f t="shared" si="0"/>
        <v>19</v>
      </c>
      <c r="U3" s="59">
        <f t="shared" si="0"/>
        <v>20</v>
      </c>
      <c r="V3" s="59">
        <f t="shared" si="0"/>
        <v>21</v>
      </c>
      <c r="W3" s="59">
        <f t="shared" si="0"/>
        <v>22</v>
      </c>
      <c r="X3" s="59">
        <f t="shared" si="0"/>
        <v>23</v>
      </c>
      <c r="Y3" s="59">
        <f t="shared" si="0"/>
        <v>24</v>
      </c>
      <c r="Z3" s="59">
        <f t="shared" si="0"/>
        <v>25</v>
      </c>
      <c r="AA3" s="59">
        <f t="shared" si="0"/>
        <v>26</v>
      </c>
      <c r="AB3" s="59">
        <f t="shared" si="0"/>
        <v>27</v>
      </c>
      <c r="AC3" s="59">
        <f t="shared" si="0"/>
        <v>28</v>
      </c>
      <c r="AD3" s="59">
        <f t="shared" si="0"/>
        <v>29</v>
      </c>
      <c r="AE3" s="59">
        <v>30</v>
      </c>
      <c r="AF3" s="39" t="s">
        <v>41</v>
      </c>
    </row>
    <row r="4" spans="1:32" s="5" customFormat="1" ht="20.100000000000001" customHeight="1" x14ac:dyDescent="0.2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39" t="s">
        <v>39</v>
      </c>
    </row>
    <row r="5" spans="1:32" s="5" customFormat="1" ht="20.100000000000001" customHeight="1" x14ac:dyDescent="0.2">
      <c r="A5" s="17" t="s">
        <v>47</v>
      </c>
      <c r="B5" s="18">
        <f>[1]Abril!$H$5</f>
        <v>12.24</v>
      </c>
      <c r="C5" s="18">
        <f>[1]Abril!$H$6</f>
        <v>19.440000000000001</v>
      </c>
      <c r="D5" s="18">
        <f>[1]Abril!$H$7</f>
        <v>9</v>
      </c>
      <c r="E5" s="18">
        <f>[1]Abril!$H$8</f>
        <v>9.7200000000000006</v>
      </c>
      <c r="F5" s="18">
        <f>[1]Abril!$H$9</f>
        <v>13.32</v>
      </c>
      <c r="G5" s="18">
        <f>[1]Abril!$H$10</f>
        <v>16.559999999999999</v>
      </c>
      <c r="H5" s="18">
        <f>[1]Abril!$H$11</f>
        <v>12.24</v>
      </c>
      <c r="I5" s="18">
        <f>[1]Abril!$H$12</f>
        <v>7.9200000000000008</v>
      </c>
      <c r="J5" s="18">
        <f>[1]Abril!$H$13</f>
        <v>6.12</v>
      </c>
      <c r="K5" s="18">
        <f>[1]Abril!$H$14</f>
        <v>17.64</v>
      </c>
      <c r="L5" s="18">
        <f>[1]Abril!$H$15</f>
        <v>11.520000000000001</v>
      </c>
      <c r="M5" s="18">
        <f>[1]Abril!$H$16</f>
        <v>13.32</v>
      </c>
      <c r="N5" s="18">
        <f>[1]Abril!$H$17</f>
        <v>10.08</v>
      </c>
      <c r="O5" s="18">
        <f>[1]Abril!$H$18</f>
        <v>6.12</v>
      </c>
      <c r="P5" s="18">
        <f>[1]Abril!$H$19</f>
        <v>7.2</v>
      </c>
      <c r="Q5" s="18">
        <f>[1]Abril!$H$20</f>
        <v>9</v>
      </c>
      <c r="R5" s="18">
        <f>[1]Abril!$H$21</f>
        <v>7.9200000000000008</v>
      </c>
      <c r="S5" s="18">
        <f>[1]Abril!$H$22</f>
        <v>9.3600000000000012</v>
      </c>
      <c r="T5" s="18">
        <f>[1]Abril!$H$23</f>
        <v>7.9200000000000008</v>
      </c>
      <c r="U5" s="18">
        <f>[1]Abril!$H$24</f>
        <v>6.84</v>
      </c>
      <c r="V5" s="18">
        <f>[1]Abril!$H$25</f>
        <v>9.3600000000000012</v>
      </c>
      <c r="W5" s="18">
        <f>[1]Abril!$H$26</f>
        <v>11.16</v>
      </c>
      <c r="X5" s="18">
        <f>[1]Abril!$H$27</f>
        <v>11.879999999999999</v>
      </c>
      <c r="Y5" s="18">
        <f>[1]Abril!$H$28</f>
        <v>10.44</v>
      </c>
      <c r="Z5" s="18">
        <f>[1]Abril!$H$29</f>
        <v>9.7200000000000006</v>
      </c>
      <c r="AA5" s="18">
        <f>[1]Abril!$H$30</f>
        <v>8.2799999999999994</v>
      </c>
      <c r="AB5" s="18">
        <f>[1]Abril!$H$31</f>
        <v>10.44</v>
      </c>
      <c r="AC5" s="18">
        <f>[1]Abril!$H$32</f>
        <v>9.3600000000000012</v>
      </c>
      <c r="AD5" s="18">
        <f>[1]Abril!$H$33</f>
        <v>8.64</v>
      </c>
      <c r="AE5" s="18">
        <f>[1]Abril!$H$34</f>
        <v>8.64</v>
      </c>
      <c r="AF5" s="40">
        <f t="shared" ref="AF5:AF14" si="1">MAX(B5:AE5)</f>
        <v>19.440000000000001</v>
      </c>
    </row>
    <row r="6" spans="1:32" ht="17.100000000000001" customHeight="1" x14ac:dyDescent="0.2">
      <c r="A6" s="17" t="s">
        <v>0</v>
      </c>
      <c r="B6" s="19">
        <f>[2]Abril!$H$5</f>
        <v>15.120000000000001</v>
      </c>
      <c r="C6" s="19">
        <f>[2]Abril!$H$6</f>
        <v>20.88</v>
      </c>
      <c r="D6" s="19">
        <f>[2]Abril!$H$7</f>
        <v>14.4</v>
      </c>
      <c r="E6" s="19">
        <f>[2]Abril!$H$8</f>
        <v>20.16</v>
      </c>
      <c r="F6" s="19">
        <f>[2]Abril!$H$9</f>
        <v>14.76</v>
      </c>
      <c r="G6" s="19">
        <f>[2]Abril!$H$10</f>
        <v>13.68</v>
      </c>
      <c r="H6" s="19">
        <f>[2]Abril!$H$11</f>
        <v>17.28</v>
      </c>
      <c r="I6" s="19">
        <f>[2]Abril!$H$12</f>
        <v>6.48</v>
      </c>
      <c r="J6" s="19">
        <f>[2]Abril!$H$13</f>
        <v>17.28</v>
      </c>
      <c r="K6" s="19">
        <f>[2]Abril!$H$14</f>
        <v>14.4</v>
      </c>
      <c r="L6" s="19">
        <f>[2]Abril!$H$15</f>
        <v>18.36</v>
      </c>
      <c r="M6" s="19">
        <f>[2]Abril!$H$16</f>
        <v>40.680000000000007</v>
      </c>
      <c r="N6" s="19">
        <f>[2]Abril!$H$17</f>
        <v>18.720000000000002</v>
      </c>
      <c r="O6" s="19">
        <f>[2]Abril!$H$18</f>
        <v>16.2</v>
      </c>
      <c r="P6" s="19">
        <f>[2]Abril!$H$19</f>
        <v>8.2799999999999994</v>
      </c>
      <c r="Q6" s="19">
        <f>[2]Abril!$H$20</f>
        <v>12.24</v>
      </c>
      <c r="R6" s="19">
        <f>[2]Abril!$H$21</f>
        <v>9.3600000000000012</v>
      </c>
      <c r="S6" s="19">
        <f>[2]Abril!$H$22</f>
        <v>10.08</v>
      </c>
      <c r="T6" s="19">
        <f>[2]Abril!$H$23</f>
        <v>8.64</v>
      </c>
      <c r="U6" s="19">
        <f>[2]Abril!$H$24</f>
        <v>9.3600000000000012</v>
      </c>
      <c r="V6" s="19">
        <f>[2]Abril!$H$25</f>
        <v>11.879999999999999</v>
      </c>
      <c r="W6" s="19">
        <f>[2]Abril!$H$26</f>
        <v>21.96</v>
      </c>
      <c r="X6" s="19">
        <f>[2]Abril!$H$27</f>
        <v>15.840000000000002</v>
      </c>
      <c r="Y6" s="19">
        <f>[2]Abril!$H$28</f>
        <v>15.840000000000002</v>
      </c>
      <c r="Z6" s="19">
        <f>[2]Abril!$H$29</f>
        <v>12.96</v>
      </c>
      <c r="AA6" s="19">
        <f>[2]Abril!$H$30</f>
        <v>11.879999999999999</v>
      </c>
      <c r="AB6" s="19">
        <f>[2]Abril!$H$31</f>
        <v>11.16</v>
      </c>
      <c r="AC6" s="19">
        <f>[2]Abril!$H$32</f>
        <v>16.920000000000002</v>
      </c>
      <c r="AD6" s="19">
        <f>[2]Abril!$H$33</f>
        <v>10.8</v>
      </c>
      <c r="AE6" s="19">
        <f>[2]Abril!$H$34</f>
        <v>11.520000000000001</v>
      </c>
      <c r="AF6" s="41">
        <f t="shared" si="1"/>
        <v>40.680000000000007</v>
      </c>
    </row>
    <row r="7" spans="1:32" ht="17.100000000000001" customHeight="1" x14ac:dyDescent="0.2">
      <c r="A7" s="17" t="s">
        <v>1</v>
      </c>
      <c r="B7" s="19">
        <f>[3]Abril!$H$5</f>
        <v>12.24</v>
      </c>
      <c r="C7" s="19">
        <f>[3]Abril!$H$6</f>
        <v>18</v>
      </c>
      <c r="D7" s="19">
        <f>[3]Abril!$H$7</f>
        <v>11.520000000000001</v>
      </c>
      <c r="E7" s="19">
        <f>[3]Abril!$H$8</f>
        <v>14.4</v>
      </c>
      <c r="F7" s="19">
        <f>[3]Abril!$H$9</f>
        <v>6.12</v>
      </c>
      <c r="G7" s="19">
        <f>[3]Abril!$H$10</f>
        <v>13.32</v>
      </c>
      <c r="H7" s="19">
        <f>[3]Abril!$H$11</f>
        <v>16.2</v>
      </c>
      <c r="I7" s="19">
        <f>[3]Abril!$H$12</f>
        <v>5.7600000000000007</v>
      </c>
      <c r="J7" s="19">
        <f>[3]Abril!$H$13</f>
        <v>12.96</v>
      </c>
      <c r="K7" s="19">
        <f>[3]Abril!$H$14</f>
        <v>7.5600000000000005</v>
      </c>
      <c r="L7" s="19">
        <f>[3]Abril!$H$15</f>
        <v>12.96</v>
      </c>
      <c r="M7" s="19">
        <f>[3]Abril!$H$16</f>
        <v>18.720000000000002</v>
      </c>
      <c r="N7" s="19">
        <f>[3]Abril!$H$17</f>
        <v>14.4</v>
      </c>
      <c r="O7" s="19">
        <f>[3]Abril!$H$18</f>
        <v>8.2799999999999994</v>
      </c>
      <c r="P7" s="19">
        <f>[3]Abril!$H$19</f>
        <v>9.7200000000000006</v>
      </c>
      <c r="Q7" s="19">
        <f>[3]Abril!$H$20</f>
        <v>9</v>
      </c>
      <c r="R7" s="19">
        <f>[3]Abril!$H$21</f>
        <v>8.64</v>
      </c>
      <c r="S7" s="19">
        <f>[3]Abril!$H$22</f>
        <v>10.08</v>
      </c>
      <c r="T7" s="19">
        <f>[3]Abril!$H$23</f>
        <v>13.32</v>
      </c>
      <c r="U7" s="19">
        <f>[3]Abril!$H$24</f>
        <v>6.12</v>
      </c>
      <c r="V7" s="19">
        <f>[3]Abril!$H$25</f>
        <v>14.76</v>
      </c>
      <c r="W7" s="19">
        <f>[3]Abril!$H$26</f>
        <v>11.879999999999999</v>
      </c>
      <c r="X7" s="19">
        <f>[3]Abril!$H$27</f>
        <v>10.44</v>
      </c>
      <c r="Y7" s="19">
        <f>[3]Abril!$H$28</f>
        <v>11.520000000000001</v>
      </c>
      <c r="Z7" s="19">
        <f>[3]Abril!$H$29</f>
        <v>9.7200000000000006</v>
      </c>
      <c r="AA7" s="19">
        <f>[3]Abril!$H$30</f>
        <v>11.520000000000001</v>
      </c>
      <c r="AB7" s="19">
        <f>[3]Abril!$H$31</f>
        <v>6.12</v>
      </c>
      <c r="AC7" s="19">
        <f>[3]Abril!$H$32</f>
        <v>6.84</v>
      </c>
      <c r="AD7" s="19">
        <f>[3]Abril!$H$33</f>
        <v>4.32</v>
      </c>
      <c r="AE7" s="19">
        <f>[3]Abril!$H$34</f>
        <v>9.7200000000000006</v>
      </c>
      <c r="AF7" s="41">
        <f t="shared" si="1"/>
        <v>18.720000000000002</v>
      </c>
    </row>
    <row r="8" spans="1:32" ht="17.100000000000001" customHeight="1" x14ac:dyDescent="0.2">
      <c r="A8" s="17" t="s">
        <v>60</v>
      </c>
      <c r="B8" s="19">
        <f>[4]Abril!$H$5</f>
        <v>18</v>
      </c>
      <c r="C8" s="19">
        <f>[4]Abril!$H$6</f>
        <v>17.64</v>
      </c>
      <c r="D8" s="19">
        <f>[4]Abril!$H$7</f>
        <v>15.840000000000002</v>
      </c>
      <c r="E8" s="19">
        <f>[4]Abril!$H$8</f>
        <v>15.48</v>
      </c>
      <c r="F8" s="19">
        <f>[4]Abril!$H$9</f>
        <v>15.48</v>
      </c>
      <c r="G8" s="19">
        <f>[4]Abril!$H$10</f>
        <v>11.879999999999999</v>
      </c>
      <c r="H8" s="19">
        <f>[4]Abril!$H$11</f>
        <v>14.76</v>
      </c>
      <c r="I8" s="19">
        <f>[4]Abril!$H$12</f>
        <v>22.68</v>
      </c>
      <c r="J8" s="19">
        <f>[4]Abril!$H$13</f>
        <v>15.120000000000001</v>
      </c>
      <c r="K8" s="19">
        <f>[4]Abril!$H$14</f>
        <v>24.48</v>
      </c>
      <c r="L8" s="19">
        <f>[4]Abril!$H$15</f>
        <v>20.52</v>
      </c>
      <c r="M8" s="19">
        <f>[4]Abril!$H$16</f>
        <v>21.6</v>
      </c>
      <c r="N8" s="19">
        <f>[4]Abril!$H$17</f>
        <v>23.400000000000002</v>
      </c>
      <c r="O8" s="19">
        <f>[4]Abril!$H$18</f>
        <v>11.879999999999999</v>
      </c>
      <c r="P8" s="19">
        <f>[4]Abril!$H$19</f>
        <v>15.48</v>
      </c>
      <c r="Q8" s="19">
        <f>[4]Abril!$H$20</f>
        <v>12.96</v>
      </c>
      <c r="R8" s="19">
        <f>[4]Abril!$H$21</f>
        <v>12.96</v>
      </c>
      <c r="S8" s="19">
        <f>[4]Abril!$H$22</f>
        <v>19.079999999999998</v>
      </c>
      <c r="T8" s="19">
        <f>[4]Abril!$H$23</f>
        <v>14.04</v>
      </c>
      <c r="U8" s="19">
        <f>[4]Abril!$H$24</f>
        <v>15.840000000000002</v>
      </c>
      <c r="V8" s="19">
        <f>[4]Abril!$H$25</f>
        <v>23.040000000000003</v>
      </c>
      <c r="W8" s="19">
        <f>[4]Abril!$H$26</f>
        <v>22.32</v>
      </c>
      <c r="X8" s="19">
        <f>[4]Abril!$H$27</f>
        <v>20.16</v>
      </c>
      <c r="Y8" s="19">
        <f>[4]Abril!$H$28</f>
        <v>17.64</v>
      </c>
      <c r="Z8" s="19">
        <f>[4]Abril!$H$29</f>
        <v>20.52</v>
      </c>
      <c r="AA8" s="19">
        <f>[4]Abril!$H$30</f>
        <v>15.48</v>
      </c>
      <c r="AB8" s="19">
        <f>[4]Abril!$H$31</f>
        <v>19.079999999999998</v>
      </c>
      <c r="AC8" s="19">
        <f>[4]Abril!$H$32</f>
        <v>16.920000000000002</v>
      </c>
      <c r="AD8" s="19">
        <f>[4]Abril!$H$33</f>
        <v>16.2</v>
      </c>
      <c r="AE8" s="19">
        <f>[4]Abril!$H$34</f>
        <v>12.96</v>
      </c>
      <c r="AF8" s="41">
        <f t="shared" ref="AF8" si="2">MAX(B8:AE8)</f>
        <v>24.48</v>
      </c>
    </row>
    <row r="9" spans="1:32" ht="17.100000000000001" customHeight="1" x14ac:dyDescent="0.2">
      <c r="A9" s="17" t="s">
        <v>48</v>
      </c>
      <c r="B9" s="19">
        <f>[5]Abril!$H$5</f>
        <v>16.559999999999999</v>
      </c>
      <c r="C9" s="19">
        <f>[5]Abril!$H$6</f>
        <v>17.28</v>
      </c>
      <c r="D9" s="19">
        <f>[5]Abril!$H$7</f>
        <v>14.76</v>
      </c>
      <c r="E9" s="19">
        <f>[5]Abril!$H$8</f>
        <v>20.52</v>
      </c>
      <c r="F9" s="19">
        <f>[5]Abril!$H$9</f>
        <v>6.84</v>
      </c>
      <c r="G9" s="19">
        <f>[5]Abril!$H$10</f>
        <v>21.96</v>
      </c>
      <c r="H9" s="19">
        <f>[5]Abril!$H$11</f>
        <v>14.04</v>
      </c>
      <c r="I9" s="19">
        <f>[5]Abril!$H$12</f>
        <v>10.44</v>
      </c>
      <c r="J9" s="19">
        <f>[5]Abril!$H$13</f>
        <v>7.2</v>
      </c>
      <c r="K9" s="19">
        <f>[5]Abril!$H$14</f>
        <v>8.2799999999999994</v>
      </c>
      <c r="L9" s="19">
        <f>[5]Abril!$H$15</f>
        <v>13.68</v>
      </c>
      <c r="M9" s="19">
        <f>[5]Abril!$H$16</f>
        <v>19.440000000000001</v>
      </c>
      <c r="N9" s="19">
        <f>[5]Abril!$H$17</f>
        <v>17.64</v>
      </c>
      <c r="O9" s="19">
        <f>[5]Abril!$H$18</f>
        <v>12.96</v>
      </c>
      <c r="P9" s="19">
        <f>[5]Abril!$H$19</f>
        <v>7.5600000000000005</v>
      </c>
      <c r="Q9" s="19">
        <f>[5]Abril!$H$20</f>
        <v>12.24</v>
      </c>
      <c r="R9" s="19">
        <f>[5]Abril!$H$21</f>
        <v>12.6</v>
      </c>
      <c r="S9" s="19">
        <f>[5]Abril!$H$22</f>
        <v>7.2</v>
      </c>
      <c r="T9" s="19">
        <f>[5]Abril!$H$23</f>
        <v>7.5600000000000005</v>
      </c>
      <c r="U9" s="19">
        <f>[5]Abril!$H$24</f>
        <v>6.48</v>
      </c>
      <c r="V9" s="19">
        <f>[5]Abril!$H$25</f>
        <v>6.12</v>
      </c>
      <c r="W9" s="19">
        <f>[5]Abril!$H$26</f>
        <v>7.5600000000000005</v>
      </c>
      <c r="X9" s="19">
        <f>[5]Abril!$H$27</f>
        <v>9.3600000000000012</v>
      </c>
      <c r="Y9" s="19">
        <f>[5]Abril!$H$28</f>
        <v>9</v>
      </c>
      <c r="Z9" s="19">
        <f>[5]Abril!$H$29</f>
        <v>8.2799999999999994</v>
      </c>
      <c r="AA9" s="19">
        <f>[5]Abril!$H$30</f>
        <v>9.3600000000000012</v>
      </c>
      <c r="AB9" s="19">
        <f>[5]Abril!$H$31</f>
        <v>7.9200000000000008</v>
      </c>
      <c r="AC9" s="19">
        <f>[5]Abril!$H$32</f>
        <v>10.8</v>
      </c>
      <c r="AD9" s="19">
        <f>[5]Abril!$H$33</f>
        <v>7.9200000000000008</v>
      </c>
      <c r="AE9" s="19">
        <f>[5]Abril!$H$34</f>
        <v>9.7200000000000006</v>
      </c>
      <c r="AF9" s="41">
        <f t="shared" si="1"/>
        <v>21.96</v>
      </c>
    </row>
    <row r="10" spans="1:32" ht="17.100000000000001" customHeight="1" x14ac:dyDescent="0.2">
      <c r="A10" s="17" t="s">
        <v>2</v>
      </c>
      <c r="B10" s="19">
        <f>[6]Abril!$H$5</f>
        <v>16.2</v>
      </c>
      <c r="C10" s="19">
        <f>[6]Abril!$H$6</f>
        <v>19.440000000000001</v>
      </c>
      <c r="D10" s="19">
        <f>[6]Abril!$H$7</f>
        <v>13.68</v>
      </c>
      <c r="E10" s="19">
        <f>[6]Abril!$H$8</f>
        <v>18</v>
      </c>
      <c r="F10" s="19">
        <f>[6]Abril!$H$9</f>
        <v>15.120000000000001</v>
      </c>
      <c r="G10" s="19">
        <f>[6]Abril!$H$10</f>
        <v>15.840000000000002</v>
      </c>
      <c r="H10" s="19">
        <f>[6]Abril!$H$11</f>
        <v>24.840000000000003</v>
      </c>
      <c r="I10" s="19">
        <f>[6]Abril!$H$12</f>
        <v>18.36</v>
      </c>
      <c r="J10" s="19">
        <f>[6]Abril!$H$13</f>
        <v>18.720000000000002</v>
      </c>
      <c r="K10" s="19">
        <f>[6]Abril!$H$14</f>
        <v>17.28</v>
      </c>
      <c r="L10" s="19">
        <f>[6]Abril!$H$15</f>
        <v>19.440000000000001</v>
      </c>
      <c r="M10" s="19">
        <f>[6]Abril!$H$16</f>
        <v>22.32</v>
      </c>
      <c r="N10" s="19">
        <f>[6]Abril!$H$17</f>
        <v>23.759999999999998</v>
      </c>
      <c r="O10" s="19">
        <f>[6]Abril!$H$18</f>
        <v>18</v>
      </c>
      <c r="P10" s="19">
        <f>[6]Abril!$H$19</f>
        <v>14.76</v>
      </c>
      <c r="Q10" s="19">
        <f>[6]Abril!$H$20</f>
        <v>17.28</v>
      </c>
      <c r="R10" s="19">
        <f>[6]Abril!$H$21</f>
        <v>21.6</v>
      </c>
      <c r="S10" s="19">
        <f>[6]Abril!$H$22</f>
        <v>14.76</v>
      </c>
      <c r="T10" s="19">
        <f>[6]Abril!$H$23</f>
        <v>16.920000000000002</v>
      </c>
      <c r="U10" s="19">
        <f>[6]Abril!$H$24</f>
        <v>18.720000000000002</v>
      </c>
      <c r="V10" s="19">
        <f>[6]Abril!$H$25</f>
        <v>21.6</v>
      </c>
      <c r="W10" s="19">
        <f>[6]Abril!$H$26</f>
        <v>26.28</v>
      </c>
      <c r="X10" s="19">
        <f>[6]Abril!$H$27</f>
        <v>23.759999999999998</v>
      </c>
      <c r="Y10" s="19">
        <f>[6]Abril!$H$28</f>
        <v>24.48</v>
      </c>
      <c r="Z10" s="19">
        <f>[6]Abril!$H$29</f>
        <v>19.8</v>
      </c>
      <c r="AA10" s="19">
        <f>[6]Abril!$H$30</f>
        <v>16.2</v>
      </c>
      <c r="AB10" s="19">
        <f>[6]Abril!$H$31</f>
        <v>20.16</v>
      </c>
      <c r="AC10" s="19">
        <f>[6]Abril!$H$32</f>
        <v>17.28</v>
      </c>
      <c r="AD10" s="19">
        <f>[6]Abril!$H$33</f>
        <v>15.840000000000002</v>
      </c>
      <c r="AE10" s="19">
        <f>[6]Abril!$H$34</f>
        <v>15.48</v>
      </c>
      <c r="AF10" s="41">
        <f t="shared" si="1"/>
        <v>26.28</v>
      </c>
    </row>
    <row r="11" spans="1:32" ht="17.100000000000001" customHeight="1" x14ac:dyDescent="0.2">
      <c r="A11" s="17" t="s">
        <v>3</v>
      </c>
      <c r="B11" s="19">
        <f>[7]Abril!$H$5</f>
        <v>9.7200000000000006</v>
      </c>
      <c r="C11" s="19">
        <f>[7]Abril!$H$6</f>
        <v>6.12</v>
      </c>
      <c r="D11" s="19">
        <f>[7]Abril!$H$7</f>
        <v>8.64</v>
      </c>
      <c r="E11" s="19">
        <f>[7]Abril!$H$8</f>
        <v>11.520000000000001</v>
      </c>
      <c r="F11" s="19">
        <f>[7]Abril!$H$9</f>
        <v>17.28</v>
      </c>
      <c r="G11" s="19">
        <f>[7]Abril!$H$10</f>
        <v>17.28</v>
      </c>
      <c r="H11" s="19">
        <f>[7]Abril!$H$11</f>
        <v>9.7200000000000006</v>
      </c>
      <c r="I11" s="19">
        <f>[7]Abril!$H$12</f>
        <v>12.96</v>
      </c>
      <c r="J11" s="19">
        <f>[7]Abril!$H$13</f>
        <v>12.24</v>
      </c>
      <c r="K11" s="19">
        <f>[7]Abril!$H$14</f>
        <v>14.76</v>
      </c>
      <c r="L11" s="19">
        <f>[7]Abril!$H$15</f>
        <v>11.879999999999999</v>
      </c>
      <c r="M11" s="19">
        <f>[7]Abril!$H$16</f>
        <v>18.36</v>
      </c>
      <c r="N11" s="19">
        <f>[7]Abril!$H$17</f>
        <v>11.879999999999999</v>
      </c>
      <c r="O11" s="19">
        <f>[7]Abril!$H$18</f>
        <v>4.6800000000000006</v>
      </c>
      <c r="P11" s="19">
        <f>[7]Abril!$H$19</f>
        <v>7.9200000000000008</v>
      </c>
      <c r="Q11" s="19">
        <f>[7]Abril!$H$20</f>
        <v>8.64</v>
      </c>
      <c r="R11" s="19">
        <f>[7]Abril!$H$21</f>
        <v>6.84</v>
      </c>
      <c r="S11" s="19">
        <f>[7]Abril!$H$22</f>
        <v>10.8</v>
      </c>
      <c r="T11" s="19">
        <f>[7]Abril!$H$23</f>
        <v>7.5600000000000005</v>
      </c>
      <c r="U11" s="19">
        <f>[7]Abril!$H$24</f>
        <v>10.44</v>
      </c>
      <c r="V11" s="19">
        <f>[7]Abril!$H$25</f>
        <v>11.879999999999999</v>
      </c>
      <c r="W11" s="19">
        <f>[7]Abril!$H$26</f>
        <v>12.6</v>
      </c>
      <c r="X11" s="19">
        <f>[7]Abril!$H$27</f>
        <v>10.8</v>
      </c>
      <c r="Y11" s="19">
        <f>[7]Abril!$H$28</f>
        <v>11.879999999999999</v>
      </c>
      <c r="Z11" s="19">
        <f>[7]Abril!$H$29</f>
        <v>8.64</v>
      </c>
      <c r="AA11" s="19">
        <f>[7]Abril!$H$30</f>
        <v>9</v>
      </c>
      <c r="AB11" s="19">
        <f>[7]Abril!$H$31</f>
        <v>12.96</v>
      </c>
      <c r="AC11" s="19">
        <f>[7]Abril!$H$32</f>
        <v>9.7200000000000006</v>
      </c>
      <c r="AD11" s="19">
        <f>[7]Abril!$H$33</f>
        <v>10.44</v>
      </c>
      <c r="AE11" s="19">
        <f>[7]Abril!$H$34</f>
        <v>9.7200000000000006</v>
      </c>
      <c r="AF11" s="41">
        <f t="shared" si="1"/>
        <v>18.36</v>
      </c>
    </row>
    <row r="12" spans="1:32" ht="17.100000000000001" customHeight="1" x14ac:dyDescent="0.2">
      <c r="A12" s="17" t="s">
        <v>4</v>
      </c>
      <c r="B12" s="19">
        <f>[8]Abril!$H$5</f>
        <v>14.4</v>
      </c>
      <c r="C12" s="19">
        <f>[8]Abril!$H$6</f>
        <v>15.840000000000002</v>
      </c>
      <c r="D12" s="19">
        <f>[8]Abril!$H$7</f>
        <v>16.559999999999999</v>
      </c>
      <c r="E12" s="19">
        <f>[8]Abril!$H$8</f>
        <v>21.96</v>
      </c>
      <c r="F12" s="19">
        <f>[8]Abril!$H$9</f>
        <v>21.240000000000002</v>
      </c>
      <c r="G12" s="19">
        <f>[8]Abril!$H$10</f>
        <v>19.440000000000001</v>
      </c>
      <c r="H12" s="19">
        <f>[8]Abril!$H$11</f>
        <v>11.520000000000001</v>
      </c>
      <c r="I12" s="19">
        <f>[8]Abril!$H$12</f>
        <v>13.68</v>
      </c>
      <c r="J12" s="19">
        <f>[8]Abril!$H$13</f>
        <v>15.48</v>
      </c>
      <c r="K12" s="19">
        <f>[8]Abril!$H$14</f>
        <v>16.920000000000002</v>
      </c>
      <c r="L12" s="19">
        <f>[8]Abril!$H$15</f>
        <v>16.920000000000002</v>
      </c>
      <c r="M12" s="19">
        <f>[8]Abril!$H$16</f>
        <v>28.8</v>
      </c>
      <c r="N12" s="19">
        <f>[8]Abril!$H$17</f>
        <v>22.68</v>
      </c>
      <c r="O12" s="19">
        <f>[8]Abril!$H$18</f>
        <v>10.44</v>
      </c>
      <c r="P12" s="19">
        <f>[8]Abril!$H$19</f>
        <v>9.3600000000000012</v>
      </c>
      <c r="Q12" s="19">
        <f>[8]Abril!$H$20</f>
        <v>12.6</v>
      </c>
      <c r="R12" s="19">
        <f>[8]Abril!$H$21</f>
        <v>10.44</v>
      </c>
      <c r="S12" s="19">
        <f>[8]Abril!$H$22</f>
        <v>13.68</v>
      </c>
      <c r="T12" s="19">
        <f>[8]Abril!$H$23</f>
        <v>14.04</v>
      </c>
      <c r="U12" s="19">
        <f>[8]Abril!$H$24</f>
        <v>20.52</v>
      </c>
      <c r="V12" s="19">
        <f>[8]Abril!$H$25</f>
        <v>18.36</v>
      </c>
      <c r="W12" s="19">
        <f>[8]Abril!$H$26</f>
        <v>16.559999999999999</v>
      </c>
      <c r="X12" s="19">
        <f>[8]Abril!$H$27</f>
        <v>14.4</v>
      </c>
      <c r="Y12" s="19">
        <f>[8]Abril!$H$28</f>
        <v>15.840000000000002</v>
      </c>
      <c r="Z12" s="19">
        <f>[8]Abril!$H$29</f>
        <v>14.04</v>
      </c>
      <c r="AA12" s="19">
        <f>[8]Abril!$H$30</f>
        <v>14.04</v>
      </c>
      <c r="AB12" s="19">
        <f>[8]Abril!$H$31</f>
        <v>14.4</v>
      </c>
      <c r="AC12" s="19">
        <f>[8]Abril!$H$32</f>
        <v>13.68</v>
      </c>
      <c r="AD12" s="19">
        <f>[8]Abril!$H$33</f>
        <v>16.2</v>
      </c>
      <c r="AE12" s="19">
        <f>[8]Abril!$H$34</f>
        <v>11.520000000000001</v>
      </c>
      <c r="AF12" s="41">
        <f t="shared" si="1"/>
        <v>28.8</v>
      </c>
    </row>
    <row r="13" spans="1:32" ht="17.100000000000001" customHeight="1" x14ac:dyDescent="0.2">
      <c r="A13" s="17" t="s">
        <v>5</v>
      </c>
      <c r="B13" s="19">
        <f>[9]Abril!$H$5</f>
        <v>11.16</v>
      </c>
      <c r="C13" s="19">
        <f>[9]Abril!$H$6</f>
        <v>11.16</v>
      </c>
      <c r="D13" s="19">
        <f>[9]Abril!$H$7</f>
        <v>11.879999999999999</v>
      </c>
      <c r="E13" s="19">
        <f>[9]Abril!$H$8</f>
        <v>10.44</v>
      </c>
      <c r="F13" s="19">
        <f>[9]Abril!$H$9</f>
        <v>9</v>
      </c>
      <c r="G13" s="19">
        <f>[9]Abril!$H$10</f>
        <v>19.8</v>
      </c>
      <c r="H13" s="19">
        <f>[9]Abril!$H$11</f>
        <v>16.920000000000002</v>
      </c>
      <c r="I13" s="19">
        <f>[9]Abril!$H$12</f>
        <v>16.2</v>
      </c>
      <c r="J13" s="19">
        <f>[9]Abril!$H$13</f>
        <v>9</v>
      </c>
      <c r="K13" s="19">
        <f>[9]Abril!$H$14</f>
        <v>8.2799999999999994</v>
      </c>
      <c r="L13" s="19">
        <f>[9]Abril!$H$15</f>
        <v>10.08</v>
      </c>
      <c r="M13" s="19">
        <f>[9]Abril!$H$16</f>
        <v>17.64</v>
      </c>
      <c r="N13" s="19">
        <f>[9]Abril!$H$17</f>
        <v>16.920000000000002</v>
      </c>
      <c r="O13" s="19">
        <f>[9]Abril!$H$18</f>
        <v>10.8</v>
      </c>
      <c r="P13" s="19">
        <f>[9]Abril!$H$19</f>
        <v>10.08</v>
      </c>
      <c r="Q13" s="19">
        <f>[9]Abril!$H$20</f>
        <v>7.9200000000000008</v>
      </c>
      <c r="R13" s="19">
        <f>[9]Abril!$H$21</f>
        <v>9.7200000000000006</v>
      </c>
      <c r="S13" s="19">
        <f>[9]Abril!$H$22</f>
        <v>8.2799999999999994</v>
      </c>
      <c r="T13" s="19">
        <f>[9]Abril!$H$23</f>
        <v>9.3600000000000012</v>
      </c>
      <c r="U13" s="19">
        <f>[9]Abril!$H$24</f>
        <v>11.520000000000001</v>
      </c>
      <c r="V13" s="19">
        <f>[9]Abril!$H$25</f>
        <v>11.520000000000001</v>
      </c>
      <c r="W13" s="19">
        <f>[9]Abril!$H$26</f>
        <v>12.24</v>
      </c>
      <c r="X13" s="19">
        <f>[9]Abril!$H$27</f>
        <v>18.36</v>
      </c>
      <c r="Y13" s="19">
        <f>[9]Abril!$H$28</f>
        <v>13.32</v>
      </c>
      <c r="Z13" s="19">
        <f>[9]Abril!$H$29</f>
        <v>10.08</v>
      </c>
      <c r="AA13" s="19">
        <f>[9]Abril!$H$30</f>
        <v>9.3600000000000012</v>
      </c>
      <c r="AB13" s="19">
        <f>[9]Abril!$H$31</f>
        <v>15.48</v>
      </c>
      <c r="AC13" s="19">
        <f>[9]Abril!$H$32</f>
        <v>8.2799999999999994</v>
      </c>
      <c r="AD13" s="19">
        <f>[9]Abril!$H$33</f>
        <v>9.3600000000000012</v>
      </c>
      <c r="AE13" s="19">
        <f>[9]Abril!$H$34</f>
        <v>10.44</v>
      </c>
      <c r="AF13" s="41">
        <f t="shared" si="1"/>
        <v>19.8</v>
      </c>
    </row>
    <row r="14" spans="1:32" ht="17.100000000000001" customHeight="1" x14ac:dyDescent="0.2">
      <c r="A14" s="17" t="s">
        <v>50</v>
      </c>
      <c r="B14" s="19">
        <f>[10]Abril!$H$5</f>
        <v>21.240000000000002</v>
      </c>
      <c r="C14" s="19">
        <f>[10]Abril!$H$6</f>
        <v>20.52</v>
      </c>
      <c r="D14" s="19">
        <f>[10]Abril!$H$7</f>
        <v>15.48</v>
      </c>
      <c r="E14" s="19">
        <f>[10]Abril!$H$8</f>
        <v>18</v>
      </c>
      <c r="F14" s="19">
        <f>[10]Abril!$H$9</f>
        <v>21.240000000000002</v>
      </c>
      <c r="G14" s="19">
        <f>[10]Abril!$H$10</f>
        <v>29.880000000000003</v>
      </c>
      <c r="H14" s="19">
        <f>[10]Abril!$H$11</f>
        <v>17.64</v>
      </c>
      <c r="I14" s="19">
        <f>[10]Abril!$H$12</f>
        <v>17.28</v>
      </c>
      <c r="J14" s="19">
        <f>[10]Abril!$H$13</f>
        <v>13.32</v>
      </c>
      <c r="K14" s="19">
        <f>[10]Abril!$H$14</f>
        <v>19.8</v>
      </c>
      <c r="L14" s="19">
        <f>[10]Abril!$H$15</f>
        <v>19.8</v>
      </c>
      <c r="M14" s="19">
        <f>[10]Abril!$H$16</f>
        <v>26.28</v>
      </c>
      <c r="N14" s="19">
        <f>[10]Abril!$H$17</f>
        <v>16.920000000000002</v>
      </c>
      <c r="O14" s="19">
        <f>[10]Abril!$H$18</f>
        <v>15.840000000000002</v>
      </c>
      <c r="P14" s="19">
        <f>[10]Abril!$H$19</f>
        <v>14.76</v>
      </c>
      <c r="Q14" s="19">
        <f>[10]Abril!$H$20</f>
        <v>14.4</v>
      </c>
      <c r="R14" s="19">
        <f>[10]Abril!$H$21</f>
        <v>14.04</v>
      </c>
      <c r="S14" s="19">
        <f>[10]Abril!$H$22</f>
        <v>15.840000000000002</v>
      </c>
      <c r="T14" s="19">
        <f>[10]Abril!$H$23</f>
        <v>13.32</v>
      </c>
      <c r="U14" s="19">
        <f>[10]Abril!$H$24</f>
        <v>47.952000000000005</v>
      </c>
      <c r="V14" s="19">
        <f>[10]Abril!$H$25</f>
        <v>16.559999999999999</v>
      </c>
      <c r="W14" s="19">
        <f>[10]Abril!$H$26</f>
        <v>18</v>
      </c>
      <c r="X14" s="19">
        <f>[10]Abril!$H$27</f>
        <v>14.76</v>
      </c>
      <c r="Y14" s="19">
        <f>[10]Abril!$H$28</f>
        <v>17.64</v>
      </c>
      <c r="Z14" s="19">
        <f>[10]Abril!$H$29</f>
        <v>19.440000000000001</v>
      </c>
      <c r="AA14" s="19">
        <f>[10]Abril!$H$30</f>
        <v>18.720000000000002</v>
      </c>
      <c r="AB14" s="19">
        <f>[10]Abril!$H$31</f>
        <v>21.240000000000002</v>
      </c>
      <c r="AC14" s="19">
        <f>[10]Abril!$H$32</f>
        <v>16.2</v>
      </c>
      <c r="AD14" s="19">
        <f>[10]Abril!$H$33</f>
        <v>21.240000000000002</v>
      </c>
      <c r="AE14" s="19">
        <f>[10]Abril!$H$34</f>
        <v>17.28</v>
      </c>
      <c r="AF14" s="41">
        <f t="shared" si="1"/>
        <v>47.952000000000005</v>
      </c>
    </row>
    <row r="15" spans="1:32" ht="17.100000000000001" customHeight="1" x14ac:dyDescent="0.2">
      <c r="A15" s="17" t="s">
        <v>6</v>
      </c>
      <c r="B15" s="19">
        <f>[11]Abril!$H$5</f>
        <v>5.04</v>
      </c>
      <c r="C15" s="19">
        <f>[11]Abril!$H$6</f>
        <v>11.520000000000001</v>
      </c>
      <c r="D15" s="19">
        <f>[11]Abril!$H$7</f>
        <v>7.2</v>
      </c>
      <c r="E15" s="19">
        <f>[11]Abril!$H$8</f>
        <v>2.16</v>
      </c>
      <c r="F15" s="19">
        <f>[11]Abril!$H$9</f>
        <v>13.68</v>
      </c>
      <c r="G15" s="19">
        <f>[11]Abril!$H$10</f>
        <v>16.559999999999999</v>
      </c>
      <c r="H15" s="19">
        <f>[11]Abril!$H$11</f>
        <v>15.840000000000002</v>
      </c>
      <c r="I15" s="19">
        <f>[11]Abril!$H$12</f>
        <v>1.08</v>
      </c>
      <c r="J15" s="19">
        <f>[11]Abril!$H$13</f>
        <v>19.440000000000001</v>
      </c>
      <c r="K15" s="19">
        <f>[11]Abril!$H$14</f>
        <v>2.52</v>
      </c>
      <c r="L15" s="19">
        <f>[11]Abril!$H$15</f>
        <v>8.64</v>
      </c>
      <c r="M15" s="19">
        <f>[11]Abril!$H$16</f>
        <v>24.12</v>
      </c>
      <c r="N15" s="19">
        <f>[11]Abril!$H$17</f>
        <v>13.68</v>
      </c>
      <c r="O15" s="19">
        <f>[11]Abril!$H$18</f>
        <v>2.16</v>
      </c>
      <c r="P15" s="19">
        <f>[11]Abril!$H$19</f>
        <v>5.7600000000000007</v>
      </c>
      <c r="Q15" s="19">
        <f>[11]Abril!$H$20</f>
        <v>0</v>
      </c>
      <c r="R15" s="19">
        <f>[11]Abril!$H$21</f>
        <v>0.36000000000000004</v>
      </c>
      <c r="S15" s="19">
        <f>[11]Abril!$H$22</f>
        <v>0</v>
      </c>
      <c r="T15" s="19">
        <f>[11]Abril!$H$23</f>
        <v>0</v>
      </c>
      <c r="U15" s="19">
        <f>[11]Abril!$H$24</f>
        <v>0.72000000000000008</v>
      </c>
      <c r="V15" s="19">
        <f>[11]Abril!$H$25</f>
        <v>1.8</v>
      </c>
      <c r="W15" s="19">
        <f>[11]Abril!$H$26</f>
        <v>0.36000000000000004</v>
      </c>
      <c r="X15" s="19">
        <f>[11]Abril!$H$27</f>
        <v>0.36000000000000004</v>
      </c>
      <c r="Y15" s="19">
        <f>[11]Abril!$H$28</f>
        <v>0</v>
      </c>
      <c r="Z15" s="19">
        <f>[11]Abril!$H$29</f>
        <v>0</v>
      </c>
      <c r="AA15" s="19">
        <f>[11]Abril!$H$30</f>
        <v>0</v>
      </c>
      <c r="AB15" s="19">
        <f>[11]Abril!$H$31</f>
        <v>0</v>
      </c>
      <c r="AC15" s="19">
        <f>[11]Abril!$H$32</f>
        <v>0</v>
      </c>
      <c r="AD15" s="19">
        <f>[11]Abril!$H$33</f>
        <v>0.36000000000000004</v>
      </c>
      <c r="AE15" s="19">
        <f>[11]Abril!$H$34</f>
        <v>0</v>
      </c>
      <c r="AF15" s="41">
        <f t="shared" ref="AF15:AF30" si="3">MAX(B15:AE15)</f>
        <v>24.12</v>
      </c>
    </row>
    <row r="16" spans="1:32" ht="17.100000000000001" customHeight="1" x14ac:dyDescent="0.2">
      <c r="A16" s="17" t="s">
        <v>7</v>
      </c>
      <c r="B16" s="19">
        <f>[12]Abril!$H$5</f>
        <v>18.720000000000002</v>
      </c>
      <c r="C16" s="19">
        <f>[12]Abril!$H$6</f>
        <v>26.64</v>
      </c>
      <c r="D16" s="19">
        <f>[12]Abril!$H$7</f>
        <v>14.4</v>
      </c>
      <c r="E16" s="19">
        <f>[12]Abril!$H$8</f>
        <v>18.720000000000002</v>
      </c>
      <c r="F16" s="19">
        <f>[12]Abril!$H$9</f>
        <v>10.44</v>
      </c>
      <c r="G16" s="19">
        <f>[12]Abril!$H$10</f>
        <v>19.079999999999998</v>
      </c>
      <c r="H16" s="19">
        <f>[12]Abril!$H$11</f>
        <v>22.32</v>
      </c>
      <c r="I16" s="19">
        <f>[12]Abril!$H$12</f>
        <v>10.8</v>
      </c>
      <c r="J16" s="19">
        <f>[12]Abril!$H$13</f>
        <v>15.840000000000002</v>
      </c>
      <c r="K16" s="19">
        <f>[12]Abril!$H$14</f>
        <v>12.24</v>
      </c>
      <c r="L16" s="19">
        <f>[12]Abril!$H$15</f>
        <v>16.559999999999999</v>
      </c>
      <c r="M16" s="19">
        <f>[12]Abril!$H$16</f>
        <v>14.04</v>
      </c>
      <c r="N16" s="19">
        <f>[12]Abril!$H$17</f>
        <v>24.48</v>
      </c>
      <c r="O16" s="19">
        <f>[12]Abril!$H$18</f>
        <v>15.840000000000002</v>
      </c>
      <c r="P16" s="19">
        <f>[12]Abril!$H$19</f>
        <v>12.6</v>
      </c>
      <c r="Q16" s="19">
        <f>[12]Abril!$H$20</f>
        <v>45.36</v>
      </c>
      <c r="R16" s="19">
        <f>[12]Abril!$H$21</f>
        <v>11.879999999999999</v>
      </c>
      <c r="S16" s="19">
        <f>[12]Abril!$H$22</f>
        <v>11.520000000000001</v>
      </c>
      <c r="T16" s="19">
        <f>[12]Abril!$H$23</f>
        <v>13.32</v>
      </c>
      <c r="U16" s="19">
        <f>[12]Abril!$H$24</f>
        <v>11.16</v>
      </c>
      <c r="V16" s="19">
        <f>[12]Abril!$H$25</f>
        <v>11.520000000000001</v>
      </c>
      <c r="W16" s="19">
        <f>[12]Abril!$H$26</f>
        <v>19.440000000000001</v>
      </c>
      <c r="X16" s="19">
        <f>[12]Abril!$H$27</f>
        <v>16.2</v>
      </c>
      <c r="Y16" s="19">
        <f>[12]Abril!$H$28</f>
        <v>14.04</v>
      </c>
      <c r="Z16" s="19">
        <f>[12]Abril!$H$29</f>
        <v>15.840000000000002</v>
      </c>
      <c r="AA16" s="19">
        <f>[12]Abril!$H$30</f>
        <v>12.6</v>
      </c>
      <c r="AB16" s="19">
        <f>[12]Abril!$H$31</f>
        <v>12.6</v>
      </c>
      <c r="AC16" s="19">
        <f>[12]Abril!$H$32</f>
        <v>15.840000000000002</v>
      </c>
      <c r="AD16" s="19">
        <f>[12]Abril!$H$33</f>
        <v>14.04</v>
      </c>
      <c r="AE16" s="19">
        <f>[12]Abril!$H$34</f>
        <v>14.76</v>
      </c>
      <c r="AF16" s="41">
        <f t="shared" si="3"/>
        <v>45.36</v>
      </c>
    </row>
    <row r="17" spans="1:32" ht="17.100000000000001" customHeight="1" x14ac:dyDescent="0.2">
      <c r="A17" s="17" t="s">
        <v>8</v>
      </c>
      <c r="B17" s="19">
        <f>[13]Abril!$H$5</f>
        <v>25.2</v>
      </c>
      <c r="C17" s="19">
        <f>[13]Abril!$H$6</f>
        <v>19.079999999999998</v>
      </c>
      <c r="D17" s="19" t="str">
        <f>[13]Abril!$H$7</f>
        <v>**</v>
      </c>
      <c r="E17" s="19" t="str">
        <f>[13]Abril!$H$8</f>
        <v>**</v>
      </c>
      <c r="F17" s="19" t="str">
        <f>[13]Abril!$H$9</f>
        <v>**</v>
      </c>
      <c r="G17" s="19" t="str">
        <f>[13]Abril!$H$10</f>
        <v>**</v>
      </c>
      <c r="H17" s="19" t="str">
        <f>[13]Abril!$H$11</f>
        <v>**</v>
      </c>
      <c r="I17" s="19" t="str">
        <f>[13]Abril!$H$12</f>
        <v>**</v>
      </c>
      <c r="J17" s="19" t="str">
        <f>[13]Abril!$H$13</f>
        <v>**</v>
      </c>
      <c r="K17" s="19" t="str">
        <f>[13]Abril!$H$14</f>
        <v>**</v>
      </c>
      <c r="L17" s="19" t="str">
        <f>[13]Abril!$H$15</f>
        <v>**</v>
      </c>
      <c r="M17" s="19" t="str">
        <f>[13]Abril!$H$16</f>
        <v>**</v>
      </c>
      <c r="N17" s="19" t="str">
        <f>[13]Abril!$H$17</f>
        <v>**</v>
      </c>
      <c r="O17" s="19" t="str">
        <f>[13]Abril!$H$18</f>
        <v>**</v>
      </c>
      <c r="P17" s="19" t="str">
        <f>[13]Abril!$H$19</f>
        <v>**</v>
      </c>
      <c r="Q17" s="19" t="str">
        <f>[13]Abril!$H$20</f>
        <v>**</v>
      </c>
      <c r="R17" s="19" t="str">
        <f>[13]Abril!$H$21</f>
        <v>**</v>
      </c>
      <c r="S17" s="19" t="str">
        <f>[13]Abril!$H$22</f>
        <v>**</v>
      </c>
      <c r="T17" s="19" t="str">
        <f>[13]Abril!$H$23</f>
        <v>**</v>
      </c>
      <c r="U17" s="19" t="str">
        <f>[13]Abril!$H$24</f>
        <v>**</v>
      </c>
      <c r="V17" s="19" t="str">
        <f>[13]Abril!$H$25</f>
        <v>**</v>
      </c>
      <c r="W17" s="19" t="str">
        <f>[13]Abril!$H$26</f>
        <v>**</v>
      </c>
      <c r="X17" s="19" t="str">
        <f>[13]Abril!$H$27</f>
        <v>**</v>
      </c>
      <c r="Y17" s="19" t="str">
        <f>[13]Abril!$H$28</f>
        <v>**</v>
      </c>
      <c r="Z17" s="19" t="str">
        <f>[13]Abril!$H$29</f>
        <v>**</v>
      </c>
      <c r="AA17" s="19" t="str">
        <f>[13]Abril!$H$30</f>
        <v>**</v>
      </c>
      <c r="AB17" s="19">
        <f>[13]Abril!$H$31</f>
        <v>0.72000000000000008</v>
      </c>
      <c r="AC17" s="19">
        <f>[13]Abril!$H$32</f>
        <v>17.28</v>
      </c>
      <c r="AD17" s="19">
        <f>[13]Abril!$H$33</f>
        <v>13.32</v>
      </c>
      <c r="AE17" s="19">
        <f>[13]Abril!$H$34</f>
        <v>13.68</v>
      </c>
      <c r="AF17" s="41">
        <f t="shared" si="3"/>
        <v>25.2</v>
      </c>
    </row>
    <row r="18" spans="1:32" ht="17.100000000000001" customHeight="1" x14ac:dyDescent="0.2">
      <c r="A18" s="17" t="s">
        <v>9</v>
      </c>
      <c r="B18" s="19">
        <f>[14]Abril!$H$5</f>
        <v>15.48</v>
      </c>
      <c r="C18" s="19">
        <f>[14]Abril!$H$6</f>
        <v>20.88</v>
      </c>
      <c r="D18" s="19">
        <f>[14]Abril!$H$7</f>
        <v>14.76</v>
      </c>
      <c r="E18" s="19">
        <f>[14]Abril!$H$8</f>
        <v>20.52</v>
      </c>
      <c r="F18" s="19">
        <f>[14]Abril!$H$9</f>
        <v>15.840000000000002</v>
      </c>
      <c r="G18" s="19">
        <f>[14]Abril!$H$10</f>
        <v>12.96</v>
      </c>
      <c r="H18" s="19">
        <f>[14]Abril!$H$11</f>
        <v>27.36</v>
      </c>
      <c r="I18" s="19">
        <f>[14]Abril!$H$12</f>
        <v>10.8</v>
      </c>
      <c r="J18" s="19">
        <f>[14]Abril!$H$13</f>
        <v>14.76</v>
      </c>
      <c r="K18" s="19">
        <f>[14]Abril!$H$14</f>
        <v>13.68</v>
      </c>
      <c r="L18" s="19">
        <f>[14]Abril!$H$15</f>
        <v>15.48</v>
      </c>
      <c r="M18" s="19">
        <f>[14]Abril!$H$16</f>
        <v>26.28</v>
      </c>
      <c r="N18" s="19">
        <f>[14]Abril!$H$17</f>
        <v>28.08</v>
      </c>
      <c r="O18" s="19">
        <f>[14]Abril!$H$18</f>
        <v>16.920000000000002</v>
      </c>
      <c r="P18" s="19">
        <f>[14]Abril!$H$19</f>
        <v>16.2</v>
      </c>
      <c r="Q18" s="19">
        <f>[14]Abril!$H$20</f>
        <v>15.48</v>
      </c>
      <c r="R18" s="19">
        <f>[14]Abril!$H$21</f>
        <v>12.6</v>
      </c>
      <c r="S18" s="19">
        <f>[14]Abril!$H$22</f>
        <v>13.68</v>
      </c>
      <c r="T18" s="19">
        <f>[14]Abril!$H$23</f>
        <v>11.879999999999999</v>
      </c>
      <c r="U18" s="19">
        <f>[14]Abril!$H$24</f>
        <v>12.96</v>
      </c>
      <c r="V18" s="19">
        <f>[14]Abril!$H$25</f>
        <v>15.120000000000001</v>
      </c>
      <c r="W18" s="19">
        <f>[14]Abril!$H$26</f>
        <v>16.2</v>
      </c>
      <c r="X18" s="19">
        <f>[14]Abril!$H$27</f>
        <v>16.2</v>
      </c>
      <c r="Y18" s="19">
        <f>[14]Abril!$H$28</f>
        <v>14.4</v>
      </c>
      <c r="Z18" s="19">
        <f>[14]Abril!$H$29</f>
        <v>12.96</v>
      </c>
      <c r="AA18" s="19">
        <f>[14]Abril!$H$30</f>
        <v>8.2799999999999994</v>
      </c>
      <c r="AB18" s="19">
        <f>[14]Abril!$H$31</f>
        <v>12.6</v>
      </c>
      <c r="AC18" s="19">
        <f>[14]Abril!$H$32</f>
        <v>13.68</v>
      </c>
      <c r="AD18" s="19">
        <f>[14]Abril!$H$33</f>
        <v>12.96</v>
      </c>
      <c r="AE18" s="19">
        <f>[14]Abril!$H$34</f>
        <v>14.04</v>
      </c>
      <c r="AF18" s="41">
        <f t="shared" si="3"/>
        <v>28.08</v>
      </c>
    </row>
    <row r="19" spans="1:32" ht="17.100000000000001" customHeight="1" x14ac:dyDescent="0.2">
      <c r="A19" s="17" t="s">
        <v>49</v>
      </c>
      <c r="B19" s="19">
        <f>[15]Abril!$H$5</f>
        <v>19.079999999999998</v>
      </c>
      <c r="C19" s="19">
        <f>[15]Abril!$H$6</f>
        <v>11.879999999999999</v>
      </c>
      <c r="D19" s="19">
        <f>[15]Abril!$H$7</f>
        <v>16.2</v>
      </c>
      <c r="E19" s="19">
        <f>[15]Abril!$H$8</f>
        <v>16.2</v>
      </c>
      <c r="F19" s="19">
        <f>[15]Abril!$H$9</f>
        <v>9</v>
      </c>
      <c r="G19" s="19">
        <f>[15]Abril!$H$10</f>
        <v>16.559999999999999</v>
      </c>
      <c r="H19" s="19">
        <f>[15]Abril!$H$11</f>
        <v>11.520000000000001</v>
      </c>
      <c r="I19" s="19">
        <f>[15]Abril!$H$12</f>
        <v>9</v>
      </c>
      <c r="J19" s="19">
        <f>[15]Abril!$H$13</f>
        <v>9</v>
      </c>
      <c r="K19" s="19">
        <f>[15]Abril!$H$14</f>
        <v>12.24</v>
      </c>
      <c r="L19" s="19">
        <f>[15]Abril!$H$15</f>
        <v>16.920000000000002</v>
      </c>
      <c r="M19" s="19">
        <f>[15]Abril!$H$16</f>
        <v>16.559999999999999</v>
      </c>
      <c r="N19" s="19">
        <f>[15]Abril!$H$17</f>
        <v>12.6</v>
      </c>
      <c r="O19" s="19">
        <f>[15]Abril!$H$18</f>
        <v>7.5600000000000005</v>
      </c>
      <c r="P19" s="19">
        <f>[15]Abril!$H$19</f>
        <v>7.2</v>
      </c>
      <c r="Q19" s="19">
        <f>[15]Abril!$H$20</f>
        <v>7.2</v>
      </c>
      <c r="R19" s="19">
        <f>[15]Abril!$H$21</f>
        <v>7.5600000000000005</v>
      </c>
      <c r="S19" s="19">
        <f>[15]Abril!$H$22</f>
        <v>6.48</v>
      </c>
      <c r="T19" s="19">
        <f>[15]Abril!$H$23</f>
        <v>6.48</v>
      </c>
      <c r="U19" s="19">
        <f>[15]Abril!$H$24</f>
        <v>7.2</v>
      </c>
      <c r="V19" s="19">
        <f>[15]Abril!$H$25</f>
        <v>7.5600000000000005</v>
      </c>
      <c r="W19" s="19">
        <f>[15]Abril!$H$26</f>
        <v>8.64</v>
      </c>
      <c r="X19" s="19">
        <f>[15]Abril!$H$27</f>
        <v>11.16</v>
      </c>
      <c r="Y19" s="19">
        <f>[15]Abril!$H$28</f>
        <v>10.8</v>
      </c>
      <c r="Z19" s="19">
        <f>[15]Abril!$H$29</f>
        <v>12.24</v>
      </c>
      <c r="AA19" s="19">
        <f>[15]Abril!$H$30</f>
        <v>10.8</v>
      </c>
      <c r="AB19" s="19">
        <f>[15]Abril!$H$31</f>
        <v>12.6</v>
      </c>
      <c r="AC19" s="19">
        <f>[15]Abril!$H$32</f>
        <v>11.520000000000001</v>
      </c>
      <c r="AD19" s="19">
        <f>[15]Abril!$H$33</f>
        <v>10.8</v>
      </c>
      <c r="AE19" s="19">
        <f>[15]Abril!$H$34</f>
        <v>13.32</v>
      </c>
      <c r="AF19" s="41">
        <f t="shared" si="3"/>
        <v>19.079999999999998</v>
      </c>
    </row>
    <row r="20" spans="1:32" ht="17.100000000000001" customHeight="1" x14ac:dyDescent="0.2">
      <c r="A20" s="17" t="s">
        <v>10</v>
      </c>
      <c r="B20" s="19">
        <f>[16]Abril!$H$5</f>
        <v>12.96</v>
      </c>
      <c r="C20" s="19">
        <f>[16]Abril!$H$6</f>
        <v>11.16</v>
      </c>
      <c r="D20" s="19">
        <f>[16]Abril!$H$7</f>
        <v>12.24</v>
      </c>
      <c r="E20" s="19">
        <f>[16]Abril!$H$8</f>
        <v>15.840000000000002</v>
      </c>
      <c r="F20" s="19">
        <f>[16]Abril!$H$9</f>
        <v>10.8</v>
      </c>
      <c r="G20" s="19">
        <f>[16]Abril!$H$10</f>
        <v>11.879999999999999</v>
      </c>
      <c r="H20" s="19">
        <f>[16]Abril!$H$11</f>
        <v>27.36</v>
      </c>
      <c r="I20" s="19">
        <f>[16]Abril!$H$12</f>
        <v>6.84</v>
      </c>
      <c r="J20" s="19">
        <f>[16]Abril!$H$13</f>
        <v>10.8</v>
      </c>
      <c r="K20" s="19">
        <f>[16]Abril!$H$14</f>
        <v>11.16</v>
      </c>
      <c r="L20" s="19">
        <f>[16]Abril!$H$15</f>
        <v>18.720000000000002</v>
      </c>
      <c r="M20" s="19">
        <f>[16]Abril!$H$16</f>
        <v>19.079999999999998</v>
      </c>
      <c r="N20" s="19">
        <f>[16]Abril!$H$17</f>
        <v>16.559999999999999</v>
      </c>
      <c r="O20" s="19">
        <f>[16]Abril!$H$18</f>
        <v>7.5600000000000005</v>
      </c>
      <c r="P20" s="19">
        <f>[16]Abril!$H$19</f>
        <v>5.04</v>
      </c>
      <c r="Q20" s="19">
        <f>[16]Abril!$H$20</f>
        <v>10.08</v>
      </c>
      <c r="R20" s="19">
        <f>[16]Abril!$H$21</f>
        <v>5.04</v>
      </c>
      <c r="S20" s="19">
        <f>[16]Abril!$H$22</f>
        <v>6.84</v>
      </c>
      <c r="T20" s="19">
        <f>[16]Abril!$H$23</f>
        <v>6.84</v>
      </c>
      <c r="U20" s="19">
        <f>[16]Abril!$H$24</f>
        <v>8.64</v>
      </c>
      <c r="V20" s="19">
        <f>[16]Abril!$H$25</f>
        <v>10.08</v>
      </c>
      <c r="W20" s="19">
        <f>[16]Abril!$H$26</f>
        <v>13.32</v>
      </c>
      <c r="X20" s="19">
        <f>[16]Abril!$H$27</f>
        <v>14.04</v>
      </c>
      <c r="Y20" s="19">
        <f>[16]Abril!$H$28</f>
        <v>9</v>
      </c>
      <c r="Z20" s="19">
        <f>[16]Abril!$H$29</f>
        <v>9.3600000000000012</v>
      </c>
      <c r="AA20" s="19">
        <f>[16]Abril!$H$30</f>
        <v>13.32</v>
      </c>
      <c r="AB20" s="19">
        <f>[16]Abril!$H$31</f>
        <v>10.08</v>
      </c>
      <c r="AC20" s="19">
        <f>[16]Abril!$H$32</f>
        <v>12.6</v>
      </c>
      <c r="AD20" s="19">
        <f>[16]Abril!$H$33</f>
        <v>11.16</v>
      </c>
      <c r="AE20" s="19">
        <f>[16]Abril!$H$34</f>
        <v>11.520000000000001</v>
      </c>
      <c r="AF20" s="41">
        <f t="shared" si="3"/>
        <v>27.36</v>
      </c>
    </row>
    <row r="21" spans="1:32" ht="17.100000000000001" customHeight="1" x14ac:dyDescent="0.2">
      <c r="A21" s="17" t="s">
        <v>11</v>
      </c>
      <c r="B21" s="19">
        <f>[17]Abril!$H$5</f>
        <v>7.2</v>
      </c>
      <c r="C21" s="19">
        <f>[17]Abril!$H$6</f>
        <v>7.9200000000000008</v>
      </c>
      <c r="D21" s="19">
        <f>[17]Abril!$H$7</f>
        <v>9.7200000000000006</v>
      </c>
      <c r="E21" s="19">
        <f>[17]Abril!$H$8</f>
        <v>9</v>
      </c>
      <c r="F21" s="19">
        <f>[17]Abril!$H$9</f>
        <v>9.3600000000000012</v>
      </c>
      <c r="G21" s="19">
        <f>[17]Abril!$H$10</f>
        <v>9.3600000000000012</v>
      </c>
      <c r="H21" s="19">
        <f>[17]Abril!$H$11</f>
        <v>23.040000000000003</v>
      </c>
      <c r="I21" s="19">
        <f>[17]Abril!$H$12</f>
        <v>6.48</v>
      </c>
      <c r="J21" s="19">
        <f>[17]Abril!$H$13</f>
        <v>5.04</v>
      </c>
      <c r="K21" s="19">
        <f>[17]Abril!$H$14</f>
        <v>7.9200000000000008</v>
      </c>
      <c r="L21" s="19">
        <f>[17]Abril!$H$15</f>
        <v>6.84</v>
      </c>
      <c r="M21" s="19">
        <f>[17]Abril!$H$16</f>
        <v>11.879999999999999</v>
      </c>
      <c r="N21" s="19">
        <f>[17]Abril!$H$17</f>
        <v>12.24</v>
      </c>
      <c r="O21" s="19">
        <f>[17]Abril!$H$18</f>
        <v>8.2799999999999994</v>
      </c>
      <c r="P21" s="19">
        <f>[17]Abril!$H$19</f>
        <v>7.9200000000000008</v>
      </c>
      <c r="Q21" s="19">
        <f>[17]Abril!$H$20</f>
        <v>10.08</v>
      </c>
      <c r="R21" s="19">
        <f>[17]Abril!$H$21</f>
        <v>10.8</v>
      </c>
      <c r="S21" s="19">
        <f>[17]Abril!$H$22</f>
        <v>7.9200000000000008</v>
      </c>
      <c r="T21" s="19">
        <f>[17]Abril!$H$23</f>
        <v>7.5600000000000005</v>
      </c>
      <c r="U21" s="19">
        <f>[17]Abril!$H$24</f>
        <v>9.7200000000000006</v>
      </c>
      <c r="V21" s="19">
        <f>[17]Abril!$H$25</f>
        <v>10.08</v>
      </c>
      <c r="W21" s="19">
        <f>[17]Abril!$H$26</f>
        <v>10.44</v>
      </c>
      <c r="X21" s="19">
        <f>[17]Abril!$H$27</f>
        <v>12.96</v>
      </c>
      <c r="Y21" s="19">
        <f>[17]Abril!$H$28</f>
        <v>10.08</v>
      </c>
      <c r="Z21" s="19">
        <f>[17]Abril!$H$29</f>
        <v>9.7200000000000006</v>
      </c>
      <c r="AA21" s="19">
        <f>[17]Abril!$H$30</f>
        <v>5.7600000000000007</v>
      </c>
      <c r="AB21" s="19">
        <f>[17]Abril!$H$31</f>
        <v>7.5600000000000005</v>
      </c>
      <c r="AC21" s="19">
        <f>[17]Abril!$H$32</f>
        <v>11.16</v>
      </c>
      <c r="AD21" s="19">
        <f>[17]Abril!$H$33</f>
        <v>7.2</v>
      </c>
      <c r="AE21" s="19">
        <f>[17]Abril!$H$34</f>
        <v>6.12</v>
      </c>
      <c r="AF21" s="41">
        <f t="shared" si="3"/>
        <v>23.040000000000003</v>
      </c>
    </row>
    <row r="22" spans="1:32" ht="17.100000000000001" customHeight="1" x14ac:dyDescent="0.2">
      <c r="A22" s="17" t="s">
        <v>12</v>
      </c>
      <c r="B22" s="19">
        <f>[18]Abril!$H$5</f>
        <v>15.48</v>
      </c>
      <c r="C22" s="19">
        <f>[18]Abril!$H$6</f>
        <v>13.68</v>
      </c>
      <c r="D22" s="19">
        <f>[18]Abril!$H$7</f>
        <v>13.32</v>
      </c>
      <c r="E22" s="19">
        <f>[18]Abril!$H$8</f>
        <v>11.879999999999999</v>
      </c>
      <c r="F22" s="19">
        <f>[18]Abril!$H$9</f>
        <v>11.520000000000001</v>
      </c>
      <c r="G22" s="19">
        <f>[18]Abril!$H$10</f>
        <v>7.9200000000000008</v>
      </c>
      <c r="H22" s="19">
        <f>[18]Abril!$H$11</f>
        <v>18.720000000000002</v>
      </c>
      <c r="I22" s="19">
        <f>[18]Abril!$H$12</f>
        <v>9.3600000000000012</v>
      </c>
      <c r="J22" s="19">
        <f>[18]Abril!$H$13</f>
        <v>7.5600000000000005</v>
      </c>
      <c r="K22" s="19">
        <f>[18]Abril!$H$14</f>
        <v>6.84</v>
      </c>
      <c r="L22" s="19">
        <f>[18]Abril!$H$15</f>
        <v>14.04</v>
      </c>
      <c r="M22" s="19">
        <f>[18]Abril!$H$16</f>
        <v>13.32</v>
      </c>
      <c r="N22" s="19">
        <f>[18]Abril!$H$17</f>
        <v>12.96</v>
      </c>
      <c r="O22" s="19">
        <f>[18]Abril!$H$18</f>
        <v>9</v>
      </c>
      <c r="P22" s="19">
        <f>[18]Abril!$H$19</f>
        <v>7.9200000000000008</v>
      </c>
      <c r="Q22" s="19">
        <f>[18]Abril!$H$20</f>
        <v>6.84</v>
      </c>
      <c r="R22" s="19">
        <f>[18]Abril!$H$21</f>
        <v>7.9200000000000008</v>
      </c>
      <c r="S22" s="19">
        <f>[18]Abril!$H$22</f>
        <v>6.12</v>
      </c>
      <c r="T22" s="19">
        <f>[18]Abril!$H$23</f>
        <v>5.7600000000000007</v>
      </c>
      <c r="U22" s="19">
        <f>[18]Abril!$H$24</f>
        <v>5.7600000000000007</v>
      </c>
      <c r="V22" s="19">
        <f>[18]Abril!$H$25</f>
        <v>7.2</v>
      </c>
      <c r="W22" s="19">
        <f>[18]Abril!$H$26</f>
        <v>7.5600000000000005</v>
      </c>
      <c r="X22" s="19">
        <f>[18]Abril!$H$27</f>
        <v>7.2</v>
      </c>
      <c r="Y22" s="19">
        <f>[18]Abril!$H$28</f>
        <v>9.7200000000000006</v>
      </c>
      <c r="Z22" s="19">
        <f>[18]Abril!$H$29</f>
        <v>6.12</v>
      </c>
      <c r="AA22" s="19">
        <f>[18]Abril!$H$30</f>
        <v>9</v>
      </c>
      <c r="AB22" s="19">
        <f>[18]Abril!$H$31</f>
        <v>7.2</v>
      </c>
      <c r="AC22" s="19">
        <f>[18]Abril!$H$32</f>
        <v>6.12</v>
      </c>
      <c r="AD22" s="19">
        <f>[18]Abril!$H$33</f>
        <v>8.2799999999999994</v>
      </c>
      <c r="AE22" s="19">
        <f>[18]Abril!$H$34</f>
        <v>7.9200000000000008</v>
      </c>
      <c r="AF22" s="41">
        <f t="shared" si="3"/>
        <v>18.720000000000002</v>
      </c>
    </row>
    <row r="23" spans="1:32" ht="17.100000000000001" customHeight="1" x14ac:dyDescent="0.2">
      <c r="A23" s="17" t="s">
        <v>13</v>
      </c>
      <c r="B23" s="19">
        <f>[19]Abril!$H$5</f>
        <v>19.8</v>
      </c>
      <c r="C23" s="19">
        <f>[19]Abril!$H$6</f>
        <v>22.32</v>
      </c>
      <c r="D23" s="19">
        <f>[19]Abril!$H$7</f>
        <v>0</v>
      </c>
      <c r="E23" s="19">
        <f>[19]Abril!$H$8</f>
        <v>12.96</v>
      </c>
      <c r="F23" s="19">
        <f>[19]Abril!$H$9</f>
        <v>9.7200000000000006</v>
      </c>
      <c r="G23" s="19">
        <f>[19]Abril!$H$10</f>
        <v>20.52</v>
      </c>
      <c r="H23" s="19">
        <f>[19]Abril!$H$11</f>
        <v>12.96</v>
      </c>
      <c r="I23" s="19">
        <f>[19]Abril!$H$12</f>
        <v>9.3600000000000012</v>
      </c>
      <c r="J23" s="19">
        <f>[19]Abril!$H$13</f>
        <v>0.36000000000000004</v>
      </c>
      <c r="K23" s="19">
        <f>[19]Abril!$H$14</f>
        <v>0</v>
      </c>
      <c r="L23" s="19">
        <f>[19]Abril!$H$15</f>
        <v>17.28</v>
      </c>
      <c r="M23" s="19">
        <f>[19]Abril!$H$16</f>
        <v>21.240000000000002</v>
      </c>
      <c r="N23" s="19">
        <f>[19]Abril!$H$17</f>
        <v>10.8</v>
      </c>
      <c r="O23" s="19">
        <f>[19]Abril!$H$18</f>
        <v>1.08</v>
      </c>
      <c r="P23" s="19">
        <f>[19]Abril!$H$19</f>
        <v>11.520000000000001</v>
      </c>
      <c r="Q23" s="19">
        <f>[19]Abril!$H$20</f>
        <v>12.24</v>
      </c>
      <c r="R23" s="19">
        <f>[19]Abril!$H$21</f>
        <v>3.9600000000000004</v>
      </c>
      <c r="S23" s="19">
        <f>[19]Abril!$H$22</f>
        <v>0.36000000000000004</v>
      </c>
      <c r="T23" s="19">
        <f>[19]Abril!$H$23</f>
        <v>0</v>
      </c>
      <c r="U23" s="19">
        <f>[19]Abril!$H$24</f>
        <v>0</v>
      </c>
      <c r="V23" s="19">
        <f>[19]Abril!$H$25</f>
        <v>0.72000000000000008</v>
      </c>
      <c r="W23" s="19">
        <f>[19]Abril!$H$26</f>
        <v>0</v>
      </c>
      <c r="X23" s="19">
        <f>[19]Abril!$H$27</f>
        <v>19.440000000000001</v>
      </c>
      <c r="Y23" s="19">
        <f>[19]Abril!$H$28</f>
        <v>1.08</v>
      </c>
      <c r="Z23" s="19">
        <f>[19]Abril!$H$29</f>
        <v>2.52</v>
      </c>
      <c r="AA23" s="19">
        <f>[19]Abril!$H$30</f>
        <v>0</v>
      </c>
      <c r="AB23" s="19">
        <f>[19]Abril!$H$31</f>
        <v>20.88</v>
      </c>
      <c r="AC23" s="19">
        <f>[19]Abril!$H$32</f>
        <v>1.4400000000000002</v>
      </c>
      <c r="AD23" s="19">
        <f>[19]Abril!$H$33</f>
        <v>1.8</v>
      </c>
      <c r="AE23" s="19">
        <f>[19]Abril!$H$34</f>
        <v>8.64</v>
      </c>
      <c r="AF23" s="41">
        <f t="shared" si="3"/>
        <v>22.32</v>
      </c>
    </row>
    <row r="24" spans="1:32" ht="17.100000000000001" customHeight="1" x14ac:dyDescent="0.2">
      <c r="A24" s="17" t="s">
        <v>14</v>
      </c>
      <c r="B24" s="19">
        <f>[20]Abril!$H$5</f>
        <v>14.04</v>
      </c>
      <c r="C24" s="19">
        <f>[20]Abril!$H$6</f>
        <v>15.120000000000001</v>
      </c>
      <c r="D24" s="19">
        <f>[20]Abril!$H$7</f>
        <v>14.76</v>
      </c>
      <c r="E24" s="19">
        <f>[20]Abril!$H$8</f>
        <v>11.879999999999999</v>
      </c>
      <c r="F24" s="19">
        <f>[20]Abril!$H$9</f>
        <v>18</v>
      </c>
      <c r="G24" s="19">
        <f>[20]Abril!$H$10</f>
        <v>18.720000000000002</v>
      </c>
      <c r="H24" s="19">
        <f>[20]Abril!$H$11</f>
        <v>24.840000000000003</v>
      </c>
      <c r="I24" s="19">
        <f>[20]Abril!$H$12</f>
        <v>18</v>
      </c>
      <c r="J24" s="19">
        <f>[20]Abril!$H$13</f>
        <v>12.24</v>
      </c>
      <c r="K24" s="19">
        <f>[20]Abril!$H$14</f>
        <v>15.120000000000001</v>
      </c>
      <c r="L24" s="19">
        <f>[20]Abril!$H$15</f>
        <v>11.16</v>
      </c>
      <c r="M24" s="19">
        <f>[20]Abril!$H$16</f>
        <v>13.32</v>
      </c>
      <c r="N24" s="19">
        <f>[20]Abril!$H$17</f>
        <v>12.96</v>
      </c>
      <c r="O24" s="19">
        <f>[20]Abril!$H$18</f>
        <v>12.96</v>
      </c>
      <c r="P24" s="19">
        <f>[20]Abril!$H$19</f>
        <v>10.8</v>
      </c>
      <c r="Q24" s="19">
        <f>[20]Abril!$H$20</f>
        <v>12.6</v>
      </c>
      <c r="R24" s="19">
        <f>[20]Abril!$H$21</f>
        <v>9.3600000000000012</v>
      </c>
      <c r="S24" s="19">
        <f>[20]Abril!$H$22</f>
        <v>11.16</v>
      </c>
      <c r="T24" s="19">
        <f>[20]Abril!$H$23</f>
        <v>9.7200000000000006</v>
      </c>
      <c r="U24" s="19">
        <f>[20]Abril!$H$24</f>
        <v>11.879999999999999</v>
      </c>
      <c r="V24" s="19">
        <f>[20]Abril!$H$25</f>
        <v>11.879999999999999</v>
      </c>
      <c r="W24" s="19">
        <f>[20]Abril!$H$26</f>
        <v>15.840000000000002</v>
      </c>
      <c r="X24" s="19">
        <f>[20]Abril!$H$27</f>
        <v>14.04</v>
      </c>
      <c r="Y24" s="19">
        <f>[20]Abril!$H$28</f>
        <v>13.32</v>
      </c>
      <c r="Z24" s="19">
        <f>[20]Abril!$H$29</f>
        <v>12.96</v>
      </c>
      <c r="AA24" s="19">
        <f>[20]Abril!$H$30</f>
        <v>12.6</v>
      </c>
      <c r="AB24" s="19">
        <f>[20]Abril!$H$31</f>
        <v>13.32</v>
      </c>
      <c r="AC24" s="19">
        <f>[20]Abril!$H$32</f>
        <v>10.08</v>
      </c>
      <c r="AD24" s="19">
        <f>[20]Abril!$H$33</f>
        <v>14.04</v>
      </c>
      <c r="AE24" s="19">
        <f>[20]Abril!$H$34</f>
        <v>10.8</v>
      </c>
      <c r="AF24" s="41">
        <f t="shared" si="3"/>
        <v>24.840000000000003</v>
      </c>
    </row>
    <row r="25" spans="1:32" ht="17.100000000000001" customHeight="1" x14ac:dyDescent="0.2">
      <c r="A25" s="17" t="s">
        <v>15</v>
      </c>
      <c r="B25" s="19">
        <f>[21]Abril!$H$5</f>
        <v>15.48</v>
      </c>
      <c r="C25" s="19">
        <f>[21]Abril!$H$6</f>
        <v>15.120000000000001</v>
      </c>
      <c r="D25" s="19">
        <f>[21]Abril!$H$7</f>
        <v>15.48</v>
      </c>
      <c r="E25" s="19">
        <f>[21]Abril!$H$8</f>
        <v>17.64</v>
      </c>
      <c r="F25" s="19">
        <f>[21]Abril!$H$9</f>
        <v>15.840000000000002</v>
      </c>
      <c r="G25" s="19">
        <f>[21]Abril!$H$10</f>
        <v>14.04</v>
      </c>
      <c r="H25" s="19">
        <f>[21]Abril!$H$11</f>
        <v>22.68</v>
      </c>
      <c r="I25" s="19">
        <f>[21]Abril!$H$12</f>
        <v>9.3600000000000012</v>
      </c>
      <c r="J25" s="19">
        <f>[21]Abril!$H$13</f>
        <v>17.28</v>
      </c>
      <c r="K25" s="19">
        <f>[21]Abril!$H$14</f>
        <v>18.36</v>
      </c>
      <c r="L25" s="19">
        <f>[21]Abril!$H$15</f>
        <v>27.720000000000002</v>
      </c>
      <c r="M25" s="19">
        <f>[21]Abril!$H$16</f>
        <v>19.440000000000001</v>
      </c>
      <c r="N25" s="19">
        <f>[21]Abril!$H$17</f>
        <v>19.440000000000001</v>
      </c>
      <c r="O25" s="19">
        <f>[21]Abril!$H$18</f>
        <v>11.16</v>
      </c>
      <c r="P25" s="19">
        <f>[21]Abril!$H$19</f>
        <v>13.68</v>
      </c>
      <c r="Q25" s="19">
        <f>[21]Abril!$H$20</f>
        <v>10.08</v>
      </c>
      <c r="R25" s="19">
        <f>[21]Abril!$H$21</f>
        <v>10.8</v>
      </c>
      <c r="S25" s="19">
        <f>[21]Abril!$H$22</f>
        <v>15.120000000000001</v>
      </c>
      <c r="T25" s="19">
        <f>[21]Abril!$H$23</f>
        <v>15.120000000000001</v>
      </c>
      <c r="U25" s="19">
        <f>[21]Abril!$H$24</f>
        <v>13.32</v>
      </c>
      <c r="V25" s="19">
        <f>[21]Abril!$H$25</f>
        <v>16.559999999999999</v>
      </c>
      <c r="W25" s="19">
        <f>[21]Abril!$H$26</f>
        <v>26.64</v>
      </c>
      <c r="X25" s="19">
        <f>[21]Abril!$H$27</f>
        <v>21.6</v>
      </c>
      <c r="Y25" s="19">
        <f>[21]Abril!$H$28</f>
        <v>15.120000000000001</v>
      </c>
      <c r="Z25" s="19">
        <f>[21]Abril!$H$29</f>
        <v>19.079999999999998</v>
      </c>
      <c r="AA25" s="19">
        <f>[21]Abril!$H$30</f>
        <v>12.24</v>
      </c>
      <c r="AB25" s="19">
        <f>[21]Abril!$H$31</f>
        <v>14.04</v>
      </c>
      <c r="AC25" s="19">
        <f>[21]Abril!$H$32</f>
        <v>16.920000000000002</v>
      </c>
      <c r="AD25" s="19">
        <f>[21]Abril!$H$33</f>
        <v>15.48</v>
      </c>
      <c r="AE25" s="19">
        <f>[21]Abril!$H$34</f>
        <v>16.920000000000002</v>
      </c>
      <c r="AF25" s="41">
        <f t="shared" si="3"/>
        <v>27.720000000000002</v>
      </c>
    </row>
    <row r="26" spans="1:32" ht="17.100000000000001" customHeight="1" x14ac:dyDescent="0.2">
      <c r="A26" s="17" t="s">
        <v>16</v>
      </c>
      <c r="B26" s="19">
        <f>[22]Abril!$H$5</f>
        <v>15.48</v>
      </c>
      <c r="C26" s="19">
        <f>[22]Abril!$H$6</f>
        <v>18.720000000000002</v>
      </c>
      <c r="D26" s="19">
        <f>[22]Abril!$H$7</f>
        <v>12.6</v>
      </c>
      <c r="E26" s="19">
        <f>[22]Abril!$H$8</f>
        <v>14.04</v>
      </c>
      <c r="F26" s="19">
        <f>[22]Abril!$H$9</f>
        <v>5.4</v>
      </c>
      <c r="G26" s="19">
        <f>[22]Abril!$H$10</f>
        <v>13.68</v>
      </c>
      <c r="H26" s="19">
        <f>[22]Abril!$H$11</f>
        <v>27.720000000000002</v>
      </c>
      <c r="I26" s="19">
        <f>[22]Abril!$H$12</f>
        <v>10.44</v>
      </c>
      <c r="J26" s="19">
        <f>[22]Abril!$H$13</f>
        <v>9</v>
      </c>
      <c r="K26" s="19">
        <f>[22]Abril!$H$14</f>
        <v>9.3600000000000012</v>
      </c>
      <c r="L26" s="19">
        <f>[22]Abril!$H$15</f>
        <v>17.28</v>
      </c>
      <c r="M26" s="19">
        <f>[22]Abril!$H$16</f>
        <v>24.48</v>
      </c>
      <c r="N26" s="19">
        <f>[22]Abril!$H$17</f>
        <v>21.240000000000002</v>
      </c>
      <c r="O26" s="19">
        <f>[22]Abril!$H$18</f>
        <v>14.04</v>
      </c>
      <c r="P26" s="19">
        <f>[22]Abril!$H$19</f>
        <v>7.9200000000000008</v>
      </c>
      <c r="Q26" s="19" t="str">
        <f>[22]Abril!$H$20</f>
        <v>**</v>
      </c>
      <c r="R26" s="19" t="str">
        <f>[22]Abril!$H$21</f>
        <v>**</v>
      </c>
      <c r="S26" s="19" t="str">
        <f>[22]Abril!$H$22</f>
        <v>**</v>
      </c>
      <c r="T26" s="19" t="str">
        <f>[22]Abril!$H$23</f>
        <v>**</v>
      </c>
      <c r="U26" s="19" t="str">
        <f>[22]Abril!$H$24</f>
        <v>**</v>
      </c>
      <c r="V26" s="19" t="str">
        <f>[22]Abril!$H$25</f>
        <v>**</v>
      </c>
      <c r="W26" s="19">
        <f>[22]Abril!$H$26</f>
        <v>7.2</v>
      </c>
      <c r="X26" s="19">
        <f>[22]Abril!$H$27</f>
        <v>7.2</v>
      </c>
      <c r="Y26" s="19">
        <f>[22]Abril!$H$28</f>
        <v>7.9200000000000008</v>
      </c>
      <c r="Z26" s="19">
        <f>[22]Abril!$H$29</f>
        <v>7.5600000000000005</v>
      </c>
      <c r="AA26" s="19">
        <f>[22]Abril!$H$30</f>
        <v>11.520000000000001</v>
      </c>
      <c r="AB26" s="19">
        <f>[22]Abril!$H$31</f>
        <v>11.520000000000001</v>
      </c>
      <c r="AC26" s="19">
        <f>[22]Abril!$H$32</f>
        <v>11.520000000000001</v>
      </c>
      <c r="AD26" s="19">
        <f>[22]Abril!$H$33</f>
        <v>11.16</v>
      </c>
      <c r="AE26" s="19">
        <f>[22]Abril!$H$34</f>
        <v>11.879999999999999</v>
      </c>
      <c r="AF26" s="41">
        <f t="shared" si="3"/>
        <v>27.720000000000002</v>
      </c>
    </row>
    <row r="27" spans="1:32" ht="17.100000000000001" customHeight="1" x14ac:dyDescent="0.2">
      <c r="A27" s="17" t="s">
        <v>17</v>
      </c>
      <c r="B27" s="19" t="str">
        <f>[23]Abril!$H$5</f>
        <v>**</v>
      </c>
      <c r="C27" s="19" t="str">
        <f>[23]Abril!$H$6</f>
        <v>**</v>
      </c>
      <c r="D27" s="19" t="str">
        <f>[23]Abril!$H$7</f>
        <v>**</v>
      </c>
      <c r="E27" s="19" t="str">
        <f>[23]Abril!$H$8</f>
        <v>**</v>
      </c>
      <c r="F27" s="19" t="str">
        <f>[23]Abril!$H$9</f>
        <v>**</v>
      </c>
      <c r="G27" s="19" t="str">
        <f>[23]Abril!$H$10</f>
        <v>**</v>
      </c>
      <c r="H27" s="19" t="str">
        <f>[23]Abril!$H$11</f>
        <v>**</v>
      </c>
      <c r="I27" s="19" t="str">
        <f>[23]Abril!$H$12</f>
        <v>**</v>
      </c>
      <c r="J27" s="19" t="str">
        <f>[23]Abril!$H$13</f>
        <v>**</v>
      </c>
      <c r="K27" s="19" t="str">
        <f>[23]Abril!$H$14</f>
        <v>**</v>
      </c>
      <c r="L27" s="19" t="str">
        <f>[23]Abril!$H$15</f>
        <v>**</v>
      </c>
      <c r="M27" s="19" t="str">
        <f>[23]Abril!$H$16</f>
        <v>**</v>
      </c>
      <c r="N27" s="19" t="str">
        <f>[23]Abril!$H$17</f>
        <v>**</v>
      </c>
      <c r="O27" s="19" t="str">
        <f>[23]Abril!$H$18</f>
        <v>**</v>
      </c>
      <c r="P27" s="19" t="str">
        <f>[23]Abril!$H$19</f>
        <v>**</v>
      </c>
      <c r="Q27" s="19" t="str">
        <f>[23]Abril!$H$20</f>
        <v>**</v>
      </c>
      <c r="R27" s="19" t="str">
        <f>[23]Abril!$H$21</f>
        <v>**</v>
      </c>
      <c r="S27" s="19" t="str">
        <f>[23]Abril!$H$22</f>
        <v>**</v>
      </c>
      <c r="T27" s="19" t="str">
        <f>[23]Abril!$H$23</f>
        <v>**</v>
      </c>
      <c r="U27" s="19" t="str">
        <f>[23]Abril!$H$24</f>
        <v>**</v>
      </c>
      <c r="V27" s="19" t="str">
        <f>[23]Abril!$H$25</f>
        <v>**</v>
      </c>
      <c r="W27" s="19" t="str">
        <f>[23]Abril!$H$26</f>
        <v>**</v>
      </c>
      <c r="X27" s="19" t="str">
        <f>[23]Abril!$H$27</f>
        <v>**</v>
      </c>
      <c r="Y27" s="19" t="str">
        <f>[23]Abril!$H$28</f>
        <v>**</v>
      </c>
      <c r="Z27" s="19" t="str">
        <f>[23]Abril!$H$29</f>
        <v>**</v>
      </c>
      <c r="AA27" s="19" t="str">
        <f>[23]Abril!$H$30</f>
        <v>**</v>
      </c>
      <c r="AB27" s="19" t="str">
        <f>[23]Abril!$H$31</f>
        <v>**</v>
      </c>
      <c r="AC27" s="19">
        <f>[23]Abril!$H$32</f>
        <v>1.4400000000000002</v>
      </c>
      <c r="AD27" s="19">
        <f>[23]Abril!$H$33</f>
        <v>7.9200000000000008</v>
      </c>
      <c r="AE27" s="19">
        <f>[23]Abril!$H$34</f>
        <v>9.7200000000000006</v>
      </c>
      <c r="AF27" s="41">
        <f>MAX(B27:AE27)</f>
        <v>9.7200000000000006</v>
      </c>
    </row>
    <row r="28" spans="1:32" ht="17.100000000000001" customHeight="1" x14ac:dyDescent="0.2">
      <c r="A28" s="17" t="s">
        <v>18</v>
      </c>
      <c r="B28" s="19">
        <f>[24]Abril!$H$5</f>
        <v>9.3600000000000012</v>
      </c>
      <c r="C28" s="19">
        <f>[24]Abril!$H$6</f>
        <v>17.64</v>
      </c>
      <c r="D28" s="19">
        <f>[24]Abril!$H$7</f>
        <v>9.7200000000000006</v>
      </c>
      <c r="E28" s="19">
        <f>[24]Abril!$H$8</f>
        <v>11.520000000000001</v>
      </c>
      <c r="F28" s="19">
        <f>[24]Abril!$H$9</f>
        <v>28.08</v>
      </c>
      <c r="G28" s="19">
        <f>[24]Abril!$H$10</f>
        <v>18</v>
      </c>
      <c r="H28" s="19">
        <f>[24]Abril!$H$11</f>
        <v>27.36</v>
      </c>
      <c r="I28" s="19">
        <f>[24]Abril!$H$12</f>
        <v>8.64</v>
      </c>
      <c r="J28" s="19">
        <f>[24]Abril!$H$13</f>
        <v>14.04</v>
      </c>
      <c r="K28" s="19">
        <f>[24]Abril!$H$14</f>
        <v>21.240000000000002</v>
      </c>
      <c r="L28" s="19">
        <f>[24]Abril!$H$15</f>
        <v>13.68</v>
      </c>
      <c r="M28" s="19">
        <f>[24]Abril!$H$16</f>
        <v>32.76</v>
      </c>
      <c r="N28" s="19">
        <f>[24]Abril!$H$17</f>
        <v>29.52</v>
      </c>
      <c r="O28" s="19">
        <f>[24]Abril!$H$18</f>
        <v>15.120000000000001</v>
      </c>
      <c r="P28" s="19">
        <f>[24]Abril!$H$19</f>
        <v>17.64</v>
      </c>
      <c r="Q28" s="19">
        <f>[24]Abril!$H$20</f>
        <v>6.48</v>
      </c>
      <c r="R28" s="19">
        <f>[24]Abril!$H$21</f>
        <v>12.24</v>
      </c>
      <c r="S28" s="19">
        <f>[24]Abril!$H$22</f>
        <v>17.64</v>
      </c>
      <c r="T28" s="19">
        <f>[24]Abril!$H$23</f>
        <v>7.9200000000000008</v>
      </c>
      <c r="U28" s="19">
        <f>[24]Abril!$H$24</f>
        <v>12.96</v>
      </c>
      <c r="V28" s="19">
        <f>[24]Abril!$H$25</f>
        <v>23.040000000000003</v>
      </c>
      <c r="W28" s="19">
        <f>[24]Abril!$H$26</f>
        <v>21.240000000000002</v>
      </c>
      <c r="X28" s="19">
        <f>[24]Abril!$H$27</f>
        <v>20.52</v>
      </c>
      <c r="Y28" s="19">
        <f>[24]Abril!$H$28</f>
        <v>15.840000000000002</v>
      </c>
      <c r="Z28" s="19">
        <f>[24]Abril!$H$29</f>
        <v>16.2</v>
      </c>
      <c r="AA28" s="19">
        <f>[24]Abril!$H$30</f>
        <v>6.12</v>
      </c>
      <c r="AB28" s="19">
        <f>[24]Abril!$H$31</f>
        <v>0.36000000000000004</v>
      </c>
      <c r="AC28" s="19">
        <f>[24]Abril!$H$32</f>
        <v>7.2</v>
      </c>
      <c r="AD28" s="19">
        <f>[24]Abril!$H$33</f>
        <v>8.64</v>
      </c>
      <c r="AE28" s="19">
        <f>[24]Abril!$H$34</f>
        <v>0.72000000000000008</v>
      </c>
      <c r="AF28" s="41">
        <f t="shared" si="3"/>
        <v>32.76</v>
      </c>
    </row>
    <row r="29" spans="1:32" ht="17.100000000000001" customHeight="1" x14ac:dyDescent="0.2">
      <c r="A29" s="17" t="s">
        <v>19</v>
      </c>
      <c r="B29" s="19">
        <f>[25]Abril!$H$5</f>
        <v>23.759999999999998</v>
      </c>
      <c r="C29" s="19">
        <f>[25]Abril!$H$6</f>
        <v>33.480000000000004</v>
      </c>
      <c r="D29" s="19">
        <f>[25]Abril!$H$7</f>
        <v>17.64</v>
      </c>
      <c r="E29" s="19">
        <f>[25]Abril!$H$8</f>
        <v>22.68</v>
      </c>
      <c r="F29" s="19">
        <f>[25]Abril!$H$9</f>
        <v>13.32</v>
      </c>
      <c r="G29" s="19">
        <f>[25]Abril!$H$10</f>
        <v>17.64</v>
      </c>
      <c r="H29" s="19">
        <f>[25]Abril!$H$11</f>
        <v>10.44</v>
      </c>
      <c r="I29" s="19">
        <f>[25]Abril!$H$12</f>
        <v>9.3600000000000012</v>
      </c>
      <c r="J29" s="19">
        <f>[25]Abril!$H$13</f>
        <v>11.520000000000001</v>
      </c>
      <c r="K29" s="19">
        <f>[25]Abril!$H$14</f>
        <v>19.440000000000001</v>
      </c>
      <c r="L29" s="19">
        <f>[25]Abril!$H$15</f>
        <v>26.28</v>
      </c>
      <c r="M29" s="19">
        <f>[25]Abril!$H$16</f>
        <v>24.12</v>
      </c>
      <c r="N29" s="19">
        <f>[25]Abril!$H$17</f>
        <v>20.88</v>
      </c>
      <c r="O29" s="19">
        <f>[25]Abril!$H$18</f>
        <v>16.559999999999999</v>
      </c>
      <c r="P29" s="19">
        <f>[25]Abril!$H$19</f>
        <v>12.96</v>
      </c>
      <c r="Q29" s="19">
        <f>[25]Abril!$H$20</f>
        <v>13.68</v>
      </c>
      <c r="R29" s="19">
        <f>[25]Abril!$H$21</f>
        <v>8.2799999999999994</v>
      </c>
      <c r="S29" s="19">
        <f>[25]Abril!$H$22</f>
        <v>10.44</v>
      </c>
      <c r="T29" s="19">
        <f>[25]Abril!$H$23</f>
        <v>10.08</v>
      </c>
      <c r="U29" s="19">
        <f>[25]Abril!$H$24</f>
        <v>16.920000000000002</v>
      </c>
      <c r="V29" s="19">
        <f>[25]Abril!$H$25</f>
        <v>16.2</v>
      </c>
      <c r="W29" s="19">
        <f>[25]Abril!$H$26</f>
        <v>17.28</v>
      </c>
      <c r="X29" s="19">
        <f>[25]Abril!$H$27</f>
        <v>20.16</v>
      </c>
      <c r="Y29" s="19">
        <f>[25]Abril!$H$28</f>
        <v>13.68</v>
      </c>
      <c r="Z29" s="19">
        <f>[25]Abril!$H$29</f>
        <v>16.2</v>
      </c>
      <c r="AA29" s="19">
        <f>[25]Abril!$H$30</f>
        <v>13.68</v>
      </c>
      <c r="AB29" s="19">
        <f>[25]Abril!$H$31</f>
        <v>12.96</v>
      </c>
      <c r="AC29" s="19">
        <f>[25]Abril!$H$32</f>
        <v>20.52</v>
      </c>
      <c r="AD29" s="19">
        <f>[25]Abril!$H$33</f>
        <v>16.559999999999999</v>
      </c>
      <c r="AE29" s="19">
        <f>[25]Abril!$H$34</f>
        <v>17.28</v>
      </c>
      <c r="AF29" s="41">
        <f t="shared" si="3"/>
        <v>33.480000000000004</v>
      </c>
    </row>
    <row r="30" spans="1:32" ht="17.100000000000001" customHeight="1" x14ac:dyDescent="0.2">
      <c r="A30" s="17" t="s">
        <v>31</v>
      </c>
      <c r="B30" s="19">
        <f>[26]Abril!$H$5</f>
        <v>14.4</v>
      </c>
      <c r="C30" s="19">
        <f>[26]Abril!$H$6</f>
        <v>21.6</v>
      </c>
      <c r="D30" s="19">
        <f>[26]Abril!$H$7</f>
        <v>16.2</v>
      </c>
      <c r="E30" s="19">
        <f>[26]Abril!$H$8</f>
        <v>17.28</v>
      </c>
      <c r="F30" s="19">
        <f>[26]Abril!$H$9</f>
        <v>16.2</v>
      </c>
      <c r="G30" s="19">
        <f>[26]Abril!$H$10</f>
        <v>16.559999999999999</v>
      </c>
      <c r="H30" s="19">
        <f>[26]Abril!$H$11</f>
        <v>18.36</v>
      </c>
      <c r="I30" s="19">
        <f>[26]Abril!$H$12</f>
        <v>9.3600000000000012</v>
      </c>
      <c r="J30" s="19">
        <f>[26]Abril!$H$13</f>
        <v>11.520000000000001</v>
      </c>
      <c r="K30" s="19">
        <f>[26]Abril!$H$14</f>
        <v>19.440000000000001</v>
      </c>
      <c r="L30" s="19">
        <f>[26]Abril!$H$15</f>
        <v>15.48</v>
      </c>
      <c r="M30" s="19">
        <f>[26]Abril!$H$16</f>
        <v>17.64</v>
      </c>
      <c r="N30" s="19">
        <f>[26]Abril!$H$17</f>
        <v>17.64</v>
      </c>
      <c r="O30" s="19">
        <f>[26]Abril!$H$18</f>
        <v>12.6</v>
      </c>
      <c r="P30" s="19">
        <f>[26]Abril!$H$19</f>
        <v>11.879999999999999</v>
      </c>
      <c r="Q30" s="19">
        <f>[26]Abril!$H$20</f>
        <v>11.879999999999999</v>
      </c>
      <c r="R30" s="19">
        <f>[26]Abril!$H$21</f>
        <v>11.16</v>
      </c>
      <c r="S30" s="19">
        <f>[26]Abril!$H$22</f>
        <v>9</v>
      </c>
      <c r="T30" s="19">
        <f>[26]Abril!$H$23</f>
        <v>9.3600000000000012</v>
      </c>
      <c r="U30" s="19">
        <f>[26]Abril!$H$24</f>
        <v>11.520000000000001</v>
      </c>
      <c r="V30" s="19">
        <f>[26]Abril!$H$25</f>
        <v>11.879999999999999</v>
      </c>
      <c r="W30" s="19">
        <f>[26]Abril!$H$26</f>
        <v>12.24</v>
      </c>
      <c r="X30" s="19">
        <f>[26]Abril!$H$27</f>
        <v>12.96</v>
      </c>
      <c r="Y30" s="19">
        <f>[26]Abril!$H$28</f>
        <v>15.120000000000001</v>
      </c>
      <c r="Z30" s="19">
        <f>[26]Abril!$H$29</f>
        <v>15.120000000000001</v>
      </c>
      <c r="AA30" s="19">
        <f>[26]Abril!$H$30</f>
        <v>16.559999999999999</v>
      </c>
      <c r="AB30" s="19">
        <f>[26]Abril!$H$31</f>
        <v>10.8</v>
      </c>
      <c r="AC30" s="19">
        <f>[26]Abril!$H$32</f>
        <v>9.7200000000000006</v>
      </c>
      <c r="AD30" s="19">
        <f>[26]Abril!$H$33</f>
        <v>11.16</v>
      </c>
      <c r="AE30" s="19">
        <f>[26]Abril!$H$34</f>
        <v>11.520000000000001</v>
      </c>
      <c r="AF30" s="41">
        <f t="shared" si="3"/>
        <v>21.6</v>
      </c>
    </row>
    <row r="31" spans="1:32" ht="17.100000000000001" customHeight="1" x14ac:dyDescent="0.2">
      <c r="A31" s="17" t="s">
        <v>51</v>
      </c>
      <c r="B31" s="19">
        <f>[27]Abril!$H$5</f>
        <v>20.16</v>
      </c>
      <c r="C31" s="19">
        <f>[27]Abril!$H$6</f>
        <v>19.8</v>
      </c>
      <c r="D31" s="19">
        <f>[27]Abril!$H$7</f>
        <v>19.8</v>
      </c>
      <c r="E31" s="19">
        <f>[27]Abril!$H$8</f>
        <v>25.92</v>
      </c>
      <c r="F31" s="19">
        <f>[27]Abril!$H$9</f>
        <v>20.16</v>
      </c>
      <c r="G31" s="19">
        <f>[27]Abril!$H$10</f>
        <v>24.840000000000003</v>
      </c>
      <c r="H31" s="19">
        <f>[27]Abril!$H$11</f>
        <v>25.2</v>
      </c>
      <c r="I31" s="19">
        <f>[27]Abril!$H$12</f>
        <v>16.559999999999999</v>
      </c>
      <c r="J31" s="19">
        <f>[27]Abril!$H$13</f>
        <v>13.32</v>
      </c>
      <c r="K31" s="19">
        <f>[27]Abril!$H$14</f>
        <v>18.720000000000002</v>
      </c>
      <c r="L31" s="19">
        <f>[27]Abril!$H$15</f>
        <v>25.2</v>
      </c>
      <c r="M31" s="19">
        <f>[27]Abril!$H$16</f>
        <v>28.44</v>
      </c>
      <c r="N31" s="19">
        <f>[27]Abril!$H$17</f>
        <v>26.64</v>
      </c>
      <c r="O31" s="19">
        <f>[27]Abril!$H$18</f>
        <v>15.120000000000001</v>
      </c>
      <c r="P31" s="19">
        <f>[27]Abril!$H$19</f>
        <v>16.920000000000002</v>
      </c>
      <c r="Q31" s="19">
        <f>[27]Abril!$H$20</f>
        <v>23.400000000000002</v>
      </c>
      <c r="R31" s="19">
        <f>[27]Abril!$H$21</f>
        <v>19.079999999999998</v>
      </c>
      <c r="S31" s="19">
        <f>[27]Abril!$H$22</f>
        <v>16.559999999999999</v>
      </c>
      <c r="T31" s="19">
        <f>[27]Abril!$H$23</f>
        <v>16.2</v>
      </c>
      <c r="U31" s="19">
        <f>[27]Abril!$H$24</f>
        <v>20.88</v>
      </c>
      <c r="V31" s="19">
        <f>[27]Abril!$H$25</f>
        <v>19.440000000000001</v>
      </c>
      <c r="W31" s="19">
        <f>[27]Abril!$H$26</f>
        <v>20.88</v>
      </c>
      <c r="X31" s="19">
        <f>[27]Abril!$H$27</f>
        <v>20.88</v>
      </c>
      <c r="Y31" s="19">
        <f>[27]Abril!$H$28</f>
        <v>15.120000000000001</v>
      </c>
      <c r="Z31" s="19">
        <f>[27]Abril!$H$29</f>
        <v>11.520000000000001</v>
      </c>
      <c r="AA31" s="19">
        <f>[27]Abril!$H$30</f>
        <v>13.68</v>
      </c>
      <c r="AB31" s="19">
        <f>[27]Abril!$H$31</f>
        <v>18</v>
      </c>
      <c r="AC31" s="19">
        <f>[27]Abril!$H$32</f>
        <v>12.24</v>
      </c>
      <c r="AD31" s="19">
        <f>[27]Abril!$H$33</f>
        <v>18.720000000000002</v>
      </c>
      <c r="AE31" s="19">
        <f>[27]Abril!$H$34</f>
        <v>16.559999999999999</v>
      </c>
      <c r="AF31" s="41">
        <f>MAX(B31:AE31)</f>
        <v>28.44</v>
      </c>
    </row>
    <row r="32" spans="1:32" ht="17.100000000000001" customHeight="1" x14ac:dyDescent="0.2">
      <c r="A32" s="17" t="s">
        <v>20</v>
      </c>
      <c r="B32" s="19">
        <f>[28]Abril!$H$5</f>
        <v>12.96</v>
      </c>
      <c r="C32" s="19">
        <f>[28]Abril!$H$6</f>
        <v>12.24</v>
      </c>
      <c r="D32" s="19">
        <f>[28]Abril!$H$7</f>
        <v>9.3600000000000012</v>
      </c>
      <c r="E32" s="19">
        <f>[28]Abril!$H$8</f>
        <v>8.64</v>
      </c>
      <c r="F32" s="19">
        <f>[28]Abril!$H$9</f>
        <v>10.8</v>
      </c>
      <c r="G32" s="19">
        <f>[28]Abril!$H$10</f>
        <v>12.24</v>
      </c>
      <c r="H32" s="19">
        <f>[28]Abril!$H$11</f>
        <v>9.3600000000000012</v>
      </c>
      <c r="I32" s="19">
        <f>[28]Abril!$H$12</f>
        <v>4.6800000000000006</v>
      </c>
      <c r="J32" s="19">
        <f>[28]Abril!$H$13</f>
        <v>7.9200000000000008</v>
      </c>
      <c r="K32" s="19">
        <f>[28]Abril!$H$14</f>
        <v>13.68</v>
      </c>
      <c r="L32" s="19">
        <f>[28]Abril!$H$15</f>
        <v>9.3600000000000012</v>
      </c>
      <c r="M32" s="19">
        <f>[28]Abril!$H$16</f>
        <v>11.879999999999999</v>
      </c>
      <c r="N32" s="19">
        <f>[28]Abril!$H$17</f>
        <v>12.24</v>
      </c>
      <c r="O32" s="19">
        <f>[28]Abril!$H$18</f>
        <v>6.84</v>
      </c>
      <c r="P32" s="19">
        <f>[28]Abril!$H$19</f>
        <v>8.64</v>
      </c>
      <c r="Q32" s="19">
        <f>[28]Abril!$H$20</f>
        <v>6.48</v>
      </c>
      <c r="R32" s="19">
        <f>[28]Abril!$H$21</f>
        <v>6.48</v>
      </c>
      <c r="S32" s="19">
        <f>[28]Abril!$H$22</f>
        <v>6.12</v>
      </c>
      <c r="T32" s="19">
        <f>[28]Abril!$H$23</f>
        <v>4.32</v>
      </c>
      <c r="U32" s="19">
        <f>[28]Abril!$H$24</f>
        <v>6.48</v>
      </c>
      <c r="V32" s="19">
        <f>[28]Abril!$H$25</f>
        <v>7.5600000000000005</v>
      </c>
      <c r="W32" s="19">
        <f>[28]Abril!$H$26</f>
        <v>8.64</v>
      </c>
      <c r="X32" s="19">
        <f>[28]Abril!$H$27</f>
        <v>9.7200000000000006</v>
      </c>
      <c r="Y32" s="19">
        <f>[28]Abril!$H$28</f>
        <v>6.84</v>
      </c>
      <c r="Z32" s="19">
        <f>[28]Abril!$H$29</f>
        <v>8.2799999999999994</v>
      </c>
      <c r="AA32" s="19">
        <f>[28]Abril!$H$30</f>
        <v>9</v>
      </c>
      <c r="AB32" s="19">
        <f>[28]Abril!$H$31</f>
        <v>6.84</v>
      </c>
      <c r="AC32" s="19">
        <f>[28]Abril!$H$32</f>
        <v>7.2</v>
      </c>
      <c r="AD32" s="19">
        <f>[28]Abril!$H$33</f>
        <v>11.520000000000001</v>
      </c>
      <c r="AE32" s="19">
        <f>[28]Abril!$H$34</f>
        <v>9</v>
      </c>
      <c r="AF32" s="41">
        <f>MAX(B32:AE32)</f>
        <v>13.68</v>
      </c>
    </row>
    <row r="33" spans="1:32" s="5" customFormat="1" ht="17.100000000000001" customHeight="1" x14ac:dyDescent="0.2">
      <c r="A33" s="34" t="s">
        <v>33</v>
      </c>
      <c r="B33" s="35">
        <f t="shared" ref="B33:AF33" si="4">MAX(B5:B32)</f>
        <v>25.2</v>
      </c>
      <c r="C33" s="35">
        <f t="shared" si="4"/>
        <v>33.480000000000004</v>
      </c>
      <c r="D33" s="35">
        <f t="shared" si="4"/>
        <v>19.8</v>
      </c>
      <c r="E33" s="35">
        <f t="shared" si="4"/>
        <v>25.92</v>
      </c>
      <c r="F33" s="35">
        <f t="shared" si="4"/>
        <v>28.08</v>
      </c>
      <c r="G33" s="35">
        <f t="shared" si="4"/>
        <v>29.880000000000003</v>
      </c>
      <c r="H33" s="35">
        <f t="shared" si="4"/>
        <v>27.720000000000002</v>
      </c>
      <c r="I33" s="35">
        <f t="shared" si="4"/>
        <v>22.68</v>
      </c>
      <c r="J33" s="35">
        <f t="shared" si="4"/>
        <v>19.440000000000001</v>
      </c>
      <c r="K33" s="35">
        <f t="shared" si="4"/>
        <v>24.48</v>
      </c>
      <c r="L33" s="35">
        <f t="shared" si="4"/>
        <v>27.720000000000002</v>
      </c>
      <c r="M33" s="35">
        <f t="shared" si="4"/>
        <v>40.680000000000007</v>
      </c>
      <c r="N33" s="35">
        <f t="shared" si="4"/>
        <v>29.52</v>
      </c>
      <c r="O33" s="35">
        <f t="shared" si="4"/>
        <v>18</v>
      </c>
      <c r="P33" s="35">
        <f t="shared" si="4"/>
        <v>17.64</v>
      </c>
      <c r="Q33" s="35">
        <f t="shared" si="4"/>
        <v>45.36</v>
      </c>
      <c r="R33" s="35">
        <f t="shared" si="4"/>
        <v>21.6</v>
      </c>
      <c r="S33" s="35">
        <f t="shared" si="4"/>
        <v>19.079999999999998</v>
      </c>
      <c r="T33" s="35">
        <f t="shared" si="4"/>
        <v>16.920000000000002</v>
      </c>
      <c r="U33" s="35">
        <f t="shared" si="4"/>
        <v>47.952000000000005</v>
      </c>
      <c r="V33" s="35">
        <f t="shared" si="4"/>
        <v>23.040000000000003</v>
      </c>
      <c r="W33" s="35">
        <f t="shared" si="4"/>
        <v>26.64</v>
      </c>
      <c r="X33" s="35">
        <f t="shared" si="4"/>
        <v>23.759999999999998</v>
      </c>
      <c r="Y33" s="35">
        <f t="shared" si="4"/>
        <v>24.48</v>
      </c>
      <c r="Z33" s="35">
        <f t="shared" si="4"/>
        <v>20.52</v>
      </c>
      <c r="AA33" s="35">
        <f t="shared" si="4"/>
        <v>18.720000000000002</v>
      </c>
      <c r="AB33" s="35">
        <f t="shared" si="4"/>
        <v>21.240000000000002</v>
      </c>
      <c r="AC33" s="35">
        <f t="shared" si="4"/>
        <v>20.52</v>
      </c>
      <c r="AD33" s="35">
        <f t="shared" si="4"/>
        <v>21.240000000000002</v>
      </c>
      <c r="AE33" s="35">
        <f t="shared" si="4"/>
        <v>17.28</v>
      </c>
      <c r="AF33" s="41">
        <f t="shared" si="4"/>
        <v>47.952000000000005</v>
      </c>
    </row>
    <row r="35" spans="1:32" x14ac:dyDescent="0.2">
      <c r="B35" s="20"/>
      <c r="C35" s="20" t="s">
        <v>53</v>
      </c>
      <c r="D35" s="20"/>
      <c r="E35" s="20"/>
      <c r="F35" s="20"/>
      <c r="K35" s="2"/>
      <c r="L35" s="2"/>
      <c r="M35" s="2"/>
      <c r="N35" s="2" t="s">
        <v>54</v>
      </c>
      <c r="O35" s="2"/>
      <c r="P35" s="2"/>
      <c r="Q35" s="2"/>
      <c r="W35" s="2"/>
      <c r="X35" s="2"/>
      <c r="Y35" s="2" t="s">
        <v>56</v>
      </c>
      <c r="Z35" s="2"/>
      <c r="AA35" s="2"/>
    </row>
    <row r="36" spans="1:32" x14ac:dyDescent="0.2">
      <c r="K36" s="21"/>
      <c r="L36" s="21"/>
      <c r="M36" s="21"/>
      <c r="N36" s="21" t="s">
        <v>55</v>
      </c>
      <c r="O36" s="21"/>
      <c r="P36" s="21"/>
      <c r="Q36" s="21"/>
      <c r="W36" s="21"/>
      <c r="X36" s="21"/>
      <c r="Y36" s="21" t="s">
        <v>57</v>
      </c>
      <c r="Z36" s="21"/>
      <c r="AA36" s="21"/>
    </row>
    <row r="37" spans="1:32" x14ac:dyDescent="0.2">
      <c r="Q37" s="33"/>
      <c r="R37" s="33" t="s">
        <v>67</v>
      </c>
      <c r="S37" s="33"/>
    </row>
    <row r="39" spans="1:32" x14ac:dyDescent="0.2">
      <c r="C39" s="3" t="s">
        <v>58</v>
      </c>
      <c r="X39" s="3" t="s">
        <v>58</v>
      </c>
    </row>
    <row r="40" spans="1:32" x14ac:dyDescent="0.2">
      <c r="G40" s="3" t="s">
        <v>58</v>
      </c>
      <c r="L40" s="3" t="s">
        <v>58</v>
      </c>
    </row>
  </sheetData>
  <mergeCells count="33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workbookViewId="0">
      <selection activeCell="AF31" sqref="AF31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15.28515625" style="6" bestFit="1" customWidth="1"/>
    <col min="33" max="33" width="9.140625" style="1"/>
  </cols>
  <sheetData>
    <row r="1" spans="1:33" ht="20.100000000000001" customHeight="1" x14ac:dyDescent="0.2">
      <c r="A1" s="62" t="s">
        <v>29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</row>
    <row r="2" spans="1:33" s="4" customFormat="1" ht="14.25" customHeight="1" x14ac:dyDescent="0.2">
      <c r="A2" s="58" t="s">
        <v>21</v>
      </c>
      <c r="B2" s="61" t="s">
        <v>52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7"/>
    </row>
    <row r="3" spans="1:33" s="5" customFormat="1" ht="11.25" customHeight="1" x14ac:dyDescent="0.2">
      <c r="A3" s="58"/>
      <c r="B3" s="59">
        <v>1</v>
      </c>
      <c r="C3" s="59">
        <f>SUM(B3+1)</f>
        <v>2</v>
      </c>
      <c r="D3" s="59">
        <f t="shared" ref="D3:AD3" si="0">SUM(C3+1)</f>
        <v>3</v>
      </c>
      <c r="E3" s="59">
        <f t="shared" si="0"/>
        <v>4</v>
      </c>
      <c r="F3" s="59">
        <f t="shared" si="0"/>
        <v>5</v>
      </c>
      <c r="G3" s="59">
        <f t="shared" si="0"/>
        <v>6</v>
      </c>
      <c r="H3" s="59">
        <f t="shared" si="0"/>
        <v>7</v>
      </c>
      <c r="I3" s="59">
        <f t="shared" si="0"/>
        <v>8</v>
      </c>
      <c r="J3" s="59">
        <f t="shared" si="0"/>
        <v>9</v>
      </c>
      <c r="K3" s="59">
        <f t="shared" si="0"/>
        <v>10</v>
      </c>
      <c r="L3" s="59">
        <f t="shared" si="0"/>
        <v>11</v>
      </c>
      <c r="M3" s="59">
        <f t="shared" si="0"/>
        <v>12</v>
      </c>
      <c r="N3" s="59">
        <f t="shared" si="0"/>
        <v>13</v>
      </c>
      <c r="O3" s="59">
        <f t="shared" si="0"/>
        <v>14</v>
      </c>
      <c r="P3" s="59">
        <f t="shared" si="0"/>
        <v>15</v>
      </c>
      <c r="Q3" s="59">
        <f t="shared" si="0"/>
        <v>16</v>
      </c>
      <c r="R3" s="59">
        <f t="shared" si="0"/>
        <v>17</v>
      </c>
      <c r="S3" s="59">
        <f t="shared" si="0"/>
        <v>18</v>
      </c>
      <c r="T3" s="59">
        <f t="shared" si="0"/>
        <v>19</v>
      </c>
      <c r="U3" s="59">
        <f t="shared" si="0"/>
        <v>20</v>
      </c>
      <c r="V3" s="59">
        <f t="shared" si="0"/>
        <v>21</v>
      </c>
      <c r="W3" s="59">
        <f t="shared" si="0"/>
        <v>22</v>
      </c>
      <c r="X3" s="59">
        <f t="shared" si="0"/>
        <v>23</v>
      </c>
      <c r="Y3" s="59">
        <f t="shared" si="0"/>
        <v>24</v>
      </c>
      <c r="Z3" s="59">
        <f t="shared" si="0"/>
        <v>25</v>
      </c>
      <c r="AA3" s="59">
        <f t="shared" si="0"/>
        <v>26</v>
      </c>
      <c r="AB3" s="59">
        <f t="shared" si="0"/>
        <v>27</v>
      </c>
      <c r="AC3" s="59">
        <f t="shared" si="0"/>
        <v>28</v>
      </c>
      <c r="AD3" s="59">
        <f t="shared" si="0"/>
        <v>29</v>
      </c>
      <c r="AE3" s="59">
        <v>30</v>
      </c>
      <c r="AF3" s="16" t="s">
        <v>43</v>
      </c>
      <c r="AG3" s="10"/>
    </row>
    <row r="4" spans="1:33" s="5" customFormat="1" ht="12" customHeight="1" x14ac:dyDescent="0.2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16" t="s">
        <v>39</v>
      </c>
      <c r="AG4" s="10"/>
    </row>
    <row r="5" spans="1:33" s="5" customFormat="1" ht="13.5" customHeight="1" x14ac:dyDescent="0.2">
      <c r="A5" s="17" t="s">
        <v>47</v>
      </c>
      <c r="B5" s="23" t="str">
        <f>[1]Abril!$I$5</f>
        <v>SE</v>
      </c>
      <c r="C5" s="23" t="str">
        <f>[1]Abril!$I$6</f>
        <v>NE</v>
      </c>
      <c r="D5" s="23" t="str">
        <f>[1]Abril!$I$7</f>
        <v>O</v>
      </c>
      <c r="E5" s="23" t="str">
        <f>[1]Abril!$I$8</f>
        <v>SE</v>
      </c>
      <c r="F5" s="23" t="str">
        <f>[1]Abril!$I$9</f>
        <v>NE</v>
      </c>
      <c r="G5" s="23" t="str">
        <f>[1]Abril!$I$10</f>
        <v>NO</v>
      </c>
      <c r="H5" s="23" t="str">
        <f>[1]Abril!$I$11</f>
        <v>NO</v>
      </c>
      <c r="I5" s="23" t="str">
        <f>[1]Abril!$I$12</f>
        <v>L</v>
      </c>
      <c r="J5" s="23" t="str">
        <f>[1]Abril!$I$13</f>
        <v>NO</v>
      </c>
      <c r="K5" s="23" t="str">
        <f>[1]Abril!$I$14</f>
        <v>S</v>
      </c>
      <c r="L5" s="23" t="str">
        <f>[1]Abril!$I$15</f>
        <v>SO</v>
      </c>
      <c r="M5" s="23" t="str">
        <f>[1]Abril!$I$16</f>
        <v>L</v>
      </c>
      <c r="N5" s="23" t="str">
        <f>[1]Abril!$I$17</f>
        <v>L</v>
      </c>
      <c r="O5" s="23" t="str">
        <f>[1]Abril!$I$18</f>
        <v>O</v>
      </c>
      <c r="P5" s="23" t="str">
        <f>[1]Abril!$I$19</f>
        <v>O</v>
      </c>
      <c r="Q5" s="23" t="str">
        <f>[1]Abril!$I$20</f>
        <v>SO</v>
      </c>
      <c r="R5" s="23" t="str">
        <f>[1]Abril!$I$21</f>
        <v>SO</v>
      </c>
      <c r="S5" s="23" t="str">
        <f>[1]Abril!$I$22</f>
        <v>O</v>
      </c>
      <c r="T5" s="23" t="str">
        <f>[1]Abril!$I$23</f>
        <v>O</v>
      </c>
      <c r="U5" s="23" t="str">
        <f>[1]Abril!$I$24</f>
        <v>SO</v>
      </c>
      <c r="V5" s="23" t="str">
        <f>[1]Abril!$I$25</f>
        <v>O</v>
      </c>
      <c r="W5" s="23" t="str">
        <f>[1]Abril!$I$26</f>
        <v>SO</v>
      </c>
      <c r="X5" s="23" t="str">
        <f>[1]Abril!$I$27</f>
        <v>O</v>
      </c>
      <c r="Y5" s="23" t="str">
        <f>[1]Abril!$I$28</f>
        <v>SO</v>
      </c>
      <c r="Z5" s="23" t="str">
        <f>[1]Abril!$I$29</f>
        <v>O</v>
      </c>
      <c r="AA5" s="23" t="str">
        <f>[1]Abril!$I$30</f>
        <v>O</v>
      </c>
      <c r="AB5" s="23" t="str">
        <f>[1]Abril!$I$31</f>
        <v>O</v>
      </c>
      <c r="AC5" s="23" t="str">
        <f>[1]Abril!$I$32</f>
        <v>O</v>
      </c>
      <c r="AD5" s="23" t="str">
        <f>[1]Abril!$I$33</f>
        <v>O</v>
      </c>
      <c r="AE5" s="23" t="str">
        <f>[1]Abril!$I$34</f>
        <v>O</v>
      </c>
      <c r="AF5" s="53" t="s">
        <v>63</v>
      </c>
      <c r="AG5" s="10"/>
    </row>
    <row r="6" spans="1:33" s="1" customFormat="1" ht="11.25" customHeight="1" x14ac:dyDescent="0.2">
      <c r="A6" s="17" t="s">
        <v>0</v>
      </c>
      <c r="B6" s="19" t="str">
        <f>[2]Abril!$I$5</f>
        <v>L</v>
      </c>
      <c r="C6" s="19" t="str">
        <f>[2]Abril!$I$6</f>
        <v>L</v>
      </c>
      <c r="D6" s="19" t="str">
        <f>[2]Abril!$I$7</f>
        <v>L</v>
      </c>
      <c r="E6" s="19" t="str">
        <f>[2]Abril!$I$8</f>
        <v>NE</v>
      </c>
      <c r="F6" s="19" t="str">
        <f>[2]Abril!$I$9</f>
        <v>O</v>
      </c>
      <c r="G6" s="19" t="str">
        <f>[2]Abril!$I$10</f>
        <v>L</v>
      </c>
      <c r="H6" s="19" t="str">
        <f>[2]Abril!$I$11</f>
        <v>NE</v>
      </c>
      <c r="I6" s="19" t="str">
        <f>[2]Abril!$I$12</f>
        <v>L</v>
      </c>
      <c r="J6" s="19" t="str">
        <f>[2]Abril!$I$13</f>
        <v>L</v>
      </c>
      <c r="K6" s="19" t="str">
        <f>[2]Abril!$I$14</f>
        <v>L</v>
      </c>
      <c r="L6" s="19" t="str">
        <f>[2]Abril!$I$15</f>
        <v>NE</v>
      </c>
      <c r="M6" s="19" t="str">
        <f>[2]Abril!$I$16</f>
        <v>NE</v>
      </c>
      <c r="N6" s="19" t="str">
        <f>[2]Abril!$I$17</f>
        <v>S</v>
      </c>
      <c r="O6" s="19" t="str">
        <f>[2]Abril!$I$18</f>
        <v>S</v>
      </c>
      <c r="P6" s="19" t="str">
        <f>[2]Abril!$I$19</f>
        <v>S</v>
      </c>
      <c r="Q6" s="19" t="str">
        <f>[2]Abril!$I$20</f>
        <v>SO</v>
      </c>
      <c r="R6" s="19" t="str">
        <f>[2]Abril!$I$21</f>
        <v>S</v>
      </c>
      <c r="S6" s="19" t="str">
        <f>[2]Abril!$I$22</f>
        <v>SO</v>
      </c>
      <c r="T6" s="24" t="str">
        <f>[2]Abril!$I$23</f>
        <v>NE</v>
      </c>
      <c r="U6" s="24" t="str">
        <f>[2]Abril!$I$24</f>
        <v>L</v>
      </c>
      <c r="V6" s="24" t="str">
        <f>[2]Abril!$I$25</f>
        <v>NE</v>
      </c>
      <c r="W6" s="24" t="str">
        <f>[2]Abril!$I$26</f>
        <v>NE</v>
      </c>
      <c r="X6" s="24" t="str">
        <f>[2]Abril!$I$27</f>
        <v>NE</v>
      </c>
      <c r="Y6" s="24" t="str">
        <f>[2]Abril!$I$28</f>
        <v>L</v>
      </c>
      <c r="Z6" s="24" t="str">
        <f>[2]Abril!$I$29</f>
        <v>L</v>
      </c>
      <c r="AA6" s="24" t="str">
        <f>[2]Abril!$I$30</f>
        <v>NE</v>
      </c>
      <c r="AB6" s="24" t="str">
        <f>[2]Abril!$I$31</f>
        <v>L</v>
      </c>
      <c r="AC6" s="24" t="str">
        <f>[2]Abril!$I$32</f>
        <v>NE</v>
      </c>
      <c r="AD6" s="24" t="str">
        <f>[2]Abril!$I$33</f>
        <v>L</v>
      </c>
      <c r="AE6" s="24" t="str">
        <f>[2]Abril!$I$34</f>
        <v>L</v>
      </c>
      <c r="AF6" s="53" t="s">
        <v>65</v>
      </c>
      <c r="AG6" s="2"/>
    </row>
    <row r="7" spans="1:33" ht="12" customHeight="1" x14ac:dyDescent="0.2">
      <c r="A7" s="17" t="s">
        <v>1</v>
      </c>
      <c r="B7" s="22" t="str">
        <f>[3]Abril!$I$5</f>
        <v>SE</v>
      </c>
      <c r="C7" s="22" t="str">
        <f>[3]Abril!$I$6</f>
        <v>NE</v>
      </c>
      <c r="D7" s="22" t="str">
        <f>[3]Abril!$I$7</f>
        <v>SE</v>
      </c>
      <c r="E7" s="22" t="str">
        <f>[3]Abril!$I$8</f>
        <v>N</v>
      </c>
      <c r="F7" s="22" t="str">
        <f>[3]Abril!$I$9</f>
        <v>SE</v>
      </c>
      <c r="G7" s="22" t="str">
        <f>[3]Abril!$I$10</f>
        <v>L</v>
      </c>
      <c r="H7" s="22" t="str">
        <f>[3]Abril!$I$11</f>
        <v>L</v>
      </c>
      <c r="I7" s="22" t="str">
        <f>[3]Abril!$I$12</f>
        <v>O</v>
      </c>
      <c r="J7" s="22" t="str">
        <f>[3]Abril!$I$13</f>
        <v>SE</v>
      </c>
      <c r="K7" s="22" t="str">
        <f>[3]Abril!$I$14</f>
        <v>SE</v>
      </c>
      <c r="L7" s="22" t="str">
        <f>[3]Abril!$I$15</f>
        <v>N</v>
      </c>
      <c r="M7" s="22" t="str">
        <f>[3]Abril!$I$16</f>
        <v>N</v>
      </c>
      <c r="N7" s="22" t="str">
        <f>[3]Abril!$I$17</f>
        <v>S</v>
      </c>
      <c r="O7" s="22" t="str">
        <f>[3]Abril!$I$18</f>
        <v>S</v>
      </c>
      <c r="P7" s="22" t="str">
        <f>[3]Abril!$I$19</f>
        <v>S</v>
      </c>
      <c r="Q7" s="22" t="str">
        <f>[3]Abril!$I$20</f>
        <v>S</v>
      </c>
      <c r="R7" s="22" t="str">
        <f>[3]Abril!$I$21</f>
        <v>S</v>
      </c>
      <c r="S7" s="22" t="str">
        <f>[3]Abril!$I$22</f>
        <v>SE</v>
      </c>
      <c r="T7" s="25" t="str">
        <f>[3]Abril!$I$23</f>
        <v>SE</v>
      </c>
      <c r="U7" s="25" t="str">
        <f>[3]Abril!$I$24</f>
        <v>SE</v>
      </c>
      <c r="V7" s="25" t="str">
        <f>[3]Abril!$I$25</f>
        <v>SE</v>
      </c>
      <c r="W7" s="25" t="str">
        <f>[3]Abril!$I$26</f>
        <v>SE</v>
      </c>
      <c r="X7" s="25" t="str">
        <f>[3]Abril!$I$27</f>
        <v>SE</v>
      </c>
      <c r="Y7" s="25" t="str">
        <f>[3]Abril!$I$28</f>
        <v>SE</v>
      </c>
      <c r="Z7" s="25" t="str">
        <f>[3]Abril!$I$29</f>
        <v>SE</v>
      </c>
      <c r="AA7" s="25" t="str">
        <f>[3]Abril!$I$30</f>
        <v>SE</v>
      </c>
      <c r="AB7" s="25" t="str">
        <f>[3]Abril!$I$31</f>
        <v>SE</v>
      </c>
      <c r="AC7" s="25" t="str">
        <f>[3]Abril!$I$32</f>
        <v>SE</v>
      </c>
      <c r="AD7" s="25" t="str">
        <f>[3]Abril!$I$33</f>
        <v>SE</v>
      </c>
      <c r="AE7" s="25" t="str">
        <f>[3]Abril!$I$34</f>
        <v>SE</v>
      </c>
      <c r="AF7" s="53" t="s">
        <v>64</v>
      </c>
      <c r="AG7" s="2"/>
    </row>
    <row r="8" spans="1:33" ht="12" customHeight="1" x14ac:dyDescent="0.2">
      <c r="A8" s="17" t="s">
        <v>60</v>
      </c>
      <c r="B8" s="22" t="str">
        <f>[4]Abril!$I$5</f>
        <v>L</v>
      </c>
      <c r="C8" s="22" t="str">
        <f>[4]Abril!$I$6</f>
        <v>L</v>
      </c>
      <c r="D8" s="22" t="str">
        <f>[4]Abril!$I$7</f>
        <v>L</v>
      </c>
      <c r="E8" s="22" t="str">
        <f>[4]Abril!$I$8</f>
        <v>N</v>
      </c>
      <c r="F8" s="22" t="str">
        <f>[4]Abril!$I$9</f>
        <v>O</v>
      </c>
      <c r="G8" s="22" t="str">
        <f>[4]Abril!$I$10</f>
        <v>SE</v>
      </c>
      <c r="H8" s="22" t="str">
        <f>[4]Abril!$I$11</f>
        <v>SE</v>
      </c>
      <c r="I8" s="22" t="str">
        <f>[4]Abril!$I$12</f>
        <v>SE</v>
      </c>
      <c r="J8" s="22" t="str">
        <f>[4]Abril!$I$13</f>
        <v>SE</v>
      </c>
      <c r="K8" s="22" t="str">
        <f>[4]Abril!$I$14</f>
        <v>L</v>
      </c>
      <c r="L8" s="22" t="str">
        <f>[4]Abril!$I$15</f>
        <v>L</v>
      </c>
      <c r="M8" s="22" t="str">
        <f>[4]Abril!$I$16</f>
        <v>NE</v>
      </c>
      <c r="N8" s="22" t="str">
        <f>[4]Abril!$I$17</f>
        <v>SO</v>
      </c>
      <c r="O8" s="22" t="str">
        <f>[4]Abril!$I$18</f>
        <v>SO</v>
      </c>
      <c r="P8" s="22" t="str">
        <f>[4]Abril!$I$19</f>
        <v>S</v>
      </c>
      <c r="Q8" s="22" t="str">
        <f>[4]Abril!$I$20</f>
        <v>S</v>
      </c>
      <c r="R8" s="22" t="str">
        <f>[4]Abril!$I$21</f>
        <v>SO</v>
      </c>
      <c r="S8" s="22" t="str">
        <f>[4]Abril!$I$22</f>
        <v>L</v>
      </c>
      <c r="T8" s="25" t="str">
        <f>[4]Abril!$I$23</f>
        <v>SE</v>
      </c>
      <c r="U8" s="25" t="str">
        <f>[4]Abril!$I$24</f>
        <v>SE</v>
      </c>
      <c r="V8" s="25" t="str">
        <f>[4]Abril!$I$25</f>
        <v>SE</v>
      </c>
      <c r="W8" s="25" t="str">
        <f>[4]Abril!$I$26</f>
        <v>L</v>
      </c>
      <c r="X8" s="25" t="str">
        <f>[4]Abril!$I$27</f>
        <v>L</v>
      </c>
      <c r="Y8" s="25" t="str">
        <f>[4]Abril!$I$28</f>
        <v>SE</v>
      </c>
      <c r="Z8" s="25" t="str">
        <f>[4]Abril!$I$29</f>
        <v>SE</v>
      </c>
      <c r="AA8" s="25" t="str">
        <f>[4]Abril!$I$30</f>
        <v>SE</v>
      </c>
      <c r="AB8" s="25" t="str">
        <f>[4]Abril!$I$31</f>
        <v>L</v>
      </c>
      <c r="AC8" s="25" t="str">
        <f>[4]Abril!$I$32</f>
        <v>L</v>
      </c>
      <c r="AD8" s="25" t="str">
        <f>[4]Abril!$I$33</f>
        <v>L</v>
      </c>
      <c r="AE8" s="25" t="str">
        <f>[4]Abril!$I$34</f>
        <v>L</v>
      </c>
      <c r="AF8" s="53" t="s">
        <v>65</v>
      </c>
      <c r="AG8" s="2"/>
    </row>
    <row r="9" spans="1:33" ht="11.25" customHeight="1" x14ac:dyDescent="0.2">
      <c r="A9" s="17" t="s">
        <v>48</v>
      </c>
      <c r="B9" s="26" t="str">
        <f>[5]Abril!$I$5</f>
        <v>N</v>
      </c>
      <c r="C9" s="26" t="str">
        <f>[5]Abril!$I$6</f>
        <v>NE</v>
      </c>
      <c r="D9" s="26" t="str">
        <f>[5]Abril!$I$7</f>
        <v>N</v>
      </c>
      <c r="E9" s="26" t="str">
        <f>[5]Abril!$I$8</f>
        <v>NE</v>
      </c>
      <c r="F9" s="26" t="str">
        <f>[5]Abril!$I$9</f>
        <v>S</v>
      </c>
      <c r="G9" s="26" t="str">
        <f>[5]Abril!$I$10</f>
        <v>NE</v>
      </c>
      <c r="H9" s="26" t="str">
        <f>[5]Abril!$I$11</f>
        <v>NE</v>
      </c>
      <c r="I9" s="26" t="str">
        <f>[5]Abril!$I$12</f>
        <v>SE</v>
      </c>
      <c r="J9" s="26" t="str">
        <f>[5]Abril!$I$13</f>
        <v>NE</v>
      </c>
      <c r="K9" s="26" t="str">
        <f>[5]Abril!$I$14</f>
        <v>NE</v>
      </c>
      <c r="L9" s="26" t="str">
        <f>[5]Abril!$I$15</f>
        <v>NE</v>
      </c>
      <c r="M9" s="26" t="str">
        <f>[5]Abril!$I$16</f>
        <v>N</v>
      </c>
      <c r="N9" s="26" t="str">
        <f>[5]Abril!$I$17</f>
        <v>S</v>
      </c>
      <c r="O9" s="26" t="str">
        <f>[5]Abril!$I$18</f>
        <v>S</v>
      </c>
      <c r="P9" s="26" t="str">
        <f>[5]Abril!$I$19</f>
        <v>S</v>
      </c>
      <c r="Q9" s="26" t="str">
        <f>[5]Abril!$I$20</f>
        <v>S</v>
      </c>
      <c r="R9" s="26" t="str">
        <f>[5]Abril!$I$21</f>
        <v>S</v>
      </c>
      <c r="S9" s="26" t="str">
        <f>[5]Abril!$I$22</f>
        <v>NO</v>
      </c>
      <c r="T9" s="25" t="str">
        <f>[5]Abril!$I$23</f>
        <v>NE</v>
      </c>
      <c r="U9" s="25" t="str">
        <f>[5]Abril!$I$24</f>
        <v>N</v>
      </c>
      <c r="V9" s="25" t="str">
        <f>[5]Abril!$I$25</f>
        <v>NE</v>
      </c>
      <c r="W9" s="25" t="str">
        <f>[5]Abril!$I$26</f>
        <v>NE</v>
      </c>
      <c r="X9" s="25" t="str">
        <f>[5]Abril!$I$27</f>
        <v>NE</v>
      </c>
      <c r="Y9" s="25" t="str">
        <f>[5]Abril!$I$28</f>
        <v>NE</v>
      </c>
      <c r="Z9" s="25" t="str">
        <f>[5]Abril!$I$29</f>
        <v>NE</v>
      </c>
      <c r="AA9" s="25" t="str">
        <f>[5]Abril!$I$30</f>
        <v>NE</v>
      </c>
      <c r="AB9" s="25" t="str">
        <f>[5]Abril!$I$31</f>
        <v>NE</v>
      </c>
      <c r="AC9" s="25" t="str">
        <f>[5]Abril!$I$32</f>
        <v>NE</v>
      </c>
      <c r="AD9" s="25" t="str">
        <f>[5]Abril!$I$33</f>
        <v>NE</v>
      </c>
      <c r="AE9" s="25" t="str">
        <f>[5]Abril!$I$34</f>
        <v>NE</v>
      </c>
      <c r="AF9" s="53" t="s">
        <v>61</v>
      </c>
      <c r="AG9" s="2"/>
    </row>
    <row r="10" spans="1:33" ht="12.75" customHeight="1" x14ac:dyDescent="0.2">
      <c r="A10" s="17" t="s">
        <v>2</v>
      </c>
      <c r="B10" s="27" t="str">
        <f>[6]Abril!$I$5</f>
        <v>N</v>
      </c>
      <c r="C10" s="27" t="str">
        <f>[6]Abril!$I$6</f>
        <v>N</v>
      </c>
      <c r="D10" s="27" t="str">
        <f>[6]Abril!$I$7</f>
        <v>N</v>
      </c>
      <c r="E10" s="27" t="str">
        <f>[6]Abril!$I$8</f>
        <v>N</v>
      </c>
      <c r="F10" s="27" t="str">
        <f>[6]Abril!$I$9</f>
        <v>N</v>
      </c>
      <c r="G10" s="27" t="str">
        <f>[6]Abril!$I$10</f>
        <v>NE</v>
      </c>
      <c r="H10" s="27" t="str">
        <f>[6]Abril!$I$11</f>
        <v>NE</v>
      </c>
      <c r="I10" s="27" t="str">
        <f>[6]Abril!$I$12</f>
        <v>N</v>
      </c>
      <c r="J10" s="27" t="str">
        <f>[6]Abril!$I$13</f>
        <v>L</v>
      </c>
      <c r="K10" s="27" t="str">
        <f>[6]Abril!$I$14</f>
        <v>L</v>
      </c>
      <c r="L10" s="27" t="str">
        <f>[6]Abril!$I$15</f>
        <v>L</v>
      </c>
      <c r="M10" s="27" t="str">
        <f>[6]Abril!$I$16</f>
        <v>N</v>
      </c>
      <c r="N10" s="27" t="str">
        <f>[6]Abril!$I$17</f>
        <v>N</v>
      </c>
      <c r="O10" s="27" t="str">
        <f>[6]Abril!$I$18</f>
        <v>L</v>
      </c>
      <c r="P10" s="27" t="str">
        <f>[6]Abril!$I$19</f>
        <v>SE</v>
      </c>
      <c r="Q10" s="27" t="str">
        <f>[6]Abril!$I$20</f>
        <v>SE</v>
      </c>
      <c r="R10" s="27" t="str">
        <f>[6]Abril!$I$21</f>
        <v>SE</v>
      </c>
      <c r="S10" s="27" t="str">
        <f>[6]Abril!$I$22</f>
        <v>SE</v>
      </c>
      <c r="T10" s="24" t="str">
        <f>[6]Abril!$I$23</f>
        <v>L</v>
      </c>
      <c r="U10" s="24" t="str">
        <f>[6]Abril!$I$24</f>
        <v>SE</v>
      </c>
      <c r="V10" s="27" t="str">
        <f>[6]Abril!$I$25</f>
        <v>SE</v>
      </c>
      <c r="W10" s="24" t="str">
        <f>[6]Abril!$I$26</f>
        <v>L</v>
      </c>
      <c r="X10" s="24" t="str">
        <f>[6]Abril!$I$27</f>
        <v>L</v>
      </c>
      <c r="Y10" s="24" t="str">
        <f>[6]Abril!$I$28</f>
        <v>L</v>
      </c>
      <c r="Z10" s="24" t="str">
        <f>[6]Abril!$I$29</f>
        <v>L</v>
      </c>
      <c r="AA10" s="24" t="str">
        <f>[6]Abril!$I$30</f>
        <v>L</v>
      </c>
      <c r="AB10" s="24" t="str">
        <f>[6]Abril!$I$31</f>
        <v>NE</v>
      </c>
      <c r="AC10" s="24" t="str">
        <f>[6]Abril!$I$32</f>
        <v>L</v>
      </c>
      <c r="AD10" s="24" t="str">
        <f>[6]Abril!$I$33</f>
        <v>L</v>
      </c>
      <c r="AE10" s="24" t="str">
        <f>[6]Abril!$I$34</f>
        <v>N</v>
      </c>
      <c r="AF10" s="53" t="s">
        <v>65</v>
      </c>
      <c r="AG10" s="2"/>
    </row>
    <row r="11" spans="1:33" ht="11.25" customHeight="1" x14ac:dyDescent="0.2">
      <c r="A11" s="17" t="s">
        <v>3</v>
      </c>
      <c r="B11" s="27" t="str">
        <f>[7]Abril!$I$5</f>
        <v>NE</v>
      </c>
      <c r="C11" s="27" t="str">
        <f>[7]Abril!$I$6</f>
        <v>O</v>
      </c>
      <c r="D11" s="27" t="str">
        <f>[7]Abril!$I$7</f>
        <v>L</v>
      </c>
      <c r="E11" s="27" t="str">
        <f>[7]Abril!$I$8</f>
        <v>L</v>
      </c>
      <c r="F11" s="27" t="str">
        <f>[7]Abril!$I$9</f>
        <v>O</v>
      </c>
      <c r="G11" s="27" t="str">
        <f>[7]Abril!$I$10</f>
        <v>O</v>
      </c>
      <c r="H11" s="27" t="str">
        <f>[7]Abril!$I$11</f>
        <v>SO</v>
      </c>
      <c r="I11" s="27" t="str">
        <f>[7]Abril!$I$12</f>
        <v>SO</v>
      </c>
      <c r="J11" s="27" t="str">
        <f>[7]Abril!$I$13</f>
        <v>SE</v>
      </c>
      <c r="K11" s="27" t="str">
        <f>[7]Abril!$I$14</f>
        <v>L</v>
      </c>
      <c r="L11" s="27" t="str">
        <f>[7]Abril!$I$15</f>
        <v>L</v>
      </c>
      <c r="M11" s="27" t="str">
        <f>[7]Abril!$I$16</f>
        <v>NO</v>
      </c>
      <c r="N11" s="27" t="str">
        <f>[7]Abril!$I$17</f>
        <v>O</v>
      </c>
      <c r="O11" s="27" t="str">
        <f>[7]Abril!$I$18</f>
        <v>S</v>
      </c>
      <c r="P11" s="27" t="str">
        <f>[7]Abril!$I$19</f>
        <v>L</v>
      </c>
      <c r="Q11" s="27" t="str">
        <f>[7]Abril!$I$20</f>
        <v>SO</v>
      </c>
      <c r="R11" s="27" t="str">
        <f>[7]Abril!$I$21</f>
        <v>O</v>
      </c>
      <c r="S11" s="27" t="str">
        <f>[7]Abril!$I$22</f>
        <v>O</v>
      </c>
      <c r="T11" s="24" t="str">
        <f>[7]Abril!$I$23</f>
        <v>NE</v>
      </c>
      <c r="U11" s="24" t="str">
        <f>[7]Abril!$I$24</f>
        <v>O</v>
      </c>
      <c r="V11" s="24" t="str">
        <f>[7]Abril!$I$25</f>
        <v>L</v>
      </c>
      <c r="W11" s="24" t="str">
        <f>[7]Abril!$I$26</f>
        <v>L</v>
      </c>
      <c r="X11" s="24" t="str">
        <f>[7]Abril!$I$27</f>
        <v>L</v>
      </c>
      <c r="Y11" s="24" t="str">
        <f>[7]Abril!$I$28</f>
        <v>O</v>
      </c>
      <c r="Z11" s="24" t="str">
        <f>[7]Abril!$I$29</f>
        <v>L</v>
      </c>
      <c r="AA11" s="24" t="str">
        <f>[7]Abril!$I$30</f>
        <v>O</v>
      </c>
      <c r="AB11" s="24" t="str">
        <f>[7]Abril!$I$31</f>
        <v>L</v>
      </c>
      <c r="AC11" s="24" t="str">
        <f>[7]Abril!$I$32</f>
        <v>L</v>
      </c>
      <c r="AD11" s="24" t="str">
        <f>[7]Abril!$I$33</f>
        <v>L</v>
      </c>
      <c r="AE11" s="24" t="str">
        <f>[7]Abril!$I$34</f>
        <v>SO</v>
      </c>
      <c r="AF11" s="53" t="s">
        <v>65</v>
      </c>
      <c r="AG11" s="2"/>
    </row>
    <row r="12" spans="1:33" ht="10.5" customHeight="1" x14ac:dyDescent="0.2">
      <c r="A12" s="17" t="s">
        <v>4</v>
      </c>
      <c r="B12" s="27" t="str">
        <f>[8]Abril!$I$5</f>
        <v>L</v>
      </c>
      <c r="C12" s="27" t="str">
        <f>[8]Abril!$I$6</f>
        <v>N</v>
      </c>
      <c r="D12" s="27" t="str">
        <f>[8]Abril!$I$7</f>
        <v>NE</v>
      </c>
      <c r="E12" s="27" t="str">
        <f>[8]Abril!$I$8</f>
        <v>NE</v>
      </c>
      <c r="F12" s="27" t="str">
        <f>[8]Abril!$I$9</f>
        <v>NO</v>
      </c>
      <c r="G12" s="27" t="str">
        <f>[8]Abril!$I$10</f>
        <v>N</v>
      </c>
      <c r="H12" s="27" t="str">
        <f>[8]Abril!$I$11</f>
        <v>NE</v>
      </c>
      <c r="I12" s="27" t="str">
        <f>[8]Abril!$I$12</f>
        <v>NE</v>
      </c>
      <c r="J12" s="27" t="str">
        <f>[8]Abril!$I$13</f>
        <v>L</v>
      </c>
      <c r="K12" s="27" t="str">
        <f>[8]Abril!$I$14</f>
        <v>L</v>
      </c>
      <c r="L12" s="27" t="str">
        <f>[8]Abril!$I$15</f>
        <v>N</v>
      </c>
      <c r="M12" s="27" t="str">
        <f>[8]Abril!$I$16</f>
        <v>N</v>
      </c>
      <c r="N12" s="27" t="str">
        <f>[8]Abril!$I$17</f>
        <v>NO</v>
      </c>
      <c r="O12" s="27" t="str">
        <f>[8]Abril!$I$18</f>
        <v>S</v>
      </c>
      <c r="P12" s="27" t="str">
        <f>[8]Abril!$I$19</f>
        <v>SE</v>
      </c>
      <c r="Q12" s="27" t="str">
        <f>[8]Abril!$I$20</f>
        <v>SE</v>
      </c>
      <c r="R12" s="27" t="str">
        <f>[8]Abril!$I$21</f>
        <v>SE</v>
      </c>
      <c r="S12" s="27" t="str">
        <f>[8]Abril!$I$22</f>
        <v>SE</v>
      </c>
      <c r="T12" s="24" t="str">
        <f>[8]Abril!$I$23</f>
        <v>SE</v>
      </c>
      <c r="U12" s="24" t="str">
        <f>[8]Abril!$I$24</f>
        <v>SE</v>
      </c>
      <c r="V12" s="24" t="str">
        <f>[8]Abril!$I$25</f>
        <v>SE</v>
      </c>
      <c r="W12" s="24" t="str">
        <f>[8]Abril!$I$26</f>
        <v>SE</v>
      </c>
      <c r="X12" s="24" t="str">
        <f>[8]Abril!$I$27</f>
        <v>L</v>
      </c>
      <c r="Y12" s="24" t="str">
        <f>[8]Abril!$I$28</f>
        <v>L</v>
      </c>
      <c r="Z12" s="24" t="str">
        <f>[8]Abril!$I$29</f>
        <v>L</v>
      </c>
      <c r="AA12" s="24" t="str">
        <f>[8]Abril!$I$30</f>
        <v>L</v>
      </c>
      <c r="AB12" s="24" t="str">
        <f>[8]Abril!$I$31</f>
        <v>L</v>
      </c>
      <c r="AC12" s="24" t="str">
        <f>[8]Abril!$I$32</f>
        <v>L</v>
      </c>
      <c r="AD12" s="24" t="str">
        <f>[8]Abril!$I$33</f>
        <v>L</v>
      </c>
      <c r="AE12" s="24" t="str">
        <f>[8]Abril!$I$34</f>
        <v>L</v>
      </c>
      <c r="AF12" s="53" t="s">
        <v>65</v>
      </c>
      <c r="AG12" s="2"/>
    </row>
    <row r="13" spans="1:33" ht="10.5" customHeight="1" x14ac:dyDescent="0.2">
      <c r="A13" s="17" t="s">
        <v>5</v>
      </c>
      <c r="B13" s="24" t="str">
        <f>[9]Abril!$I$5</f>
        <v>L</v>
      </c>
      <c r="C13" s="24" t="str">
        <f>[9]Abril!$I$6</f>
        <v>N</v>
      </c>
      <c r="D13" s="24" t="str">
        <f>[9]Abril!$I$7</f>
        <v>L</v>
      </c>
      <c r="E13" s="24" t="str">
        <f>[9]Abril!$I$8</f>
        <v>O</v>
      </c>
      <c r="F13" s="24" t="str">
        <f>[9]Abril!$I$9</f>
        <v>NO</v>
      </c>
      <c r="G13" s="24" t="str">
        <f>[9]Abril!$I$10</f>
        <v>NO</v>
      </c>
      <c r="H13" s="24" t="str">
        <f>[9]Abril!$I$11</f>
        <v>L</v>
      </c>
      <c r="I13" s="24" t="str">
        <f>[9]Abril!$I$12</f>
        <v>O</v>
      </c>
      <c r="J13" s="24" t="str">
        <f>[9]Abril!$I$13</f>
        <v>NO</v>
      </c>
      <c r="K13" s="24" t="str">
        <f>[9]Abril!$I$14</f>
        <v>SE</v>
      </c>
      <c r="L13" s="24" t="str">
        <f>[9]Abril!$I$15</f>
        <v>L</v>
      </c>
      <c r="M13" s="24" t="str">
        <f>[9]Abril!$I$16</f>
        <v>N</v>
      </c>
      <c r="N13" s="24" t="str">
        <f>[9]Abril!$I$17</f>
        <v>SO</v>
      </c>
      <c r="O13" s="24" t="str">
        <f>[9]Abril!$I$18</f>
        <v>SO</v>
      </c>
      <c r="P13" s="24" t="str">
        <f>[9]Abril!$I$19</f>
        <v>S</v>
      </c>
      <c r="Q13" s="24" t="str">
        <f>[9]Abril!$I$20</f>
        <v>S</v>
      </c>
      <c r="R13" s="24" t="str">
        <f>[9]Abril!$I$21</f>
        <v>S</v>
      </c>
      <c r="S13" s="24" t="str">
        <f>[9]Abril!$I$22</f>
        <v>S</v>
      </c>
      <c r="T13" s="24" t="str">
        <f>[9]Abril!$I$23</f>
        <v>N</v>
      </c>
      <c r="U13" s="24" t="str">
        <f>[9]Abril!$I$24</f>
        <v>S</v>
      </c>
      <c r="V13" s="24" t="str">
        <f>[9]Abril!$I$25</f>
        <v>S</v>
      </c>
      <c r="W13" s="24" t="str">
        <f>[9]Abril!$I$26</f>
        <v>SE</v>
      </c>
      <c r="X13" s="24" t="str">
        <f>[9]Abril!$I$27</f>
        <v>L</v>
      </c>
      <c r="Y13" s="24" t="str">
        <f>[9]Abril!$I$28</f>
        <v>L</v>
      </c>
      <c r="Z13" s="24" t="str">
        <f>[9]Abril!$I$29</f>
        <v>NE</v>
      </c>
      <c r="AA13" s="24" t="str">
        <f>[9]Abril!$I$30</f>
        <v>SE</v>
      </c>
      <c r="AB13" s="24" t="str">
        <f>[9]Abril!$I$31</f>
        <v>SE</v>
      </c>
      <c r="AC13" s="24" t="str">
        <f>[9]Abril!$I$32</f>
        <v>SE</v>
      </c>
      <c r="AD13" s="24" t="str">
        <f>[9]Abril!$I$33</f>
        <v>SE</v>
      </c>
      <c r="AE13" s="24" t="str">
        <f>[9]Abril!$I$34</f>
        <v>SE</v>
      </c>
      <c r="AF13" s="53" t="s">
        <v>62</v>
      </c>
      <c r="AG13" s="2"/>
    </row>
    <row r="14" spans="1:33" ht="12" customHeight="1" x14ac:dyDescent="0.2">
      <c r="A14" s="17" t="s">
        <v>50</v>
      </c>
      <c r="B14" s="24" t="str">
        <f>[10]Abril!$I$5</f>
        <v>N</v>
      </c>
      <c r="C14" s="24" t="str">
        <f>[10]Abril!$I$6</f>
        <v>NE</v>
      </c>
      <c r="D14" s="24" t="str">
        <f>[10]Abril!$I$7</f>
        <v>NE</v>
      </c>
      <c r="E14" s="24" t="str">
        <f>[10]Abril!$I$8</f>
        <v>NE</v>
      </c>
      <c r="F14" s="24" t="str">
        <f>[10]Abril!$I$9</f>
        <v>NO</v>
      </c>
      <c r="G14" s="24" t="str">
        <f>[10]Abril!$I$10</f>
        <v>NE</v>
      </c>
      <c r="H14" s="24" t="str">
        <f>[10]Abril!$I$11</f>
        <v>NE</v>
      </c>
      <c r="I14" s="24" t="str">
        <f>[10]Abril!$I$12</f>
        <v>NE</v>
      </c>
      <c r="J14" s="24" t="str">
        <f>[10]Abril!$I$13</f>
        <v>L</v>
      </c>
      <c r="K14" s="24" t="str">
        <f>[10]Abril!$I$14</f>
        <v>L</v>
      </c>
      <c r="L14" s="24" t="str">
        <f>[10]Abril!$I$15</f>
        <v>NE</v>
      </c>
      <c r="M14" s="24" t="str">
        <f>[10]Abril!$I$16</f>
        <v>N</v>
      </c>
      <c r="N14" s="24" t="str">
        <f>[10]Abril!$I$17</f>
        <v>NO</v>
      </c>
      <c r="O14" s="24" t="str">
        <f>[10]Abril!$I$18</f>
        <v>S</v>
      </c>
      <c r="P14" s="24" t="str">
        <f>[10]Abril!$I$19</f>
        <v>L</v>
      </c>
      <c r="Q14" s="24" t="str">
        <f>[10]Abril!$I$20</f>
        <v>L</v>
      </c>
      <c r="R14" s="24" t="str">
        <f>[10]Abril!$I$21</f>
        <v>L</v>
      </c>
      <c r="S14" s="24" t="str">
        <f>[10]Abril!$I$22</f>
        <v>L</v>
      </c>
      <c r="T14" s="24" t="str">
        <f>[10]Abril!$I$23</f>
        <v>L</v>
      </c>
      <c r="U14" s="24" t="str">
        <f>[10]Abril!$I$24</f>
        <v>L</v>
      </c>
      <c r="V14" s="24" t="str">
        <f>[10]Abril!$I$25</f>
        <v>L</v>
      </c>
      <c r="W14" s="24" t="str">
        <f>[10]Abril!$I$26</f>
        <v>L</v>
      </c>
      <c r="X14" s="24" t="str">
        <f>[10]Abril!$I$27</f>
        <v>L</v>
      </c>
      <c r="Y14" s="24" t="str">
        <f>[10]Abril!$I$28</f>
        <v>L</v>
      </c>
      <c r="Z14" s="24" t="str">
        <f>[10]Abril!$I$29</f>
        <v>NE</v>
      </c>
      <c r="AA14" s="24" t="str">
        <f>[10]Abril!$I$30</f>
        <v>NE</v>
      </c>
      <c r="AB14" s="24" t="str">
        <f>[10]Abril!$I$31</f>
        <v>NE</v>
      </c>
      <c r="AC14" s="24" t="str">
        <f>[10]Abril!$I$32</f>
        <v>NE</v>
      </c>
      <c r="AD14" s="24" t="str">
        <f>[10]Abril!$I$33</f>
        <v>L</v>
      </c>
      <c r="AE14" s="24" t="str">
        <f>[10]Abril!$I$34</f>
        <v>NE</v>
      </c>
      <c r="AF14" s="53" t="s">
        <v>65</v>
      </c>
      <c r="AG14" s="2"/>
    </row>
    <row r="15" spans="1:33" ht="9.75" customHeight="1" x14ac:dyDescent="0.2">
      <c r="A15" s="17" t="s">
        <v>6</v>
      </c>
      <c r="B15" s="24" t="str">
        <f>[11]Abril!$I$5</f>
        <v>NO</v>
      </c>
      <c r="C15" s="24" t="str">
        <f>[11]Abril!$I$6</f>
        <v>NO</v>
      </c>
      <c r="D15" s="24" t="str">
        <f>[11]Abril!$I$7</f>
        <v>SE</v>
      </c>
      <c r="E15" s="24" t="str">
        <f>[11]Abril!$I$8</f>
        <v>SE</v>
      </c>
      <c r="F15" s="24" t="str">
        <f>[11]Abril!$I$9</f>
        <v>NO</v>
      </c>
      <c r="G15" s="24" t="str">
        <f>[11]Abril!$I$10</f>
        <v>NO</v>
      </c>
      <c r="H15" s="24" t="str">
        <f>[11]Abril!$I$11</f>
        <v>L</v>
      </c>
      <c r="I15" s="24" t="str">
        <f>[11]Abril!$I$12</f>
        <v>SE</v>
      </c>
      <c r="J15" s="24" t="str">
        <f>[11]Abril!$I$13</f>
        <v>SO</v>
      </c>
      <c r="K15" s="24" t="str">
        <f>[11]Abril!$I$14</f>
        <v>SE</v>
      </c>
      <c r="L15" s="24" t="str">
        <f>[11]Abril!$I$15</f>
        <v>L</v>
      </c>
      <c r="M15" s="24" t="str">
        <f>[11]Abril!$I$16</f>
        <v>L</v>
      </c>
      <c r="N15" s="24" t="str">
        <f>[11]Abril!$I$17</f>
        <v>NO</v>
      </c>
      <c r="O15" s="24" t="str">
        <f>[11]Abril!$I$18</f>
        <v>SE</v>
      </c>
      <c r="P15" s="24" t="str">
        <f>[11]Abril!$I$19</f>
        <v>SE</v>
      </c>
      <c r="Q15" s="24" t="str">
        <f>[11]Abril!$I$20</f>
        <v>SE</v>
      </c>
      <c r="R15" s="24" t="str">
        <f>[11]Abril!$I$21</f>
        <v>SE</v>
      </c>
      <c r="S15" s="24" t="str">
        <f>[11]Abril!$I$22</f>
        <v>SE</v>
      </c>
      <c r="T15" s="24" t="str">
        <f>[11]Abril!$I$23</f>
        <v>L</v>
      </c>
      <c r="U15" s="24" t="str">
        <f>[11]Abril!$I$24</f>
        <v>L</v>
      </c>
      <c r="V15" s="24" t="str">
        <f>[11]Abril!$I$25</f>
        <v>SE</v>
      </c>
      <c r="W15" s="24" t="str">
        <f>[11]Abril!$I$26</f>
        <v>SE</v>
      </c>
      <c r="X15" s="24" t="str">
        <f>[11]Abril!$I$27</f>
        <v>SE</v>
      </c>
      <c r="Y15" s="24" t="str">
        <f>[11]Abril!$I$28</f>
        <v>L</v>
      </c>
      <c r="Z15" s="24" t="str">
        <f>[11]Abril!$I$29</f>
        <v>O</v>
      </c>
      <c r="AA15" s="24" t="str">
        <f>[11]Abril!$I$30</f>
        <v>NO</v>
      </c>
      <c r="AB15" s="24" t="str">
        <f>[11]Abril!$I$31</f>
        <v>L</v>
      </c>
      <c r="AC15" s="24" t="str">
        <f>[11]Abril!$I$32</f>
        <v>L</v>
      </c>
      <c r="AD15" s="24" t="str">
        <f>[11]Abril!$I$33</f>
        <v>SE</v>
      </c>
      <c r="AE15" s="24" t="str">
        <f>[11]Abril!$I$34</f>
        <v>SE</v>
      </c>
      <c r="AF15" s="53" t="s">
        <v>64</v>
      </c>
      <c r="AG15" s="2"/>
    </row>
    <row r="16" spans="1:33" ht="10.5" customHeight="1" x14ac:dyDescent="0.2">
      <c r="A16" s="17" t="s">
        <v>7</v>
      </c>
      <c r="B16" s="27" t="str">
        <f>[12]Abril!$I$5</f>
        <v>N</v>
      </c>
      <c r="C16" s="27" t="str">
        <f>[12]Abril!$I$6</f>
        <v>NE</v>
      </c>
      <c r="D16" s="27" t="str">
        <f>[12]Abril!$I$7</f>
        <v>L</v>
      </c>
      <c r="E16" s="27" t="str">
        <f>[12]Abril!$I$8</f>
        <v>N</v>
      </c>
      <c r="F16" s="27" t="str">
        <f>[12]Abril!$I$9</f>
        <v>O</v>
      </c>
      <c r="G16" s="27" t="str">
        <f>[12]Abril!$I$10</f>
        <v>N</v>
      </c>
      <c r="H16" s="27" t="str">
        <f>[12]Abril!$I$11</f>
        <v>N</v>
      </c>
      <c r="I16" s="27" t="str">
        <f>[12]Abril!$I$12</f>
        <v>S</v>
      </c>
      <c r="J16" s="27" t="str">
        <f>[12]Abril!$I$13</f>
        <v>SE</v>
      </c>
      <c r="K16" s="27" t="str">
        <f>[12]Abril!$I$14</f>
        <v>NE</v>
      </c>
      <c r="L16" s="27" t="str">
        <f>[12]Abril!$I$15</f>
        <v>NE</v>
      </c>
      <c r="M16" s="27" t="str">
        <f>[12]Abril!$I$16</f>
        <v>N</v>
      </c>
      <c r="N16" s="27" t="str">
        <f>[12]Abril!$I$17</f>
        <v>S</v>
      </c>
      <c r="O16" s="27" t="str">
        <f>[12]Abril!$I$18</f>
        <v>S</v>
      </c>
      <c r="P16" s="27" t="str">
        <f>[12]Abril!$I$19</f>
        <v>S</v>
      </c>
      <c r="Q16" s="27" t="str">
        <f>[12]Abril!$I$20</f>
        <v>S</v>
      </c>
      <c r="R16" s="27" t="str">
        <f>[12]Abril!$I$21</f>
        <v>S</v>
      </c>
      <c r="S16" s="27" t="str">
        <f>[12]Abril!$I$22</f>
        <v>SE</v>
      </c>
      <c r="T16" s="24" t="str">
        <f>[12]Abril!$I$23</f>
        <v>L</v>
      </c>
      <c r="U16" s="24" t="str">
        <f>[12]Abril!$I$24</f>
        <v>SE</v>
      </c>
      <c r="V16" s="24" t="str">
        <f>[12]Abril!$I$25</f>
        <v>SE</v>
      </c>
      <c r="W16" s="24" t="str">
        <f>[12]Abril!$I$26</f>
        <v>L</v>
      </c>
      <c r="X16" s="24" t="str">
        <f>[12]Abril!$I$27</f>
        <v>L</v>
      </c>
      <c r="Y16" s="24" t="str">
        <f>[12]Abril!$I$28</f>
        <v>L</v>
      </c>
      <c r="Z16" s="24" t="str">
        <f>[12]Abril!$I$29</f>
        <v>NE</v>
      </c>
      <c r="AA16" s="24" t="str">
        <f>[12]Abril!$I$30</f>
        <v>L</v>
      </c>
      <c r="AB16" s="24" t="str">
        <f>[12]Abril!$I$31</f>
        <v>NE</v>
      </c>
      <c r="AC16" s="24" t="str">
        <f>[12]Abril!$I$32</f>
        <v>NE</v>
      </c>
      <c r="AD16" s="24" t="str">
        <f>[12]Abril!$I$33</f>
        <v>NE</v>
      </c>
      <c r="AE16" s="24" t="str">
        <f>[12]Abril!$I$34</f>
        <v>NE</v>
      </c>
      <c r="AF16" s="53" t="s">
        <v>61</v>
      </c>
      <c r="AG16" s="2"/>
    </row>
    <row r="17" spans="1:35" ht="11.25" customHeight="1" x14ac:dyDescent="0.2">
      <c r="A17" s="17" t="s">
        <v>8</v>
      </c>
      <c r="B17" s="27" t="str">
        <f>[13]Abril!$I$5</f>
        <v>NE</v>
      </c>
      <c r="C17" s="27" t="str">
        <f>[13]Abril!$I$6</f>
        <v>L</v>
      </c>
      <c r="D17" s="27" t="str">
        <f>[13]Abril!$I$7</f>
        <v>**</v>
      </c>
      <c r="E17" s="27" t="str">
        <f>[13]Abril!$I$8</f>
        <v>**</v>
      </c>
      <c r="F17" s="27" t="str">
        <f>[13]Abril!$I$9</f>
        <v>**</v>
      </c>
      <c r="G17" s="27" t="str">
        <f>[13]Abril!$I$10</f>
        <v>**</v>
      </c>
      <c r="H17" s="27" t="str">
        <f>[13]Abril!$I$11</f>
        <v>**</v>
      </c>
      <c r="I17" s="27" t="str">
        <f>[13]Abril!$I$12</f>
        <v>**</v>
      </c>
      <c r="J17" s="27" t="str">
        <f>[13]Abril!$I$13</f>
        <v>**</v>
      </c>
      <c r="K17" s="27" t="str">
        <f>[13]Abril!$I$14</f>
        <v>**</v>
      </c>
      <c r="L17" s="27" t="str">
        <f>[13]Abril!$I$15</f>
        <v>**</v>
      </c>
      <c r="M17" s="27" t="str">
        <f>[13]Abril!$I$16</f>
        <v>**</v>
      </c>
      <c r="N17" s="27" t="str">
        <f>[13]Abril!$I$17</f>
        <v>**</v>
      </c>
      <c r="O17" s="27" t="str">
        <f>[13]Abril!$I$18</f>
        <v>**</v>
      </c>
      <c r="P17" s="27" t="str">
        <f>[13]Abril!$I$19</f>
        <v>**</v>
      </c>
      <c r="Q17" s="24" t="str">
        <f>[13]Abril!$I$20</f>
        <v>**</v>
      </c>
      <c r="R17" s="24" t="str">
        <f>[13]Abril!$I$21</f>
        <v>**</v>
      </c>
      <c r="S17" s="24" t="str">
        <f>[13]Abril!$I$22</f>
        <v>**</v>
      </c>
      <c r="T17" s="24" t="str">
        <f>[13]Abril!$I$23</f>
        <v>**</v>
      </c>
      <c r="U17" s="24" t="str">
        <f>[13]Abril!$I$24</f>
        <v>**</v>
      </c>
      <c r="V17" s="24" t="str">
        <f>[13]Abril!$I$25</f>
        <v>**</v>
      </c>
      <c r="W17" s="24" t="str">
        <f>[13]Abril!$I$26</f>
        <v>**</v>
      </c>
      <c r="X17" s="24" t="str">
        <f>[13]Abril!$I$27</f>
        <v>**</v>
      </c>
      <c r="Y17" s="24" t="str">
        <f>[13]Abril!$I$28</f>
        <v>**</v>
      </c>
      <c r="Z17" s="24" t="str">
        <f>[13]Abril!$I$29</f>
        <v>**</v>
      </c>
      <c r="AA17" s="24" t="str">
        <f>[13]Abril!$I$30</f>
        <v>**</v>
      </c>
      <c r="AB17" s="24" t="str">
        <f>[13]Abril!$I$31</f>
        <v>NE</v>
      </c>
      <c r="AC17" s="24" t="str">
        <f>[13]Abril!$I$32</f>
        <v>NE</v>
      </c>
      <c r="AD17" s="24" t="str">
        <f>[13]Abril!$I$33</f>
        <v>NE</v>
      </c>
      <c r="AE17" s="24" t="str">
        <f>[13]Abril!$I$34</f>
        <v>L</v>
      </c>
      <c r="AF17" s="53" t="s">
        <v>61</v>
      </c>
      <c r="AG17" s="2"/>
    </row>
    <row r="18" spans="1:35" ht="11.25" customHeight="1" x14ac:dyDescent="0.2">
      <c r="A18" s="17" t="s">
        <v>9</v>
      </c>
      <c r="B18" s="27" t="str">
        <f>[14]Abril!$I$5</f>
        <v>NE</v>
      </c>
      <c r="C18" s="27" t="str">
        <f>[14]Abril!$I$6</f>
        <v>L</v>
      </c>
      <c r="D18" s="27" t="str">
        <f>[14]Abril!$I$7</f>
        <v>NE</v>
      </c>
      <c r="E18" s="27" t="str">
        <f>[14]Abril!$I$8</f>
        <v>NO</v>
      </c>
      <c r="F18" s="27" t="str">
        <f>[14]Abril!$I$9</f>
        <v>O</v>
      </c>
      <c r="G18" s="27" t="str">
        <f>[14]Abril!$I$10</f>
        <v>L</v>
      </c>
      <c r="H18" s="27" t="str">
        <f>[14]Abril!$I$11</f>
        <v>N</v>
      </c>
      <c r="I18" s="27" t="str">
        <f>[14]Abril!$I$12</f>
        <v>SE</v>
      </c>
      <c r="J18" s="27" t="str">
        <f>[14]Abril!$I$13</f>
        <v>S</v>
      </c>
      <c r="K18" s="27" t="str">
        <f>[14]Abril!$I$14</f>
        <v>L</v>
      </c>
      <c r="L18" s="27" t="str">
        <f>[14]Abril!$I$15</f>
        <v>L</v>
      </c>
      <c r="M18" s="27" t="str">
        <f>[14]Abril!$I$16</f>
        <v>NO</v>
      </c>
      <c r="N18" s="27" t="str">
        <f>[14]Abril!$I$17</f>
        <v>S</v>
      </c>
      <c r="O18" s="27" t="str">
        <f>[14]Abril!$I$18</f>
        <v>S</v>
      </c>
      <c r="P18" s="27" t="str">
        <f>[14]Abril!$I$19</f>
        <v>S</v>
      </c>
      <c r="Q18" s="27" t="str">
        <f>[14]Abril!$I$20</f>
        <v>S</v>
      </c>
      <c r="R18" s="27" t="str">
        <f>[14]Abril!$I$21</f>
        <v>S</v>
      </c>
      <c r="S18" s="27" t="str">
        <f>[14]Abril!$I$22</f>
        <v>S</v>
      </c>
      <c r="T18" s="24" t="str">
        <f>[14]Abril!$I$23</f>
        <v>SE</v>
      </c>
      <c r="U18" s="24" t="str">
        <f>[14]Abril!$I$24</f>
        <v>S</v>
      </c>
      <c r="V18" s="24" t="str">
        <f>[14]Abril!$I$25</f>
        <v>SE</v>
      </c>
      <c r="W18" s="24" t="str">
        <f>[14]Abril!$I$26</f>
        <v>L</v>
      </c>
      <c r="X18" s="24" t="str">
        <f>[14]Abril!$I$27</f>
        <v>L</v>
      </c>
      <c r="Y18" s="24" t="str">
        <f>[14]Abril!$I$28</f>
        <v>SE</v>
      </c>
      <c r="Z18" s="24" t="str">
        <f>[14]Abril!$I$29</f>
        <v>L</v>
      </c>
      <c r="AA18" s="24" t="str">
        <f>[14]Abril!$I$30</f>
        <v>SE</v>
      </c>
      <c r="AB18" s="24" t="str">
        <f>[14]Abril!$I$31</f>
        <v>L</v>
      </c>
      <c r="AC18" s="24" t="str">
        <f>[14]Abril!$I$32</f>
        <v>L</v>
      </c>
      <c r="AD18" s="24" t="str">
        <f>[14]Abril!$I$33</f>
        <v>L</v>
      </c>
      <c r="AE18" s="24" t="str">
        <f>[14]Abril!$I$34</f>
        <v>NE</v>
      </c>
      <c r="AF18" s="53" t="s">
        <v>65</v>
      </c>
      <c r="AG18" s="2"/>
      <c r="AH18" s="52" t="s">
        <v>58</v>
      </c>
    </row>
    <row r="19" spans="1:35" ht="12" customHeight="1" x14ac:dyDescent="0.2">
      <c r="A19" s="17" t="s">
        <v>49</v>
      </c>
      <c r="B19" s="27" t="str">
        <f>[15]Abril!$I$5</f>
        <v>N</v>
      </c>
      <c r="C19" s="27" t="str">
        <f>[15]Abril!$I$6</f>
        <v>N</v>
      </c>
      <c r="D19" s="27" t="str">
        <f>[15]Abril!$I$7</f>
        <v>SE</v>
      </c>
      <c r="E19" s="27" t="str">
        <f>[15]Abril!$I$8</f>
        <v>N</v>
      </c>
      <c r="F19" s="27" t="str">
        <f>[15]Abril!$I$9</f>
        <v>N</v>
      </c>
      <c r="G19" s="27" t="str">
        <f>[15]Abril!$I$10</f>
        <v>N</v>
      </c>
      <c r="H19" s="27" t="str">
        <f>[15]Abril!$I$11</f>
        <v>L</v>
      </c>
      <c r="I19" s="27" t="str">
        <f>[15]Abril!$I$12</f>
        <v>S</v>
      </c>
      <c r="J19" s="27" t="str">
        <f>[15]Abril!$I$13</f>
        <v>L</v>
      </c>
      <c r="K19" s="27" t="str">
        <f>[15]Abril!$I$14</f>
        <v>N</v>
      </c>
      <c r="L19" s="27" t="str">
        <f>[15]Abril!$I$15</f>
        <v>SE</v>
      </c>
      <c r="M19" s="27" t="str">
        <f>[15]Abril!$I$16</f>
        <v>N</v>
      </c>
      <c r="N19" s="27" t="str">
        <f>[15]Abril!$I$17</f>
        <v>S</v>
      </c>
      <c r="O19" s="27" t="str">
        <f>[15]Abril!$I$18</f>
        <v>S</v>
      </c>
      <c r="P19" s="27" t="str">
        <f>[15]Abril!$I$19</f>
        <v>S</v>
      </c>
      <c r="Q19" s="27" t="str">
        <f>[15]Abril!$I$20</f>
        <v>S</v>
      </c>
      <c r="R19" s="27" t="str">
        <f>[15]Abril!$I$21</f>
        <v>S</v>
      </c>
      <c r="S19" s="27" t="str">
        <f>[15]Abril!$I$22</f>
        <v>SE</v>
      </c>
      <c r="T19" s="24" t="str">
        <f>[15]Abril!$I$23</f>
        <v>S</v>
      </c>
      <c r="U19" s="24" t="str">
        <f>[15]Abril!$I$24</f>
        <v>S</v>
      </c>
      <c r="V19" s="24" t="str">
        <f>[15]Abril!$I$25</f>
        <v>S</v>
      </c>
      <c r="W19" s="24" t="str">
        <f>[15]Abril!$I$26</f>
        <v>SE</v>
      </c>
      <c r="X19" s="24" t="str">
        <f>[15]Abril!$I$27</f>
        <v>L</v>
      </c>
      <c r="Y19" s="24" t="str">
        <f>[15]Abril!$I$28</f>
        <v>SE</v>
      </c>
      <c r="Z19" s="24" t="str">
        <f>[15]Abril!$I$29</f>
        <v>SE</v>
      </c>
      <c r="AA19" s="24" t="str">
        <f>[15]Abril!$I$30</f>
        <v>SE</v>
      </c>
      <c r="AB19" s="24" t="str">
        <f>[15]Abril!$I$31</f>
        <v>SE</v>
      </c>
      <c r="AC19" s="24" t="str">
        <f>[15]Abril!$I$32</f>
        <v>SE</v>
      </c>
      <c r="AD19" s="24" t="str">
        <f>[15]Abril!$I$33</f>
        <v>NE</v>
      </c>
      <c r="AE19" s="24" t="str">
        <f>[15]Abril!$I$34</f>
        <v>N</v>
      </c>
      <c r="AF19" s="53" t="s">
        <v>64</v>
      </c>
      <c r="AG19" s="2"/>
    </row>
    <row r="20" spans="1:35" ht="11.25" customHeight="1" x14ac:dyDescent="0.2">
      <c r="A20" s="17" t="s">
        <v>10</v>
      </c>
      <c r="B20" s="19" t="str">
        <f>[16]Abril!$I$5</f>
        <v>NE</v>
      </c>
      <c r="C20" s="19" t="str">
        <f>[16]Abril!$I$6</f>
        <v>L</v>
      </c>
      <c r="D20" s="19" t="str">
        <f>[16]Abril!$I$7</f>
        <v>NE</v>
      </c>
      <c r="E20" s="19" t="str">
        <f>[16]Abril!$I$8</f>
        <v>N</v>
      </c>
      <c r="F20" s="19" t="str">
        <f>[16]Abril!$I$9</f>
        <v>O</v>
      </c>
      <c r="G20" s="19" t="str">
        <f>[16]Abril!$I$10</f>
        <v>SE</v>
      </c>
      <c r="H20" s="19" t="str">
        <f>[16]Abril!$I$11</f>
        <v>N</v>
      </c>
      <c r="I20" s="19" t="str">
        <f>[16]Abril!$I$12</f>
        <v>L</v>
      </c>
      <c r="J20" s="19" t="str">
        <f>[16]Abril!$I$13</f>
        <v>L</v>
      </c>
      <c r="K20" s="19" t="str">
        <f>[16]Abril!$I$14</f>
        <v>L</v>
      </c>
      <c r="L20" s="19" t="str">
        <f>[16]Abril!$I$15</f>
        <v>NE</v>
      </c>
      <c r="M20" s="19" t="str">
        <f>[16]Abril!$I$16</f>
        <v>NE</v>
      </c>
      <c r="N20" s="19" t="str">
        <f>[16]Abril!$I$17</f>
        <v>S</v>
      </c>
      <c r="O20" s="19" t="str">
        <f>[16]Abril!$I$18</f>
        <v>S</v>
      </c>
      <c r="P20" s="19" t="str">
        <f>[16]Abril!$I$19</f>
        <v>S</v>
      </c>
      <c r="Q20" s="19" t="str">
        <f>[16]Abril!$I$20</f>
        <v>S</v>
      </c>
      <c r="R20" s="19" t="str">
        <f>[16]Abril!$I$21</f>
        <v>SO</v>
      </c>
      <c r="S20" s="19" t="str">
        <f>[16]Abril!$I$22</f>
        <v>SE</v>
      </c>
      <c r="T20" s="24" t="str">
        <f>[16]Abril!$I$23</f>
        <v>L</v>
      </c>
      <c r="U20" s="24" t="str">
        <f>[16]Abril!$I$24</f>
        <v>L</v>
      </c>
      <c r="V20" s="24" t="str">
        <f>[16]Abril!$I$25</f>
        <v>SE</v>
      </c>
      <c r="W20" s="24" t="str">
        <f>[16]Abril!$I$26</f>
        <v>L</v>
      </c>
      <c r="X20" s="24" t="str">
        <f>[16]Abril!$I$27</f>
        <v>L</v>
      </c>
      <c r="Y20" s="24" t="str">
        <f>[16]Abril!$I$28</f>
        <v>L</v>
      </c>
      <c r="Z20" s="24" t="str">
        <f>[16]Abril!$I$29</f>
        <v>L</v>
      </c>
      <c r="AA20" s="24" t="str">
        <f>[16]Abril!$I$30</f>
        <v>N</v>
      </c>
      <c r="AB20" s="24" t="str">
        <f>[16]Abril!$I$31</f>
        <v>NE</v>
      </c>
      <c r="AC20" s="24" t="str">
        <f>[16]Abril!$I$32</f>
        <v>NE</v>
      </c>
      <c r="AD20" s="24" t="str">
        <f>[16]Abril!$I$33</f>
        <v>N</v>
      </c>
      <c r="AE20" s="24" t="str">
        <f>[16]Abril!$I$34</f>
        <v>NE</v>
      </c>
      <c r="AF20" s="53" t="s">
        <v>65</v>
      </c>
      <c r="AG20" s="2"/>
    </row>
    <row r="21" spans="1:35" ht="12.75" customHeight="1" x14ac:dyDescent="0.2">
      <c r="A21" s="17" t="s">
        <v>11</v>
      </c>
      <c r="B21" s="27" t="str">
        <f>[17]Abril!$I$5</f>
        <v>NO</v>
      </c>
      <c r="C21" s="27" t="str">
        <f>[17]Abril!$I$6</f>
        <v>NO</v>
      </c>
      <c r="D21" s="27" t="str">
        <f>[17]Abril!$I$7</f>
        <v>NO</v>
      </c>
      <c r="E21" s="27" t="str">
        <f>[17]Abril!$I$8</f>
        <v>L</v>
      </c>
      <c r="F21" s="27" t="str">
        <f>[17]Abril!$I$9</f>
        <v>NO</v>
      </c>
      <c r="G21" s="27" t="str">
        <f>[17]Abril!$I$10</f>
        <v>NO</v>
      </c>
      <c r="H21" s="27" t="str">
        <f>[17]Abril!$I$11</f>
        <v>NO</v>
      </c>
      <c r="I21" s="27" t="str">
        <f>[17]Abril!$I$12</f>
        <v>L</v>
      </c>
      <c r="J21" s="27" t="str">
        <f>[17]Abril!$I$13</f>
        <v>O</v>
      </c>
      <c r="K21" s="27" t="str">
        <f>[17]Abril!$I$14</f>
        <v>NE</v>
      </c>
      <c r="L21" s="27" t="str">
        <f>[17]Abril!$I$15</f>
        <v>N</v>
      </c>
      <c r="M21" s="27" t="str">
        <f>[17]Abril!$I$16</f>
        <v>N</v>
      </c>
      <c r="N21" s="27" t="str">
        <f>[17]Abril!$I$17</f>
        <v>N</v>
      </c>
      <c r="O21" s="27" t="str">
        <f>[17]Abril!$I$18</f>
        <v>N</v>
      </c>
      <c r="P21" s="27" t="str">
        <f>[17]Abril!$I$19</f>
        <v>N</v>
      </c>
      <c r="Q21" s="27" t="str">
        <f>[17]Abril!$I$20</f>
        <v>N</v>
      </c>
      <c r="R21" s="27" t="str">
        <f>[17]Abril!$I$21</f>
        <v>N</v>
      </c>
      <c r="S21" s="27" t="str">
        <f>[17]Abril!$I$22</f>
        <v>N</v>
      </c>
      <c r="T21" s="24" t="str">
        <f>[17]Abril!$I$23</f>
        <v>N</v>
      </c>
      <c r="U21" s="24" t="str">
        <f>[17]Abril!$I$24</f>
        <v>N</v>
      </c>
      <c r="V21" s="24" t="str">
        <f>[17]Abril!$I$25</f>
        <v>N</v>
      </c>
      <c r="W21" s="24" t="str">
        <f>[17]Abril!$I$26</f>
        <v>N</v>
      </c>
      <c r="X21" s="24" t="str">
        <f>[17]Abril!$I$27</f>
        <v>N</v>
      </c>
      <c r="Y21" s="24" t="str">
        <f>[17]Abril!$I$28</f>
        <v>N</v>
      </c>
      <c r="Z21" s="24" t="str">
        <f>[17]Abril!$I$29</f>
        <v>N</v>
      </c>
      <c r="AA21" s="24" t="str">
        <f>[17]Abril!$I$30</f>
        <v>N</v>
      </c>
      <c r="AB21" s="24" t="str">
        <f>[17]Abril!$I$31</f>
        <v>N</v>
      </c>
      <c r="AC21" s="24" t="str">
        <f>[17]Abril!$I$32</f>
        <v>N</v>
      </c>
      <c r="AD21" s="24" t="str">
        <f>[17]Abril!$I$33</f>
        <v>N</v>
      </c>
      <c r="AE21" s="24" t="str">
        <f>[17]Abril!$I$34</f>
        <v>N</v>
      </c>
      <c r="AF21" s="53" t="s">
        <v>62</v>
      </c>
      <c r="AG21" s="2"/>
    </row>
    <row r="22" spans="1:35" ht="12.75" customHeight="1" x14ac:dyDescent="0.2">
      <c r="A22" s="17" t="s">
        <v>12</v>
      </c>
      <c r="B22" s="27" t="str">
        <f>[18]Abril!$I$5</f>
        <v>SE</v>
      </c>
      <c r="C22" s="27" t="str">
        <f>[18]Abril!$I$6</f>
        <v>N</v>
      </c>
      <c r="D22" s="27" t="str">
        <f>[18]Abril!$I$7</f>
        <v>SE</v>
      </c>
      <c r="E22" s="27" t="str">
        <f>[18]Abril!$I$8</f>
        <v>N</v>
      </c>
      <c r="F22" s="27" t="str">
        <f>[18]Abril!$I$9</f>
        <v>S</v>
      </c>
      <c r="G22" s="27" t="str">
        <f>[18]Abril!$I$10</f>
        <v>SE</v>
      </c>
      <c r="H22" s="27" t="str">
        <f>[18]Abril!$I$11</f>
        <v>SE</v>
      </c>
      <c r="I22" s="27" t="str">
        <f>[18]Abril!$I$12</f>
        <v>S</v>
      </c>
      <c r="J22" s="27" t="str">
        <f>[18]Abril!$I$13</f>
        <v>SE</v>
      </c>
      <c r="K22" s="27" t="str">
        <f>[18]Abril!$I$14</f>
        <v>SE</v>
      </c>
      <c r="L22" s="27" t="str">
        <f>[18]Abril!$I$15</f>
        <v>S</v>
      </c>
      <c r="M22" s="27" t="str">
        <f>[18]Abril!$I$16</f>
        <v>N</v>
      </c>
      <c r="N22" s="27" t="str">
        <f>[18]Abril!$I$17</f>
        <v>S</v>
      </c>
      <c r="O22" s="27" t="str">
        <f>[18]Abril!$I$18</f>
        <v>S</v>
      </c>
      <c r="P22" s="27" t="str">
        <f>[18]Abril!$I$19</f>
        <v>S</v>
      </c>
      <c r="Q22" s="27" t="str">
        <f>[18]Abril!$I$20</f>
        <v>SO</v>
      </c>
      <c r="R22" s="27" t="str">
        <f>[18]Abril!$I$21</f>
        <v>SO</v>
      </c>
      <c r="S22" s="27" t="str">
        <f>[18]Abril!$I$22</f>
        <v>S</v>
      </c>
      <c r="T22" s="27" t="str">
        <f>[18]Abril!$I$23</f>
        <v>S</v>
      </c>
      <c r="U22" s="27" t="str">
        <f>[18]Abril!$I$24</f>
        <v>S</v>
      </c>
      <c r="V22" s="27" t="str">
        <f>[18]Abril!$I$25</f>
        <v>S</v>
      </c>
      <c r="W22" s="27" t="str">
        <f>[18]Abril!$I$26</f>
        <v>S</v>
      </c>
      <c r="X22" s="27" t="str">
        <f>[18]Abril!$I$27</f>
        <v>S</v>
      </c>
      <c r="Y22" s="27" t="str">
        <f>[18]Abril!$I$28</f>
        <v>S</v>
      </c>
      <c r="Z22" s="27" t="str">
        <f>[18]Abril!$I$29</f>
        <v>SO</v>
      </c>
      <c r="AA22" s="27" t="str">
        <f>[18]Abril!$I$30</f>
        <v>SO</v>
      </c>
      <c r="AB22" s="27" t="str">
        <f>[18]Abril!$I$31</f>
        <v>O</v>
      </c>
      <c r="AC22" s="27" t="str">
        <f>[18]Abril!$I$32</f>
        <v>SE</v>
      </c>
      <c r="AD22" s="27" t="str">
        <f>[18]Abril!$I$33</f>
        <v>SO</v>
      </c>
      <c r="AE22" s="27" t="str">
        <f>[18]Abril!$I$34</f>
        <v>O</v>
      </c>
      <c r="AF22" s="53" t="s">
        <v>68</v>
      </c>
      <c r="AG22" s="2"/>
    </row>
    <row r="23" spans="1:35" ht="12" customHeight="1" x14ac:dyDescent="0.2">
      <c r="A23" s="17" t="s">
        <v>13</v>
      </c>
      <c r="B23" s="24" t="str">
        <f>[19]Abril!$I$5</f>
        <v>N</v>
      </c>
      <c r="C23" s="24" t="str">
        <f>[19]Abril!$I$6</f>
        <v>NE</v>
      </c>
      <c r="D23" s="24" t="str">
        <f>[19]Abril!$I$7</f>
        <v>NE</v>
      </c>
      <c r="E23" s="24" t="str">
        <f>[19]Abril!$I$8</f>
        <v>NE</v>
      </c>
      <c r="F23" s="24" t="str">
        <f>[19]Abril!$I$9</f>
        <v>O</v>
      </c>
      <c r="G23" s="24" t="str">
        <f>[19]Abril!$I$10</f>
        <v>NE</v>
      </c>
      <c r="H23" s="24" t="str">
        <f>[19]Abril!$I$11</f>
        <v>N</v>
      </c>
      <c r="I23" s="24" t="str">
        <f>[19]Abril!$I$12</f>
        <v>NE</v>
      </c>
      <c r="J23" s="24" t="str">
        <f>[19]Abril!$I$13</f>
        <v>O</v>
      </c>
      <c r="K23" s="24" t="str">
        <f>[19]Abril!$I$14</f>
        <v>NE</v>
      </c>
      <c r="L23" s="24" t="str">
        <f>[19]Abril!$I$15</f>
        <v>NE</v>
      </c>
      <c r="M23" s="24" t="str">
        <f>[19]Abril!$I$16</f>
        <v>N</v>
      </c>
      <c r="N23" s="24" t="str">
        <f>[19]Abril!$I$17</f>
        <v>SO</v>
      </c>
      <c r="O23" s="24" t="str">
        <f>[19]Abril!$I$18</f>
        <v>S</v>
      </c>
      <c r="P23" s="24" t="str">
        <f>[19]Abril!$I$19</f>
        <v>S</v>
      </c>
      <c r="Q23" s="24" t="str">
        <f>[19]Abril!$I$20</f>
        <v>S</v>
      </c>
      <c r="R23" s="24" t="str">
        <f>[19]Abril!$I$21</f>
        <v>S</v>
      </c>
      <c r="S23" s="24" t="str">
        <f>[19]Abril!$I$22</f>
        <v>S</v>
      </c>
      <c r="T23" s="24" t="str">
        <f>[19]Abril!$I$23</f>
        <v>SE</v>
      </c>
      <c r="U23" s="24" t="str">
        <f>[19]Abril!$I$24</f>
        <v>S</v>
      </c>
      <c r="V23" s="24" t="str">
        <f>[19]Abril!$I$25</f>
        <v>S</v>
      </c>
      <c r="W23" s="24" t="str">
        <f>[19]Abril!$I$26</f>
        <v>SE</v>
      </c>
      <c r="X23" s="24" t="str">
        <f>[19]Abril!$I$27</f>
        <v>L</v>
      </c>
      <c r="Y23" s="24" t="str">
        <f>[19]Abril!$I$28</f>
        <v>SE</v>
      </c>
      <c r="Z23" s="24" t="str">
        <f>[19]Abril!$I$29</f>
        <v>NE</v>
      </c>
      <c r="AA23" s="24" t="str">
        <f>[19]Abril!$I$30</f>
        <v>NE</v>
      </c>
      <c r="AB23" s="24" t="str">
        <f>[19]Abril!$I$31</f>
        <v>NE</v>
      </c>
      <c r="AC23" s="24" t="str">
        <f>[19]Abril!$I$32</f>
        <v>N</v>
      </c>
      <c r="AD23" s="24" t="str">
        <f>[19]Abril!$I$33</f>
        <v>NE</v>
      </c>
      <c r="AE23" s="24" t="str">
        <f>[19]Abril!$I$34</f>
        <v>NE</v>
      </c>
      <c r="AF23" s="53" t="s">
        <v>61</v>
      </c>
      <c r="AG23" s="2"/>
    </row>
    <row r="24" spans="1:35" ht="11.25" customHeight="1" x14ac:dyDescent="0.2">
      <c r="A24" s="17" t="s">
        <v>14</v>
      </c>
      <c r="B24" s="27" t="str">
        <f>[20]Abril!$I$5</f>
        <v>NE</v>
      </c>
      <c r="C24" s="27" t="str">
        <f>[20]Abril!$I$6</f>
        <v>SE</v>
      </c>
      <c r="D24" s="27" t="str">
        <f>[20]Abril!$I$7</f>
        <v>NE</v>
      </c>
      <c r="E24" s="27" t="str">
        <f>[20]Abril!$I$8</f>
        <v>NE</v>
      </c>
      <c r="F24" s="27" t="str">
        <f>[20]Abril!$I$9</f>
        <v>N</v>
      </c>
      <c r="G24" s="27" t="str">
        <f>[20]Abril!$I$10</f>
        <v>NO</v>
      </c>
      <c r="H24" s="27" t="str">
        <f>[20]Abril!$I$11</f>
        <v>N</v>
      </c>
      <c r="I24" s="27" t="str">
        <f>[20]Abril!$I$12</f>
        <v>SO</v>
      </c>
      <c r="J24" s="27" t="str">
        <f>[20]Abril!$I$13</f>
        <v>SO</v>
      </c>
      <c r="K24" s="27" t="str">
        <f>[20]Abril!$I$14</f>
        <v>L</v>
      </c>
      <c r="L24" s="27" t="str">
        <f>[20]Abril!$I$15</f>
        <v>L</v>
      </c>
      <c r="M24" s="27" t="str">
        <f>[20]Abril!$I$16</f>
        <v>NE</v>
      </c>
      <c r="N24" s="27" t="str">
        <f>[20]Abril!$I$17</f>
        <v>N</v>
      </c>
      <c r="O24" s="27" t="str">
        <f>[20]Abril!$I$18</f>
        <v>SO</v>
      </c>
      <c r="P24" s="27" t="str">
        <f>[20]Abril!$I$19</f>
        <v>SO</v>
      </c>
      <c r="Q24" s="27" t="str">
        <f>[20]Abril!$I$20</f>
        <v>SO</v>
      </c>
      <c r="R24" s="27" t="str">
        <f>[20]Abril!$I$21</f>
        <v>SO</v>
      </c>
      <c r="S24" s="27" t="str">
        <f>[20]Abril!$I$22</f>
        <v>SE</v>
      </c>
      <c r="T24" s="27" t="str">
        <f>[20]Abril!$I$23</f>
        <v>S</v>
      </c>
      <c r="U24" s="27" t="str">
        <f>[20]Abril!$I$24</f>
        <v>SO</v>
      </c>
      <c r="V24" s="27" t="str">
        <f>[20]Abril!$I$25</f>
        <v>S</v>
      </c>
      <c r="W24" s="27" t="str">
        <f>[20]Abril!$I$26</f>
        <v>SE</v>
      </c>
      <c r="X24" s="27" t="str">
        <f>[20]Abril!$I$27</f>
        <v>SE</v>
      </c>
      <c r="Y24" s="27" t="str">
        <f>[20]Abril!$I$28</f>
        <v>SE</v>
      </c>
      <c r="Z24" s="27" t="str">
        <f>[20]Abril!$I$29</f>
        <v>NE</v>
      </c>
      <c r="AA24" s="27" t="str">
        <f>[20]Abril!$I$30</f>
        <v>NE</v>
      </c>
      <c r="AB24" s="27" t="str">
        <f>[20]Abril!$I$31</f>
        <v>S</v>
      </c>
      <c r="AC24" s="27" t="str">
        <f>[20]Abril!$I$32</f>
        <v>SE</v>
      </c>
      <c r="AD24" s="27" t="str">
        <f>[20]Abril!$I$33</f>
        <v>L</v>
      </c>
      <c r="AE24" s="27" t="str">
        <f>[20]Abril!$I$34</f>
        <v>NE</v>
      </c>
      <c r="AF24" s="53" t="s">
        <v>61</v>
      </c>
      <c r="AG24" s="2"/>
      <c r="AI24" s="52" t="s">
        <v>58</v>
      </c>
    </row>
    <row r="25" spans="1:35" ht="12" customHeight="1" x14ac:dyDescent="0.2">
      <c r="A25" s="17" t="s">
        <v>15</v>
      </c>
      <c r="B25" s="27" t="str">
        <f>[21]Abril!$I$5</f>
        <v>NE</v>
      </c>
      <c r="C25" s="27" t="str">
        <f>[21]Abril!$I$6</f>
        <v>NE</v>
      </c>
      <c r="D25" s="27" t="str">
        <f>[21]Abril!$I$7</f>
        <v>NE</v>
      </c>
      <c r="E25" s="27" t="str">
        <f>[21]Abril!$I$8</f>
        <v>NE</v>
      </c>
      <c r="F25" s="27" t="str">
        <f>[21]Abril!$I$9</f>
        <v>O</v>
      </c>
      <c r="G25" s="27" t="str">
        <f>[21]Abril!$I$10</f>
        <v>NE</v>
      </c>
      <c r="H25" s="27" t="str">
        <f>[21]Abril!$I$11</f>
        <v>NE</v>
      </c>
      <c r="I25" s="27" t="str">
        <f>[21]Abril!$I$12</f>
        <v>NE</v>
      </c>
      <c r="J25" s="27" t="str">
        <f>[21]Abril!$I$13</f>
        <v>NE</v>
      </c>
      <c r="K25" s="27" t="str">
        <f>[21]Abril!$I$14</f>
        <v>NE</v>
      </c>
      <c r="L25" s="27" t="str">
        <f>[21]Abril!$I$15</f>
        <v>NE</v>
      </c>
      <c r="M25" s="27" t="str">
        <f>[21]Abril!$I$16</f>
        <v>N</v>
      </c>
      <c r="N25" s="27" t="str">
        <f>[21]Abril!$I$17</f>
        <v>S</v>
      </c>
      <c r="O25" s="27" t="str">
        <f>[21]Abril!$I$18</f>
        <v>S</v>
      </c>
      <c r="P25" s="27" t="str">
        <f>[21]Abril!$I$19</f>
        <v>SE</v>
      </c>
      <c r="Q25" s="27" t="str">
        <f>[21]Abril!$I$20</f>
        <v>S</v>
      </c>
      <c r="R25" s="27" t="str">
        <f>[21]Abril!$I$21</f>
        <v>S</v>
      </c>
      <c r="S25" s="27" t="str">
        <f>[21]Abril!$I$22</f>
        <v>NE</v>
      </c>
      <c r="T25" s="27" t="str">
        <f>[21]Abril!$I$23</f>
        <v>NE</v>
      </c>
      <c r="U25" s="27" t="str">
        <f>[21]Abril!$I$24</f>
        <v>L</v>
      </c>
      <c r="V25" s="27" t="str">
        <f>[21]Abril!$I$25</f>
        <v>L</v>
      </c>
      <c r="W25" s="27" t="str">
        <f>[21]Abril!$I$26</f>
        <v>NE</v>
      </c>
      <c r="X25" s="27" t="str">
        <f>[21]Abril!$I$27</f>
        <v>NE</v>
      </c>
      <c r="Y25" s="27" t="str">
        <f>[21]Abril!$I$28</f>
        <v>NE</v>
      </c>
      <c r="Z25" s="27" t="str">
        <f>[21]Abril!$I$29</f>
        <v>NE</v>
      </c>
      <c r="AA25" s="27" t="str">
        <f>[21]Abril!$I$30</f>
        <v>NE</v>
      </c>
      <c r="AB25" s="27" t="str">
        <f>[21]Abril!$I$31</f>
        <v>NE</v>
      </c>
      <c r="AC25" s="27" t="str">
        <f>[21]Abril!$I$32</f>
        <v>NE</v>
      </c>
      <c r="AD25" s="27" t="str">
        <f>[21]Abril!$I$33</f>
        <v>NE</v>
      </c>
      <c r="AE25" s="27" t="str">
        <f>[21]Abril!$I$34</f>
        <v>NE</v>
      </c>
      <c r="AF25" s="53" t="s">
        <v>61</v>
      </c>
      <c r="AG25" s="2"/>
    </row>
    <row r="26" spans="1:35" ht="12.75" customHeight="1" x14ac:dyDescent="0.2">
      <c r="A26" s="17" t="s">
        <v>16</v>
      </c>
      <c r="B26" s="28" t="str">
        <f>[22]Abril!$I$5</f>
        <v>NO</v>
      </c>
      <c r="C26" s="28" t="str">
        <f>[22]Abril!$I$6</f>
        <v>O</v>
      </c>
      <c r="D26" s="28" t="str">
        <f>[22]Abril!$I$7</f>
        <v>O</v>
      </c>
      <c r="E26" s="28" t="str">
        <f>[22]Abril!$I$8</f>
        <v>SO</v>
      </c>
      <c r="F26" s="28" t="str">
        <f>[22]Abril!$I$9</f>
        <v>O</v>
      </c>
      <c r="G26" s="28" t="str">
        <f>[22]Abril!$I$10</f>
        <v>O</v>
      </c>
      <c r="H26" s="28" t="str">
        <f>[22]Abril!$I$11</f>
        <v>O</v>
      </c>
      <c r="I26" s="28" t="str">
        <f>[22]Abril!$I$12</f>
        <v>O</v>
      </c>
      <c r="J26" s="28" t="str">
        <f>[22]Abril!$I$13</f>
        <v>NO</v>
      </c>
      <c r="K26" s="28" t="str">
        <f>[22]Abril!$I$14</f>
        <v>O</v>
      </c>
      <c r="L26" s="28" t="str">
        <f>[22]Abril!$I$15</f>
        <v>O</v>
      </c>
      <c r="M26" s="28" t="str">
        <f>[22]Abril!$I$16</f>
        <v>O</v>
      </c>
      <c r="N26" s="28" t="str">
        <f>[22]Abril!$I$17</f>
        <v>O</v>
      </c>
      <c r="O26" s="28" t="str">
        <f>[22]Abril!$I$18</f>
        <v>SO</v>
      </c>
      <c r="P26" s="28" t="str">
        <f>[22]Abril!$I$19</f>
        <v>O</v>
      </c>
      <c r="Q26" s="28" t="str">
        <f>[22]Abril!$I$20</f>
        <v>**</v>
      </c>
      <c r="R26" s="28" t="str">
        <f>[22]Abril!$I$21</f>
        <v>**</v>
      </c>
      <c r="S26" s="28" t="str">
        <f>[22]Abril!$I$22</f>
        <v>**</v>
      </c>
      <c r="T26" s="28" t="str">
        <f>[22]Abril!$I$23</f>
        <v>**</v>
      </c>
      <c r="U26" s="28" t="str">
        <f>[22]Abril!$I$24</f>
        <v>**</v>
      </c>
      <c r="V26" s="28" t="str">
        <f>[22]Abril!$I$25</f>
        <v>**</v>
      </c>
      <c r="W26" s="28" t="str">
        <f>[22]Abril!$I$26</f>
        <v>O</v>
      </c>
      <c r="X26" s="28" t="str">
        <f>[22]Abril!$I$27</f>
        <v>SO</v>
      </c>
      <c r="Y26" s="28" t="str">
        <f>[22]Abril!$I$28</f>
        <v>SO</v>
      </c>
      <c r="Z26" s="28" t="str">
        <f>[22]Abril!$I$29</f>
        <v>SO</v>
      </c>
      <c r="AA26" s="28" t="str">
        <f>[22]Abril!$I$30</f>
        <v>SO</v>
      </c>
      <c r="AB26" s="28" t="str">
        <f>[22]Abril!$I$31</f>
        <v>SO</v>
      </c>
      <c r="AC26" s="28" t="str">
        <f>[22]Abril!$I$32</f>
        <v>SO</v>
      </c>
      <c r="AD26" s="28" t="str">
        <f>[22]Abril!$I$33</f>
        <v>O</v>
      </c>
      <c r="AE26" s="28" t="str">
        <f>[22]Abril!$I$34</f>
        <v>O</v>
      </c>
      <c r="AF26" s="53" t="s">
        <v>63</v>
      </c>
      <c r="AG26" s="2"/>
    </row>
    <row r="27" spans="1:35" ht="11.25" customHeight="1" x14ac:dyDescent="0.2">
      <c r="A27" s="17" t="s">
        <v>17</v>
      </c>
      <c r="B27" s="27" t="str">
        <f>[23]Abril!$I$5</f>
        <v>**</v>
      </c>
      <c r="C27" s="27" t="str">
        <f>[23]Abril!$I$6</f>
        <v>**</v>
      </c>
      <c r="D27" s="27" t="str">
        <f>[23]Abril!$I$7</f>
        <v>**</v>
      </c>
      <c r="E27" s="27" t="str">
        <f>[23]Abril!$I$8</f>
        <v>**</v>
      </c>
      <c r="F27" s="27" t="str">
        <f>[23]Abril!$I$9</f>
        <v>**</v>
      </c>
      <c r="G27" s="27" t="str">
        <f>[23]Abril!$I$10</f>
        <v>**</v>
      </c>
      <c r="H27" s="27" t="str">
        <f>[23]Abril!$I$11</f>
        <v>**</v>
      </c>
      <c r="I27" s="27" t="str">
        <f>[23]Abril!$I$12</f>
        <v>**</v>
      </c>
      <c r="J27" s="27" t="str">
        <f>[23]Abril!$I$13</f>
        <v>**</v>
      </c>
      <c r="K27" s="27" t="str">
        <f>[23]Abril!$I$14</f>
        <v>**</v>
      </c>
      <c r="L27" s="27" t="str">
        <f>[23]Abril!$I$15</f>
        <v>**</v>
      </c>
      <c r="M27" s="27" t="str">
        <f>[23]Abril!$I$16</f>
        <v>**</v>
      </c>
      <c r="N27" s="27" t="str">
        <f>[23]Abril!$I$17</f>
        <v>**</v>
      </c>
      <c r="O27" s="27" t="str">
        <f>[23]Abril!$I$18</f>
        <v>**</v>
      </c>
      <c r="P27" s="27" t="str">
        <f>[23]Abril!$I$19</f>
        <v>**</v>
      </c>
      <c r="Q27" s="27" t="str">
        <f>[23]Abril!$I$20</f>
        <v>**</v>
      </c>
      <c r="R27" s="27" t="str">
        <f>[23]Abril!$I$21</f>
        <v>**</v>
      </c>
      <c r="S27" s="27" t="str">
        <f>[23]Abril!$I$22</f>
        <v>**</v>
      </c>
      <c r="T27" s="27" t="str">
        <f>[23]Abril!$I$23</f>
        <v>**</v>
      </c>
      <c r="U27" s="27" t="str">
        <f>[23]Abril!$I$24</f>
        <v>**</v>
      </c>
      <c r="V27" s="27" t="str">
        <f>[23]Abril!$I$25</f>
        <v>**</v>
      </c>
      <c r="W27" s="27" t="str">
        <f>[23]Abril!$I$26</f>
        <v>**</v>
      </c>
      <c r="X27" s="27" t="str">
        <f>[23]Abril!$I$27</f>
        <v>**</v>
      </c>
      <c r="Y27" s="27" t="str">
        <f>[23]Abril!$I$28</f>
        <v>**</v>
      </c>
      <c r="Z27" s="27" t="str">
        <f>[23]Abril!$I$29</f>
        <v>**</v>
      </c>
      <c r="AA27" s="27" t="str">
        <f>[23]Abril!$I$30</f>
        <v>**</v>
      </c>
      <c r="AB27" s="27" t="str">
        <f>[23]Abril!$I$31</f>
        <v>**</v>
      </c>
      <c r="AC27" s="27" t="str">
        <f>[23]Abril!$I$32</f>
        <v>L</v>
      </c>
      <c r="AD27" s="27" t="str">
        <f>[23]Abril!$I$33</f>
        <v>L</v>
      </c>
      <c r="AE27" s="27" t="str">
        <f>[23]Abril!$I$34</f>
        <v>L</v>
      </c>
      <c r="AF27" s="53" t="s">
        <v>65</v>
      </c>
      <c r="AG27" s="2"/>
    </row>
    <row r="28" spans="1:35" ht="12" customHeight="1" x14ac:dyDescent="0.2">
      <c r="A28" s="17" t="s">
        <v>18</v>
      </c>
      <c r="B28" s="27" t="str">
        <f>[24]Abril!$I$5</f>
        <v>N</v>
      </c>
      <c r="C28" s="27" t="str">
        <f>[24]Abril!$I$6</f>
        <v>NO</v>
      </c>
      <c r="D28" s="27" t="str">
        <f>[24]Abril!$I$7</f>
        <v>L</v>
      </c>
      <c r="E28" s="27" t="str">
        <f>[24]Abril!$I$8</f>
        <v>L</v>
      </c>
      <c r="F28" s="27" t="str">
        <f>[24]Abril!$I$9</f>
        <v>NO</v>
      </c>
      <c r="G28" s="27" t="str">
        <f>[24]Abril!$I$10</f>
        <v>L</v>
      </c>
      <c r="H28" s="27" t="str">
        <f>[24]Abril!$I$11</f>
        <v>L</v>
      </c>
      <c r="I28" s="27" t="str">
        <f>[24]Abril!$I$12</f>
        <v>N</v>
      </c>
      <c r="J28" s="27" t="str">
        <f>[24]Abril!$I$13</f>
        <v>L</v>
      </c>
      <c r="K28" s="27" t="str">
        <f>[24]Abril!$I$14</f>
        <v>L</v>
      </c>
      <c r="L28" s="27" t="str">
        <f>[24]Abril!$I$15</f>
        <v>L</v>
      </c>
      <c r="M28" s="27" t="str">
        <f>[24]Abril!$I$16</f>
        <v>N</v>
      </c>
      <c r="N28" s="27" t="str">
        <f>[24]Abril!$I$17</f>
        <v>NO</v>
      </c>
      <c r="O28" s="27" t="str">
        <f>[24]Abril!$I$18</f>
        <v>SE</v>
      </c>
      <c r="P28" s="27" t="str">
        <f>[24]Abril!$I$19</f>
        <v>SE</v>
      </c>
      <c r="Q28" s="27" t="str">
        <f>[24]Abril!$I$20</f>
        <v>SE</v>
      </c>
      <c r="R28" s="27" t="str">
        <f>[24]Abril!$I$21</f>
        <v>SE</v>
      </c>
      <c r="S28" s="27" t="str">
        <f>[24]Abril!$I$22</f>
        <v>S</v>
      </c>
      <c r="T28" s="27" t="str">
        <f>[24]Abril!$I$23</f>
        <v>L</v>
      </c>
      <c r="U28" s="27" t="str">
        <f>[24]Abril!$I$24</f>
        <v>SE</v>
      </c>
      <c r="V28" s="27" t="str">
        <f>[24]Abril!$I$25</f>
        <v>L</v>
      </c>
      <c r="W28" s="27" t="str">
        <f>[24]Abril!$I$26</f>
        <v>L</v>
      </c>
      <c r="X28" s="27" t="str">
        <f>[24]Abril!$I$27</f>
        <v>L</v>
      </c>
      <c r="Y28" s="27" t="str">
        <f>[24]Abril!$I$28</f>
        <v>L</v>
      </c>
      <c r="Z28" s="27" t="str">
        <f>[24]Abril!$I$29</f>
        <v>L</v>
      </c>
      <c r="AA28" s="27" t="str">
        <f>[24]Abril!$I$30</f>
        <v>S</v>
      </c>
      <c r="AB28" s="27" t="str">
        <f>[24]Abril!$I$31</f>
        <v>L</v>
      </c>
      <c r="AC28" s="27" t="str">
        <f>[24]Abril!$I$32</f>
        <v>L</v>
      </c>
      <c r="AD28" s="27" t="str">
        <f>[24]Abril!$I$33</f>
        <v>SE</v>
      </c>
      <c r="AE28" s="27" t="str">
        <f>[24]Abril!$I$34</f>
        <v>SE</v>
      </c>
      <c r="AF28" s="53" t="s">
        <v>65</v>
      </c>
      <c r="AG28" s="2"/>
    </row>
    <row r="29" spans="1:35" ht="12.75" customHeight="1" x14ac:dyDescent="0.2">
      <c r="A29" s="17" t="s">
        <v>19</v>
      </c>
      <c r="B29" s="27" t="str">
        <f>[25]Abril!$I$5</f>
        <v>L</v>
      </c>
      <c r="C29" s="27" t="str">
        <f>[25]Abril!$I$6</f>
        <v>L</v>
      </c>
      <c r="D29" s="27" t="str">
        <f>[25]Abril!$I$7</f>
        <v>NE</v>
      </c>
      <c r="E29" s="27" t="str">
        <f>[25]Abril!$I$8</f>
        <v>N</v>
      </c>
      <c r="F29" s="27" t="str">
        <f>[25]Abril!$I$9</f>
        <v>SO</v>
      </c>
      <c r="G29" s="27" t="str">
        <f>[25]Abril!$I$10</f>
        <v>NE</v>
      </c>
      <c r="H29" s="27" t="str">
        <f>[25]Abril!$I$11</f>
        <v>L</v>
      </c>
      <c r="I29" s="27" t="str">
        <f>[25]Abril!$I$12</f>
        <v>SE</v>
      </c>
      <c r="J29" s="27" t="str">
        <f>[25]Abril!$I$13</f>
        <v>SE</v>
      </c>
      <c r="K29" s="27" t="str">
        <f>[25]Abril!$I$14</f>
        <v>NE</v>
      </c>
      <c r="L29" s="27" t="str">
        <f>[25]Abril!$I$15</f>
        <v>NE</v>
      </c>
      <c r="M29" s="27" t="str">
        <f>[25]Abril!$I$16</f>
        <v>NE</v>
      </c>
      <c r="N29" s="27" t="str">
        <f>[25]Abril!$I$17</f>
        <v>S</v>
      </c>
      <c r="O29" s="27" t="str">
        <f>[25]Abril!$I$18</f>
        <v>S</v>
      </c>
      <c r="P29" s="27" t="str">
        <f>[25]Abril!$I$19</f>
        <v>S</v>
      </c>
      <c r="Q29" s="27" t="str">
        <f>[25]Abril!$I$20</f>
        <v>S</v>
      </c>
      <c r="R29" s="27" t="str">
        <f>[25]Abril!$I$21</f>
        <v>S</v>
      </c>
      <c r="S29" s="27" t="str">
        <f>[25]Abril!$I$22</f>
        <v>SE</v>
      </c>
      <c r="T29" s="27" t="str">
        <f>[25]Abril!$I$23</f>
        <v>SE</v>
      </c>
      <c r="U29" s="27" t="str">
        <f>[25]Abril!$I$24</f>
        <v>SE</v>
      </c>
      <c r="V29" s="27" t="str">
        <f>[25]Abril!$I$25</f>
        <v>SE</v>
      </c>
      <c r="W29" s="27" t="str">
        <f>[25]Abril!$I$26</f>
        <v>SE</v>
      </c>
      <c r="X29" s="27" t="str">
        <f>[25]Abril!$I$27</f>
        <v>SE</v>
      </c>
      <c r="Y29" s="27" t="str">
        <f>[25]Abril!$I$28</f>
        <v>SE</v>
      </c>
      <c r="Z29" s="27" t="str">
        <f>[25]Abril!$I$29</f>
        <v>SE</v>
      </c>
      <c r="AA29" s="27" t="str">
        <f>[25]Abril!$I$30</f>
        <v>NE</v>
      </c>
      <c r="AB29" s="27" t="str">
        <f>[25]Abril!$I$31</f>
        <v>NE</v>
      </c>
      <c r="AC29" s="27" t="str">
        <f>[25]Abril!$I$32</f>
        <v>NE</v>
      </c>
      <c r="AD29" s="27" t="str">
        <f>[25]Abril!$I$33</f>
        <v>N</v>
      </c>
      <c r="AE29" s="27" t="str">
        <f>[25]Abril!$I$34</f>
        <v>NE</v>
      </c>
      <c r="AF29" s="53" t="s">
        <v>64</v>
      </c>
      <c r="AG29" s="2"/>
    </row>
    <row r="30" spans="1:35" ht="11.25" customHeight="1" x14ac:dyDescent="0.2">
      <c r="A30" s="17" t="s">
        <v>31</v>
      </c>
      <c r="B30" s="27" t="str">
        <f>[26]Abril!$I$5</f>
        <v>NE</v>
      </c>
      <c r="C30" s="27" t="str">
        <f>[26]Abril!$I$6</f>
        <v>NO</v>
      </c>
      <c r="D30" s="27" t="str">
        <f>[26]Abril!$I$7</f>
        <v>NO</v>
      </c>
      <c r="E30" s="27" t="str">
        <f>[26]Abril!$I$8</f>
        <v>NO</v>
      </c>
      <c r="F30" s="27" t="str">
        <f>[26]Abril!$I$9</f>
        <v>NO</v>
      </c>
      <c r="G30" s="27" t="str">
        <f>[26]Abril!$I$10</f>
        <v>NO</v>
      </c>
      <c r="H30" s="27" t="str">
        <f>[26]Abril!$I$11</f>
        <v>NE</v>
      </c>
      <c r="I30" s="27" t="str">
        <f>[26]Abril!$I$12</f>
        <v>SE</v>
      </c>
      <c r="J30" s="27" t="str">
        <f>[26]Abril!$I$13</f>
        <v>SE</v>
      </c>
      <c r="K30" s="27" t="str">
        <f>[26]Abril!$I$14</f>
        <v>NE</v>
      </c>
      <c r="L30" s="27" t="str">
        <f>[26]Abril!$I$15</f>
        <v>NE</v>
      </c>
      <c r="M30" s="27" t="str">
        <f>[26]Abril!$I$16</f>
        <v>NO</v>
      </c>
      <c r="N30" s="27" t="str">
        <f>[26]Abril!$I$17</f>
        <v>S</v>
      </c>
      <c r="O30" s="27" t="str">
        <f>[26]Abril!$I$18</f>
        <v>S</v>
      </c>
      <c r="P30" s="27" t="str">
        <f>[26]Abril!$I$19</f>
        <v>SE</v>
      </c>
      <c r="Q30" s="27" t="str">
        <f>[26]Abril!$I$20</f>
        <v>SE</v>
      </c>
      <c r="R30" s="27" t="str">
        <f>[26]Abril!$I$21</f>
        <v>SE</v>
      </c>
      <c r="S30" s="27" t="str">
        <f>[26]Abril!$I$22</f>
        <v>SE</v>
      </c>
      <c r="T30" s="27" t="str">
        <f>[26]Abril!$I$23</f>
        <v>SE</v>
      </c>
      <c r="U30" s="27" t="str">
        <f>[26]Abril!$I$24</f>
        <v>SE</v>
      </c>
      <c r="V30" s="27" t="str">
        <f>[26]Abril!$I$25</f>
        <v>SE</v>
      </c>
      <c r="W30" s="27" t="str">
        <f>[26]Abril!$I$26</f>
        <v>SE</v>
      </c>
      <c r="X30" s="27" t="str">
        <f>[26]Abril!$I$27</f>
        <v>SE</v>
      </c>
      <c r="Y30" s="27" t="str">
        <f>[26]Abril!$I$28</f>
        <v>SE</v>
      </c>
      <c r="Z30" s="27" t="str">
        <f>[26]Abril!$I$29</f>
        <v>NE</v>
      </c>
      <c r="AA30" s="27" t="str">
        <f>[26]Abril!$I$30</f>
        <v>SE</v>
      </c>
      <c r="AB30" s="27" t="str">
        <f>[26]Abril!$I$31</f>
        <v>NE</v>
      </c>
      <c r="AC30" s="27" t="str">
        <f>[26]Abril!$I$32</f>
        <v>L</v>
      </c>
      <c r="AD30" s="27" t="str">
        <f>[26]Abril!$I$33</f>
        <v>SE</v>
      </c>
      <c r="AE30" s="27" t="str">
        <f>[26]Abril!$I$34</f>
        <v>SE</v>
      </c>
      <c r="AF30" s="53" t="s">
        <v>64</v>
      </c>
      <c r="AG30" s="2"/>
    </row>
    <row r="31" spans="1:35" ht="11.25" customHeight="1" x14ac:dyDescent="0.2">
      <c r="A31" s="17" t="s">
        <v>51</v>
      </c>
      <c r="B31" s="27" t="str">
        <f>[27]Abril!$I$5</f>
        <v>NE</v>
      </c>
      <c r="C31" s="27" t="str">
        <f>[27]Abril!$I$6</f>
        <v>L</v>
      </c>
      <c r="D31" s="27" t="str">
        <f>[27]Abril!$I$7</f>
        <v>L</v>
      </c>
      <c r="E31" s="27" t="str">
        <f>[27]Abril!$I$8</f>
        <v>L</v>
      </c>
      <c r="F31" s="27" t="str">
        <f>[27]Abril!$I$9</f>
        <v>NE</v>
      </c>
      <c r="G31" s="27" t="str">
        <f>[27]Abril!$I$10</f>
        <v>NE</v>
      </c>
      <c r="H31" s="27" t="str">
        <f>[27]Abril!$I$11</f>
        <v>NE</v>
      </c>
      <c r="I31" s="27" t="str">
        <f>[27]Abril!$I$12</f>
        <v>NE</v>
      </c>
      <c r="J31" s="27" t="str">
        <f>[27]Abril!$I$13</f>
        <v>S</v>
      </c>
      <c r="K31" s="27" t="str">
        <f>[27]Abril!$I$14</f>
        <v>L</v>
      </c>
      <c r="L31" s="27" t="str">
        <f>[27]Abril!$I$15</f>
        <v>NE</v>
      </c>
      <c r="M31" s="27" t="str">
        <f>[27]Abril!$I$16</f>
        <v>NE</v>
      </c>
      <c r="N31" s="27" t="str">
        <f>[27]Abril!$I$17</f>
        <v>SO</v>
      </c>
      <c r="O31" s="27" t="str">
        <f>[27]Abril!$I$18</f>
        <v>SO</v>
      </c>
      <c r="P31" s="27" t="str">
        <f>[27]Abril!$I$19</f>
        <v>SE</v>
      </c>
      <c r="Q31" s="27" t="str">
        <f>[27]Abril!$I$20</f>
        <v>S</v>
      </c>
      <c r="R31" s="27" t="str">
        <f>[27]Abril!$I$21</f>
        <v>SE</v>
      </c>
      <c r="S31" s="27" t="str">
        <f>[27]Abril!$I$22</f>
        <v>S</v>
      </c>
      <c r="T31" s="27" t="str">
        <f>[27]Abril!$I$23</f>
        <v>SE</v>
      </c>
      <c r="U31" s="27" t="str">
        <f>[27]Abril!$I$24</f>
        <v>SE</v>
      </c>
      <c r="V31" s="27" t="str">
        <f>[27]Abril!$I$25</f>
        <v>SE</v>
      </c>
      <c r="W31" s="27" t="str">
        <f>[27]Abril!$I$26</f>
        <v>SE</v>
      </c>
      <c r="X31" s="27" t="str">
        <f>[27]Abril!$I$27</f>
        <v>SE</v>
      </c>
      <c r="Y31" s="27" t="str">
        <f>[27]Abril!$I$28</f>
        <v>NE</v>
      </c>
      <c r="Z31" s="27" t="str">
        <f>[27]Abril!$I$29</f>
        <v>SO</v>
      </c>
      <c r="AA31" s="27" t="str">
        <f>[27]Abril!$I$30</f>
        <v>SE</v>
      </c>
      <c r="AB31" s="27" t="str">
        <f>[27]Abril!$I$31</f>
        <v>L</v>
      </c>
      <c r="AC31" s="27" t="str">
        <f>[27]Abril!$I$32</f>
        <v>L</v>
      </c>
      <c r="AD31" s="27" t="str">
        <f>[27]Abril!$I$33</f>
        <v>L</v>
      </c>
      <c r="AE31" s="27" t="str">
        <f>[27]Abril!$I$34</f>
        <v>L</v>
      </c>
      <c r="AF31" s="53" t="s">
        <v>61</v>
      </c>
      <c r="AG31" s="2"/>
    </row>
    <row r="32" spans="1:35" ht="11.25" customHeight="1" x14ac:dyDescent="0.2">
      <c r="A32" s="17" t="s">
        <v>20</v>
      </c>
      <c r="B32" s="24" t="str">
        <f>[28]Abril!$I$5</f>
        <v>NE</v>
      </c>
      <c r="C32" s="24" t="str">
        <f>[28]Abril!$I$6</f>
        <v>N</v>
      </c>
      <c r="D32" s="24" t="str">
        <f>[28]Abril!$I$7</f>
        <v>NE</v>
      </c>
      <c r="E32" s="24" t="str">
        <f>[28]Abril!$I$8</f>
        <v>N</v>
      </c>
      <c r="F32" s="24" t="str">
        <f>[28]Abril!$I$9</f>
        <v>NO</v>
      </c>
      <c r="G32" s="24" t="str">
        <f>[28]Abril!$I$10</f>
        <v>N</v>
      </c>
      <c r="H32" s="24" t="str">
        <f>[28]Abril!$I$11</f>
        <v>N</v>
      </c>
      <c r="I32" s="24" t="str">
        <f>[28]Abril!$I$12</f>
        <v>S</v>
      </c>
      <c r="J32" s="24" t="str">
        <f>[28]Abril!$I$13</f>
        <v>S</v>
      </c>
      <c r="K32" s="24" t="str">
        <f>[28]Abril!$I$14</f>
        <v>NE</v>
      </c>
      <c r="L32" s="24" t="str">
        <f>[28]Abril!$I$15</f>
        <v>L</v>
      </c>
      <c r="M32" s="24" t="str">
        <f>[28]Abril!$I$16</f>
        <v>N</v>
      </c>
      <c r="N32" s="24" t="str">
        <f>[28]Abril!$I$17</f>
        <v>NO</v>
      </c>
      <c r="O32" s="24" t="str">
        <f>[28]Abril!$I$18</f>
        <v>S</v>
      </c>
      <c r="P32" s="24" t="str">
        <f>[28]Abril!$I$19</f>
        <v>S</v>
      </c>
      <c r="Q32" s="24" t="str">
        <f>[28]Abril!$I$20</f>
        <v>SO</v>
      </c>
      <c r="R32" s="24" t="str">
        <f>[28]Abril!$I$21</f>
        <v>S</v>
      </c>
      <c r="S32" s="24" t="str">
        <f>[28]Abril!$I$22</f>
        <v>SO</v>
      </c>
      <c r="T32" s="24" t="str">
        <f>[28]Abril!$I$23</f>
        <v>SO</v>
      </c>
      <c r="U32" s="24" t="str">
        <f>[28]Abril!$I$24</f>
        <v>S</v>
      </c>
      <c r="V32" s="24" t="str">
        <f>[28]Abril!$I$25</f>
        <v>S</v>
      </c>
      <c r="W32" s="24" t="str">
        <f>[28]Abril!$I$26</f>
        <v>S</v>
      </c>
      <c r="X32" s="24" t="str">
        <f>[28]Abril!$I$27</f>
        <v>SE</v>
      </c>
      <c r="Y32" s="24" t="str">
        <f>[28]Abril!$I$28</f>
        <v>L</v>
      </c>
      <c r="Z32" s="24" t="str">
        <f>[28]Abril!$I$29</f>
        <v>NE</v>
      </c>
      <c r="AA32" s="24" t="str">
        <f>[28]Abril!$I$30</f>
        <v>S</v>
      </c>
      <c r="AB32" s="24" t="str">
        <f>[28]Abril!$I$31</f>
        <v>L</v>
      </c>
      <c r="AC32" s="24" t="str">
        <f>[28]Abril!$I$32</f>
        <v>SE</v>
      </c>
      <c r="AD32" s="24" t="str">
        <f>[28]Abril!$I$33</f>
        <v>NE</v>
      </c>
      <c r="AE32" s="24" t="str">
        <f>[28]Abril!$I$34</f>
        <v>NE</v>
      </c>
      <c r="AF32" s="53" t="s">
        <v>68</v>
      </c>
      <c r="AG32" s="2"/>
    </row>
    <row r="33" spans="1:33" s="5" customFormat="1" ht="13.5" customHeight="1" x14ac:dyDescent="0.2">
      <c r="A33" s="34" t="s">
        <v>38</v>
      </c>
      <c r="B33" s="35" t="s">
        <v>61</v>
      </c>
      <c r="C33" s="35" t="s">
        <v>61</v>
      </c>
      <c r="D33" s="35" t="s">
        <v>61</v>
      </c>
      <c r="E33" s="35" t="s">
        <v>62</v>
      </c>
      <c r="F33" s="35" t="s">
        <v>63</v>
      </c>
      <c r="G33" s="35" t="s">
        <v>61</v>
      </c>
      <c r="H33" s="35" t="s">
        <v>61</v>
      </c>
      <c r="I33" s="35" t="s">
        <v>64</v>
      </c>
      <c r="J33" s="35" t="s">
        <v>65</v>
      </c>
      <c r="K33" s="35" t="s">
        <v>65</v>
      </c>
      <c r="L33" s="35" t="s">
        <v>61</v>
      </c>
      <c r="M33" s="35" t="s">
        <v>62</v>
      </c>
      <c r="N33" s="35" t="s">
        <v>68</v>
      </c>
      <c r="O33" s="35" t="s">
        <v>68</v>
      </c>
      <c r="P33" s="36" t="s">
        <v>68</v>
      </c>
      <c r="Q33" s="36" t="s">
        <v>68</v>
      </c>
      <c r="R33" s="36" t="s">
        <v>68</v>
      </c>
      <c r="S33" s="36" t="s">
        <v>64</v>
      </c>
      <c r="T33" s="36" t="s">
        <v>64</v>
      </c>
      <c r="U33" s="36" t="s">
        <v>64</v>
      </c>
      <c r="V33" s="36" t="s">
        <v>64</v>
      </c>
      <c r="W33" s="36" t="s">
        <v>64</v>
      </c>
      <c r="X33" s="36" t="s">
        <v>65</v>
      </c>
      <c r="Y33" s="36" t="s">
        <v>65</v>
      </c>
      <c r="Z33" s="36" t="s">
        <v>61</v>
      </c>
      <c r="AA33" s="36" t="s">
        <v>64</v>
      </c>
      <c r="AB33" s="36" t="s">
        <v>61</v>
      </c>
      <c r="AC33" s="36" t="s">
        <v>65</v>
      </c>
      <c r="AD33" s="36" t="s">
        <v>65</v>
      </c>
      <c r="AE33" s="36" t="s">
        <v>61</v>
      </c>
      <c r="AF33" s="29"/>
      <c r="AG33" s="10"/>
    </row>
    <row r="34" spans="1:33" x14ac:dyDescent="0.2">
      <c r="A34" s="63" t="s">
        <v>37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54" t="s">
        <v>65</v>
      </c>
      <c r="AG34" s="2"/>
    </row>
    <row r="35" spans="1:33" x14ac:dyDescent="0.2">
      <c r="AF35" s="9"/>
      <c r="AG35" s="2"/>
    </row>
    <row r="36" spans="1:33" x14ac:dyDescent="0.2">
      <c r="B36" s="20"/>
      <c r="C36" s="20" t="s">
        <v>53</v>
      </c>
      <c r="D36" s="20"/>
      <c r="E36" s="20"/>
      <c r="F36" s="20"/>
      <c r="R36" s="2" t="s">
        <v>54</v>
      </c>
      <c r="AE36" s="2" t="s">
        <v>56</v>
      </c>
      <c r="AF36" s="2"/>
      <c r="AG36" s="2"/>
    </row>
    <row r="37" spans="1:33" x14ac:dyDescent="0.2">
      <c r="O37" s="21"/>
      <c r="P37" s="21"/>
      <c r="Q37" s="21"/>
      <c r="R37" s="21" t="s">
        <v>55</v>
      </c>
      <c r="S37" s="21"/>
      <c r="T37" s="21"/>
      <c r="U37" s="21"/>
      <c r="AC37" s="21"/>
      <c r="AD37" s="21"/>
      <c r="AE37" s="21" t="s">
        <v>57</v>
      </c>
      <c r="AF37" s="21"/>
      <c r="AG37" s="21"/>
    </row>
    <row r="38" spans="1:33" x14ac:dyDescent="0.2">
      <c r="AF38" s="9"/>
      <c r="AG38" s="2"/>
    </row>
    <row r="39" spans="1:33" ht="12" customHeight="1" x14ac:dyDescent="0.2">
      <c r="U39" s="32"/>
      <c r="V39" s="32"/>
      <c r="W39" s="32" t="s">
        <v>67</v>
      </c>
      <c r="X39" s="32"/>
    </row>
    <row r="42" spans="1:33" x14ac:dyDescent="0.2">
      <c r="P42" s="2" t="s">
        <v>58</v>
      </c>
    </row>
    <row r="43" spans="1:33" x14ac:dyDescent="0.2">
      <c r="G43" s="2" t="s">
        <v>58</v>
      </c>
    </row>
    <row r="44" spans="1:33" x14ac:dyDescent="0.2">
      <c r="AB44" s="2" t="s">
        <v>58</v>
      </c>
    </row>
  </sheetData>
  <mergeCells count="34">
    <mergeCell ref="W3:W4"/>
    <mergeCell ref="Y3:Y4"/>
    <mergeCell ref="Z3:Z4"/>
    <mergeCell ref="AE3:AE4"/>
    <mergeCell ref="AA3:AA4"/>
    <mergeCell ref="AB3:AB4"/>
    <mergeCell ref="AC3:AC4"/>
    <mergeCell ref="AD3:AD4"/>
    <mergeCell ref="R3:R4"/>
    <mergeCell ref="S3:S4"/>
    <mergeCell ref="T3:T4"/>
    <mergeCell ref="U3:U4"/>
    <mergeCell ref="V3:V4"/>
    <mergeCell ref="M3:M4"/>
    <mergeCell ref="N3:N4"/>
    <mergeCell ref="O3:O4"/>
    <mergeCell ref="P3:P4"/>
    <mergeCell ref="Q3:Q4"/>
    <mergeCell ref="L3:L4"/>
    <mergeCell ref="B2:AF2"/>
    <mergeCell ref="A1:AF1"/>
    <mergeCell ref="A34:AE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workbookViewId="0">
      <selection activeCell="AF5" sqref="AF5:AF33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27" width="5.42578125" style="2" bestFit="1" customWidth="1"/>
    <col min="28" max="29" width="6.140625" style="2" bestFit="1" customWidth="1"/>
    <col min="30" max="31" width="5.42578125" style="2" bestFit="1" customWidth="1"/>
    <col min="32" max="32" width="7.42578125" style="6" bestFit="1" customWidth="1"/>
    <col min="33" max="33" width="9.140625" style="1"/>
  </cols>
  <sheetData>
    <row r="1" spans="1:33" ht="20.100000000000001" customHeight="1" x14ac:dyDescent="0.2">
      <c r="A1" s="57" t="s">
        <v>32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</row>
    <row r="2" spans="1:33" s="4" customFormat="1" ht="20.100000000000001" customHeight="1" x14ac:dyDescent="0.2">
      <c r="A2" s="58" t="s">
        <v>21</v>
      </c>
      <c r="B2" s="56" t="s">
        <v>52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7"/>
    </row>
    <row r="3" spans="1:33" s="5" customFormat="1" ht="20.100000000000001" customHeight="1" x14ac:dyDescent="0.2">
      <c r="A3" s="58"/>
      <c r="B3" s="59">
        <v>1</v>
      </c>
      <c r="C3" s="59">
        <f>SUM(B3+1)</f>
        <v>2</v>
      </c>
      <c r="D3" s="59">
        <f t="shared" ref="D3:AD3" si="0">SUM(C3+1)</f>
        <v>3</v>
      </c>
      <c r="E3" s="59">
        <f t="shared" si="0"/>
        <v>4</v>
      </c>
      <c r="F3" s="59">
        <f t="shared" si="0"/>
        <v>5</v>
      </c>
      <c r="G3" s="59">
        <f t="shared" si="0"/>
        <v>6</v>
      </c>
      <c r="H3" s="59">
        <f t="shared" si="0"/>
        <v>7</v>
      </c>
      <c r="I3" s="59">
        <f t="shared" si="0"/>
        <v>8</v>
      </c>
      <c r="J3" s="59">
        <f t="shared" si="0"/>
        <v>9</v>
      </c>
      <c r="K3" s="59">
        <f t="shared" si="0"/>
        <v>10</v>
      </c>
      <c r="L3" s="59">
        <f t="shared" si="0"/>
        <v>11</v>
      </c>
      <c r="M3" s="59">
        <f t="shared" si="0"/>
        <v>12</v>
      </c>
      <c r="N3" s="59">
        <f t="shared" si="0"/>
        <v>13</v>
      </c>
      <c r="O3" s="59">
        <f t="shared" si="0"/>
        <v>14</v>
      </c>
      <c r="P3" s="59">
        <f t="shared" si="0"/>
        <v>15</v>
      </c>
      <c r="Q3" s="59">
        <f t="shared" si="0"/>
        <v>16</v>
      </c>
      <c r="R3" s="59">
        <f t="shared" si="0"/>
        <v>17</v>
      </c>
      <c r="S3" s="59">
        <f t="shared" si="0"/>
        <v>18</v>
      </c>
      <c r="T3" s="59">
        <f t="shared" si="0"/>
        <v>19</v>
      </c>
      <c r="U3" s="59">
        <f t="shared" si="0"/>
        <v>20</v>
      </c>
      <c r="V3" s="59">
        <f t="shared" si="0"/>
        <v>21</v>
      </c>
      <c r="W3" s="59">
        <f t="shared" si="0"/>
        <v>22</v>
      </c>
      <c r="X3" s="59">
        <f t="shared" si="0"/>
        <v>23</v>
      </c>
      <c r="Y3" s="59">
        <f t="shared" si="0"/>
        <v>24</v>
      </c>
      <c r="Z3" s="59">
        <f t="shared" si="0"/>
        <v>25</v>
      </c>
      <c r="AA3" s="59">
        <f t="shared" si="0"/>
        <v>26</v>
      </c>
      <c r="AB3" s="59">
        <f t="shared" si="0"/>
        <v>27</v>
      </c>
      <c r="AC3" s="59">
        <f t="shared" si="0"/>
        <v>28</v>
      </c>
      <c r="AD3" s="59">
        <f t="shared" si="0"/>
        <v>29</v>
      </c>
      <c r="AE3" s="59">
        <v>30</v>
      </c>
      <c r="AF3" s="39" t="s">
        <v>41</v>
      </c>
      <c r="AG3" s="10"/>
    </row>
    <row r="4" spans="1:33" s="5" customFormat="1" ht="20.100000000000001" customHeight="1" x14ac:dyDescent="0.2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39" t="s">
        <v>39</v>
      </c>
      <c r="AG4" s="10"/>
    </row>
    <row r="5" spans="1:33" s="5" customFormat="1" ht="20.100000000000001" customHeight="1" x14ac:dyDescent="0.2">
      <c r="A5" s="17" t="s">
        <v>47</v>
      </c>
      <c r="B5" s="18">
        <f>[1]Abril!$J$5</f>
        <v>28.8</v>
      </c>
      <c r="C5" s="18">
        <f>[1]Abril!$J$6</f>
        <v>41.04</v>
      </c>
      <c r="D5" s="18">
        <f>[1]Abril!$J$7</f>
        <v>23.400000000000002</v>
      </c>
      <c r="E5" s="18">
        <f>[1]Abril!$J$8</f>
        <v>23.400000000000002</v>
      </c>
      <c r="F5" s="18">
        <f>[1]Abril!$J$9</f>
        <v>37.080000000000005</v>
      </c>
      <c r="G5" s="18">
        <f>[1]Abril!$J$10</f>
        <v>32.4</v>
      </c>
      <c r="H5" s="18">
        <f>[1]Abril!$J$11</f>
        <v>36.36</v>
      </c>
      <c r="I5" s="18">
        <f>[1]Abril!$J$12</f>
        <v>27.36</v>
      </c>
      <c r="J5" s="18">
        <f>[1]Abril!$J$13</f>
        <v>12.96</v>
      </c>
      <c r="K5" s="18">
        <f>[1]Abril!$J$14</f>
        <v>30.6</v>
      </c>
      <c r="L5" s="18">
        <f>[1]Abril!$J$15</f>
        <v>23.400000000000002</v>
      </c>
      <c r="M5" s="18">
        <f>[1]Abril!$J$16</f>
        <v>35.64</v>
      </c>
      <c r="N5" s="18">
        <f>[1]Abril!$J$17</f>
        <v>28.08</v>
      </c>
      <c r="O5" s="18">
        <f>[1]Abril!$J$18</f>
        <v>15.48</v>
      </c>
      <c r="P5" s="18">
        <f>[1]Abril!$J$19</f>
        <v>18</v>
      </c>
      <c r="Q5" s="18">
        <f>[1]Abril!$J$20</f>
        <v>20.88</v>
      </c>
      <c r="R5" s="18">
        <f>[1]Abril!$J$21</f>
        <v>15.48</v>
      </c>
      <c r="S5" s="18">
        <f>[1]Abril!$J$22</f>
        <v>24.12</v>
      </c>
      <c r="T5" s="18">
        <f>[1]Abril!$J$23</f>
        <v>20.52</v>
      </c>
      <c r="U5" s="18">
        <f>[1]Abril!$J$24</f>
        <v>17.28</v>
      </c>
      <c r="V5" s="18">
        <f>[1]Abril!$J$25</f>
        <v>20.52</v>
      </c>
      <c r="W5" s="18">
        <f>[1]Abril!$J$26</f>
        <v>23.759999999999998</v>
      </c>
      <c r="X5" s="18">
        <f>[1]Abril!$J$27</f>
        <v>28.8</v>
      </c>
      <c r="Y5" s="18">
        <f>[1]Abril!$J$28</f>
        <v>21.240000000000002</v>
      </c>
      <c r="Z5" s="18">
        <f>[1]Abril!$J$29</f>
        <v>21.240000000000002</v>
      </c>
      <c r="AA5" s="18">
        <f>[1]Abril!$J$30</f>
        <v>19.079999999999998</v>
      </c>
      <c r="AB5" s="18">
        <f>[1]Abril!$J$31</f>
        <v>27.36</v>
      </c>
      <c r="AC5" s="18">
        <f>[1]Abril!$J$32</f>
        <v>20.52</v>
      </c>
      <c r="AD5" s="18">
        <f>[1]Abril!$J$33</f>
        <v>23.759999999999998</v>
      </c>
      <c r="AE5" s="18">
        <f>[1]Abril!$J$34</f>
        <v>23.400000000000002</v>
      </c>
      <c r="AF5" s="40">
        <f t="shared" ref="AF5:AF14" si="1">MAX(B5:AE5)</f>
        <v>41.04</v>
      </c>
      <c r="AG5" s="10"/>
    </row>
    <row r="6" spans="1:33" s="1" customFormat="1" ht="17.100000000000001" customHeight="1" x14ac:dyDescent="0.2">
      <c r="A6" s="17" t="s">
        <v>0</v>
      </c>
      <c r="B6" s="19">
        <f>[2]Abril!$J$5</f>
        <v>34.200000000000003</v>
      </c>
      <c r="C6" s="19">
        <f>[2]Abril!$J$6</f>
        <v>46.080000000000005</v>
      </c>
      <c r="D6" s="19">
        <f>[2]Abril!$J$7</f>
        <v>23.400000000000002</v>
      </c>
      <c r="E6" s="19">
        <f>[2]Abril!$J$8</f>
        <v>42.480000000000004</v>
      </c>
      <c r="F6" s="19">
        <f>[2]Abril!$J$9</f>
        <v>29.16</v>
      </c>
      <c r="G6" s="19">
        <f>[2]Abril!$J$10</f>
        <v>37.440000000000005</v>
      </c>
      <c r="H6" s="19">
        <f>[2]Abril!$J$11</f>
        <v>60.12</v>
      </c>
      <c r="I6" s="19">
        <f>[2]Abril!$J$12</f>
        <v>15.120000000000001</v>
      </c>
      <c r="J6" s="19">
        <f>[2]Abril!$J$13</f>
        <v>29.16</v>
      </c>
      <c r="K6" s="19">
        <f>[2]Abril!$J$14</f>
        <v>24.840000000000003</v>
      </c>
      <c r="L6" s="19">
        <f>[2]Abril!$J$15</f>
        <v>42.12</v>
      </c>
      <c r="M6" s="19">
        <f>[2]Abril!$J$16</f>
        <v>73.8</v>
      </c>
      <c r="N6" s="19">
        <f>[2]Abril!$J$17</f>
        <v>37.800000000000004</v>
      </c>
      <c r="O6" s="19">
        <f>[2]Abril!$J$18</f>
        <v>29.16</v>
      </c>
      <c r="P6" s="19">
        <f>[2]Abril!$J$19</f>
        <v>18.720000000000002</v>
      </c>
      <c r="Q6" s="19">
        <f>[2]Abril!$J$20</f>
        <v>26.28</v>
      </c>
      <c r="R6" s="19">
        <f>[2]Abril!$J$21</f>
        <v>18.36</v>
      </c>
      <c r="S6" s="19">
        <f>[2]Abril!$J$22</f>
        <v>21.240000000000002</v>
      </c>
      <c r="T6" s="19">
        <f>[2]Abril!$J$23</f>
        <v>22.32</v>
      </c>
      <c r="U6" s="19">
        <f>[2]Abril!$J$24</f>
        <v>18.720000000000002</v>
      </c>
      <c r="V6" s="19">
        <f>[2]Abril!$J$25</f>
        <v>20.88</v>
      </c>
      <c r="W6" s="19">
        <f>[2]Abril!$J$26</f>
        <v>36.72</v>
      </c>
      <c r="X6" s="19">
        <f>[2]Abril!$J$27</f>
        <v>30.240000000000002</v>
      </c>
      <c r="Y6" s="19">
        <f>[2]Abril!$J$28</f>
        <v>29.880000000000003</v>
      </c>
      <c r="Z6" s="19">
        <f>[2]Abril!$J$29</f>
        <v>23.400000000000002</v>
      </c>
      <c r="AA6" s="19">
        <f>[2]Abril!$J$30</f>
        <v>24.12</v>
      </c>
      <c r="AB6" s="19">
        <f>[2]Abril!$J$31</f>
        <v>28.44</v>
      </c>
      <c r="AC6" s="19">
        <f>[2]Abril!$J$32</f>
        <v>29.16</v>
      </c>
      <c r="AD6" s="19">
        <f>[2]Abril!$J$33</f>
        <v>26.28</v>
      </c>
      <c r="AE6" s="19">
        <f>[2]Abril!$J$34</f>
        <v>26.28</v>
      </c>
      <c r="AF6" s="41">
        <f t="shared" si="1"/>
        <v>73.8</v>
      </c>
      <c r="AG6" s="2"/>
    </row>
    <row r="7" spans="1:33" ht="17.100000000000001" customHeight="1" x14ac:dyDescent="0.2">
      <c r="A7" s="17" t="s">
        <v>1</v>
      </c>
      <c r="B7" s="22">
        <f>[3]Abril!$J$5</f>
        <v>27.720000000000002</v>
      </c>
      <c r="C7" s="22">
        <f>[3]Abril!$J$6</f>
        <v>29.52</v>
      </c>
      <c r="D7" s="22">
        <f>[3]Abril!$J$7</f>
        <v>21.96</v>
      </c>
      <c r="E7" s="22">
        <f>[3]Abril!$J$8</f>
        <v>43.2</v>
      </c>
      <c r="F7" s="22">
        <f>[3]Abril!$J$9</f>
        <v>21.96</v>
      </c>
      <c r="G7" s="22">
        <f>[3]Abril!$J$10</f>
        <v>33.480000000000004</v>
      </c>
      <c r="H7" s="22">
        <f>[3]Abril!$J$11</f>
        <v>35.28</v>
      </c>
      <c r="I7" s="22">
        <f>[3]Abril!$J$12</f>
        <v>16.2</v>
      </c>
      <c r="J7" s="22">
        <f>[3]Abril!$J$13</f>
        <v>27.720000000000002</v>
      </c>
      <c r="K7" s="22">
        <f>[3]Abril!$J$14</f>
        <v>18</v>
      </c>
      <c r="L7" s="22">
        <f>[3]Abril!$J$15</f>
        <v>28.8</v>
      </c>
      <c r="M7" s="22">
        <f>[3]Abril!$J$16</f>
        <v>39.96</v>
      </c>
      <c r="N7" s="22">
        <f>[3]Abril!$J$17</f>
        <v>44.64</v>
      </c>
      <c r="O7" s="22">
        <f>[3]Abril!$J$18</f>
        <v>21.96</v>
      </c>
      <c r="P7" s="22">
        <f>[3]Abril!$J$19</f>
        <v>18.36</v>
      </c>
      <c r="Q7" s="22">
        <f>[3]Abril!$J$20</f>
        <v>18.36</v>
      </c>
      <c r="R7" s="22">
        <f>[3]Abril!$J$21</f>
        <v>22.32</v>
      </c>
      <c r="S7" s="22">
        <f>[3]Abril!$J$22</f>
        <v>20.16</v>
      </c>
      <c r="T7" s="22">
        <f>[3]Abril!$J$23</f>
        <v>24.48</v>
      </c>
      <c r="U7" s="22">
        <f>[3]Abril!$J$24</f>
        <v>20.16</v>
      </c>
      <c r="V7" s="22">
        <f>[3]Abril!$J$25</f>
        <v>24.48</v>
      </c>
      <c r="W7" s="22">
        <f>[3]Abril!$J$26</f>
        <v>24.12</v>
      </c>
      <c r="X7" s="22">
        <f>[3]Abril!$J$27</f>
        <v>25.92</v>
      </c>
      <c r="Y7" s="22">
        <f>[3]Abril!$J$28</f>
        <v>20.16</v>
      </c>
      <c r="Z7" s="22">
        <f>[3]Abril!$J$29</f>
        <v>21.96</v>
      </c>
      <c r="AA7" s="22">
        <f>[3]Abril!$J$30</f>
        <v>21.240000000000002</v>
      </c>
      <c r="AB7" s="22">
        <f>[3]Abril!$J$31</f>
        <v>21.96</v>
      </c>
      <c r="AC7" s="22">
        <f>[3]Abril!$J$32</f>
        <v>17.64</v>
      </c>
      <c r="AD7" s="22">
        <f>[3]Abril!$J$33</f>
        <v>18.36</v>
      </c>
      <c r="AE7" s="22">
        <f>[3]Abril!$J$34</f>
        <v>27.720000000000002</v>
      </c>
      <c r="AF7" s="41">
        <f t="shared" si="1"/>
        <v>44.64</v>
      </c>
      <c r="AG7" s="2"/>
    </row>
    <row r="8" spans="1:33" ht="17.100000000000001" customHeight="1" x14ac:dyDescent="0.2">
      <c r="A8" s="17" t="s">
        <v>60</v>
      </c>
      <c r="B8" s="22">
        <f>[4]Abril!$J$5</f>
        <v>33.480000000000004</v>
      </c>
      <c r="C8" s="22">
        <f>[4]Abril!$J$6</f>
        <v>47.88</v>
      </c>
      <c r="D8" s="22">
        <f>[4]Abril!$J$7</f>
        <v>25.2</v>
      </c>
      <c r="E8" s="22">
        <f>[4]Abril!$J$8</f>
        <v>35.28</v>
      </c>
      <c r="F8" s="22">
        <f>[4]Abril!$J$9</f>
        <v>36</v>
      </c>
      <c r="G8" s="22">
        <f>[4]Abril!$J$10</f>
        <v>29.16</v>
      </c>
      <c r="H8" s="22">
        <f>[4]Abril!$J$11</f>
        <v>53.28</v>
      </c>
      <c r="I8" s="22">
        <f>[4]Abril!$J$12</f>
        <v>43.92</v>
      </c>
      <c r="J8" s="22">
        <f>[4]Abril!$J$13</f>
        <v>24.840000000000003</v>
      </c>
      <c r="K8" s="22">
        <f>[4]Abril!$J$14</f>
        <v>45</v>
      </c>
      <c r="L8" s="22">
        <f>[4]Abril!$J$15</f>
        <v>36.72</v>
      </c>
      <c r="M8" s="22">
        <f>[4]Abril!$J$16</f>
        <v>43.56</v>
      </c>
      <c r="N8" s="22">
        <f>[4]Abril!$J$17</f>
        <v>50.4</v>
      </c>
      <c r="O8" s="22">
        <f>[4]Abril!$J$18</f>
        <v>22.68</v>
      </c>
      <c r="P8" s="22">
        <f>[4]Abril!$J$19</f>
        <v>25.92</v>
      </c>
      <c r="Q8" s="22">
        <f>[4]Abril!$J$20</f>
        <v>27.720000000000002</v>
      </c>
      <c r="R8" s="22">
        <f>[4]Abril!$J$21</f>
        <v>23.040000000000003</v>
      </c>
      <c r="S8" s="22">
        <f>[4]Abril!$J$22</f>
        <v>32.4</v>
      </c>
      <c r="T8" s="22">
        <f>[4]Abril!$J$23</f>
        <v>24.48</v>
      </c>
      <c r="U8" s="22">
        <f>[4]Abril!$J$24</f>
        <v>26.28</v>
      </c>
      <c r="V8" s="22">
        <f>[4]Abril!$J$25</f>
        <v>32.76</v>
      </c>
      <c r="W8" s="22">
        <f>[4]Abril!$J$26</f>
        <v>34.200000000000003</v>
      </c>
      <c r="X8" s="22">
        <f>[4]Abril!$J$27</f>
        <v>30.96</v>
      </c>
      <c r="Y8" s="22">
        <f>[4]Abril!$J$28</f>
        <v>29.52</v>
      </c>
      <c r="Z8" s="22">
        <f>[4]Abril!$J$29</f>
        <v>32.76</v>
      </c>
      <c r="AA8" s="22">
        <f>[4]Abril!$J$30</f>
        <v>30.240000000000002</v>
      </c>
      <c r="AB8" s="22">
        <f>[4]Abril!$J$31</f>
        <v>29.880000000000003</v>
      </c>
      <c r="AC8" s="22">
        <f>[4]Abril!$J$32</f>
        <v>29.16</v>
      </c>
      <c r="AD8" s="22">
        <f>[4]Abril!$J$33</f>
        <v>27</v>
      </c>
      <c r="AE8" s="22">
        <f>[4]Abril!$J$34</f>
        <v>23.759999999999998</v>
      </c>
      <c r="AF8" s="41">
        <f t="shared" ref="AF8" si="2">MAX(B8:AE8)</f>
        <v>53.28</v>
      </c>
      <c r="AG8" s="2"/>
    </row>
    <row r="9" spans="1:33" ht="17.100000000000001" customHeight="1" x14ac:dyDescent="0.2">
      <c r="A9" s="17" t="s">
        <v>48</v>
      </c>
      <c r="B9" s="22">
        <f>[5]Abril!$J$5</f>
        <v>35.28</v>
      </c>
      <c r="C9" s="22">
        <f>[5]Abril!$J$6</f>
        <v>37.440000000000005</v>
      </c>
      <c r="D9" s="22">
        <f>[5]Abril!$J$7</f>
        <v>60.480000000000004</v>
      </c>
      <c r="E9" s="22">
        <f>[5]Abril!$J$8</f>
        <v>37.800000000000004</v>
      </c>
      <c r="F9" s="22">
        <f>[5]Abril!$J$9</f>
        <v>18</v>
      </c>
      <c r="G9" s="22">
        <f>[5]Abril!$J$10</f>
        <v>36.36</v>
      </c>
      <c r="H9" s="22">
        <f>[5]Abril!$J$11</f>
        <v>37.080000000000005</v>
      </c>
      <c r="I9" s="22">
        <f>[5]Abril!$J$12</f>
        <v>21.96</v>
      </c>
      <c r="J9" s="22">
        <f>[5]Abril!$J$13</f>
        <v>20.16</v>
      </c>
      <c r="K9" s="22">
        <f>[5]Abril!$J$14</f>
        <v>21.6</v>
      </c>
      <c r="L9" s="22">
        <f>[5]Abril!$J$15</f>
        <v>36.36</v>
      </c>
      <c r="M9" s="22">
        <f>[5]Abril!$J$16</f>
        <v>38.880000000000003</v>
      </c>
      <c r="N9" s="22">
        <f>[5]Abril!$J$17</f>
        <v>36</v>
      </c>
      <c r="O9" s="22">
        <f>[5]Abril!$J$18</f>
        <v>23.040000000000003</v>
      </c>
      <c r="P9" s="22">
        <f>[5]Abril!$J$19</f>
        <v>16.559999999999999</v>
      </c>
      <c r="Q9" s="22">
        <f>[5]Abril!$J$20</f>
        <v>23.040000000000003</v>
      </c>
      <c r="R9" s="22">
        <f>[5]Abril!$J$21</f>
        <v>22.68</v>
      </c>
      <c r="S9" s="22">
        <f>[5]Abril!$J$22</f>
        <v>28.44</v>
      </c>
      <c r="T9" s="22">
        <f>[5]Abril!$J$23</f>
        <v>14.76</v>
      </c>
      <c r="U9" s="22">
        <f>[5]Abril!$J$24</f>
        <v>16.920000000000002</v>
      </c>
      <c r="V9" s="22">
        <f>[5]Abril!$J$25</f>
        <v>19.079999999999998</v>
      </c>
      <c r="W9" s="22">
        <f>[5]Abril!$J$26</f>
        <v>19.079999999999998</v>
      </c>
      <c r="X9" s="22">
        <f>[5]Abril!$J$27</f>
        <v>23.759999999999998</v>
      </c>
      <c r="Y9" s="22">
        <f>[5]Abril!$J$28</f>
        <v>25.56</v>
      </c>
      <c r="Z9" s="22">
        <f>[5]Abril!$J$29</f>
        <v>19.8</v>
      </c>
      <c r="AA9" s="22">
        <f>[5]Abril!$J$30</f>
        <v>19.079999999999998</v>
      </c>
      <c r="AB9" s="22">
        <f>[5]Abril!$J$31</f>
        <v>21.6</v>
      </c>
      <c r="AC9" s="22">
        <f>[5]Abril!$J$32</f>
        <v>23.040000000000003</v>
      </c>
      <c r="AD9" s="22">
        <f>[5]Abril!$J$33</f>
        <v>19.8</v>
      </c>
      <c r="AE9" s="22">
        <f>[5]Abril!$J$34</f>
        <v>23.400000000000002</v>
      </c>
      <c r="AF9" s="41">
        <f t="shared" si="1"/>
        <v>60.480000000000004</v>
      </c>
      <c r="AG9" s="2"/>
    </row>
    <row r="10" spans="1:33" ht="17.100000000000001" customHeight="1" x14ac:dyDescent="0.2">
      <c r="A10" s="17" t="s">
        <v>2</v>
      </c>
      <c r="B10" s="19">
        <f>[6]Abril!$J$5</f>
        <v>27.36</v>
      </c>
      <c r="C10" s="19">
        <f>[6]Abril!$J$6</f>
        <v>41.4</v>
      </c>
      <c r="D10" s="19">
        <f>[6]Abril!$J$7</f>
        <v>29.16</v>
      </c>
      <c r="E10" s="19">
        <f>[6]Abril!$J$8</f>
        <v>43.92</v>
      </c>
      <c r="F10" s="19">
        <f>[6]Abril!$J$9</f>
        <v>30.96</v>
      </c>
      <c r="G10" s="19">
        <f>[6]Abril!$J$10</f>
        <v>32.04</v>
      </c>
      <c r="H10" s="19">
        <f>[6]Abril!$J$11</f>
        <v>45.36</v>
      </c>
      <c r="I10" s="19">
        <f>[6]Abril!$J$12</f>
        <v>36.36</v>
      </c>
      <c r="J10" s="19">
        <f>[6]Abril!$J$13</f>
        <v>30.240000000000002</v>
      </c>
      <c r="K10" s="19">
        <f>[6]Abril!$J$14</f>
        <v>30.240000000000002</v>
      </c>
      <c r="L10" s="19">
        <f>[6]Abril!$J$15</f>
        <v>33.480000000000004</v>
      </c>
      <c r="M10" s="19">
        <f>[6]Abril!$J$16</f>
        <v>48.6</v>
      </c>
      <c r="N10" s="19">
        <f>[6]Abril!$J$17</f>
        <v>43.56</v>
      </c>
      <c r="O10" s="19">
        <f>[6]Abril!$J$18</f>
        <v>31.319999999999997</v>
      </c>
      <c r="P10" s="19">
        <f>[6]Abril!$J$19</f>
        <v>27</v>
      </c>
      <c r="Q10" s="19">
        <f>[6]Abril!$J$20</f>
        <v>30.240000000000002</v>
      </c>
      <c r="R10" s="19">
        <f>[6]Abril!$J$21</f>
        <v>33.840000000000003</v>
      </c>
      <c r="S10" s="19">
        <f>[6]Abril!$J$22</f>
        <v>21.240000000000002</v>
      </c>
      <c r="T10" s="19">
        <f>[6]Abril!$J$23</f>
        <v>26.64</v>
      </c>
      <c r="U10" s="19">
        <f>[6]Abril!$J$24</f>
        <v>28.8</v>
      </c>
      <c r="V10" s="19">
        <f>[6]Abril!$J$25</f>
        <v>32.04</v>
      </c>
      <c r="W10" s="19">
        <f>[6]Abril!$J$26</f>
        <v>41.76</v>
      </c>
      <c r="X10" s="19">
        <f>[6]Abril!$J$27</f>
        <v>37.440000000000005</v>
      </c>
      <c r="Y10" s="19">
        <f>[6]Abril!$J$28</f>
        <v>38.159999999999997</v>
      </c>
      <c r="Z10" s="19">
        <f>[6]Abril!$J$29</f>
        <v>33.480000000000004</v>
      </c>
      <c r="AA10" s="19">
        <f>[6]Abril!$J$30</f>
        <v>28.8</v>
      </c>
      <c r="AB10" s="19">
        <f>[6]Abril!$J$31</f>
        <v>32.76</v>
      </c>
      <c r="AC10" s="19">
        <f>[6]Abril!$J$32</f>
        <v>27.720000000000002</v>
      </c>
      <c r="AD10" s="19">
        <f>[6]Abril!$J$33</f>
        <v>25.2</v>
      </c>
      <c r="AE10" s="19">
        <f>[6]Abril!$J$34</f>
        <v>25.92</v>
      </c>
      <c r="AF10" s="41">
        <f t="shared" si="1"/>
        <v>48.6</v>
      </c>
      <c r="AG10" s="2"/>
    </row>
    <row r="11" spans="1:33" ht="17.100000000000001" customHeight="1" x14ac:dyDescent="0.2">
      <c r="A11" s="17" t="s">
        <v>3</v>
      </c>
      <c r="B11" s="19">
        <f>[7]Abril!$J$5</f>
        <v>23.400000000000002</v>
      </c>
      <c r="C11" s="19">
        <f>[7]Abril!$J$6</f>
        <v>42.84</v>
      </c>
      <c r="D11" s="19">
        <f>[7]Abril!$J$7</f>
        <v>27</v>
      </c>
      <c r="E11" s="19">
        <f>[7]Abril!$J$8</f>
        <v>32.04</v>
      </c>
      <c r="F11" s="19">
        <f>[7]Abril!$J$9</f>
        <v>32.04</v>
      </c>
      <c r="G11" s="19">
        <f>[7]Abril!$J$10</f>
        <v>40.680000000000007</v>
      </c>
      <c r="H11" s="19">
        <f>[7]Abril!$J$11</f>
        <v>32.04</v>
      </c>
      <c r="I11" s="19">
        <f>[7]Abril!$J$12</f>
        <v>25.92</v>
      </c>
      <c r="J11" s="19">
        <f>[7]Abril!$J$13</f>
        <v>28.08</v>
      </c>
      <c r="K11" s="19">
        <f>[7]Abril!$J$14</f>
        <v>25.2</v>
      </c>
      <c r="L11" s="19">
        <f>[7]Abril!$J$15</f>
        <v>24.840000000000003</v>
      </c>
      <c r="M11" s="19">
        <f>[7]Abril!$J$16</f>
        <v>45</v>
      </c>
      <c r="N11" s="19">
        <f>[7]Abril!$J$17</f>
        <v>32.4</v>
      </c>
      <c r="O11" s="19">
        <f>[7]Abril!$J$18</f>
        <v>15.120000000000001</v>
      </c>
      <c r="P11" s="19">
        <f>[7]Abril!$J$19</f>
        <v>19.079999999999998</v>
      </c>
      <c r="Q11" s="19">
        <f>[7]Abril!$J$20</f>
        <v>19.8</v>
      </c>
      <c r="R11" s="19">
        <f>[7]Abril!$J$21</f>
        <v>21.240000000000002</v>
      </c>
      <c r="S11" s="19">
        <f>[7]Abril!$J$22</f>
        <v>19.440000000000001</v>
      </c>
      <c r="T11" s="19">
        <f>[7]Abril!$J$23</f>
        <v>16.2</v>
      </c>
      <c r="U11" s="19">
        <f>[7]Abril!$J$24</f>
        <v>25.56</v>
      </c>
      <c r="V11" s="19">
        <f>[7]Abril!$J$25</f>
        <v>21.6</v>
      </c>
      <c r="W11" s="19">
        <f>[7]Abril!$J$26</f>
        <v>23.040000000000003</v>
      </c>
      <c r="X11" s="19">
        <f>[7]Abril!$J$27</f>
        <v>22.32</v>
      </c>
      <c r="Y11" s="19">
        <f>[7]Abril!$J$28</f>
        <v>25.92</v>
      </c>
      <c r="Z11" s="19">
        <f>[7]Abril!$J$29</f>
        <v>20.16</v>
      </c>
      <c r="AA11" s="19">
        <f>[7]Abril!$J$30</f>
        <v>21.96</v>
      </c>
      <c r="AB11" s="19">
        <f>[7]Abril!$J$31</f>
        <v>25.2</v>
      </c>
      <c r="AC11" s="19">
        <f>[7]Abril!$J$32</f>
        <v>22.32</v>
      </c>
      <c r="AD11" s="19">
        <f>[7]Abril!$J$33</f>
        <v>30.240000000000002</v>
      </c>
      <c r="AE11" s="19">
        <f>[7]Abril!$J$34</f>
        <v>23.040000000000003</v>
      </c>
      <c r="AF11" s="41">
        <f t="shared" si="1"/>
        <v>45</v>
      </c>
      <c r="AG11" s="2"/>
    </row>
    <row r="12" spans="1:33" ht="17.100000000000001" customHeight="1" x14ac:dyDescent="0.2">
      <c r="A12" s="17" t="s">
        <v>4</v>
      </c>
      <c r="B12" s="19">
        <f>[8]Abril!$J$5</f>
        <v>29.880000000000003</v>
      </c>
      <c r="C12" s="19">
        <f>[8]Abril!$J$6</f>
        <v>35.28</v>
      </c>
      <c r="D12" s="19">
        <f>[8]Abril!$J$7</f>
        <v>42.84</v>
      </c>
      <c r="E12" s="19">
        <f>[8]Abril!$J$8</f>
        <v>37.440000000000005</v>
      </c>
      <c r="F12" s="19">
        <f>[8]Abril!$J$9</f>
        <v>37.080000000000005</v>
      </c>
      <c r="G12" s="19">
        <f>[8]Abril!$J$10</f>
        <v>36</v>
      </c>
      <c r="H12" s="19">
        <f>[8]Abril!$J$11</f>
        <v>34.56</v>
      </c>
      <c r="I12" s="19">
        <f>[8]Abril!$J$12</f>
        <v>27</v>
      </c>
      <c r="J12" s="19">
        <f>[8]Abril!$J$13</f>
        <v>33.480000000000004</v>
      </c>
      <c r="K12" s="19">
        <f>[8]Abril!$J$14</f>
        <v>27</v>
      </c>
      <c r="L12" s="19">
        <f>[8]Abril!$J$15</f>
        <v>34.56</v>
      </c>
      <c r="M12" s="19">
        <f>[8]Abril!$J$16</f>
        <v>49.32</v>
      </c>
      <c r="N12" s="19">
        <f>[8]Abril!$J$17</f>
        <v>59.760000000000005</v>
      </c>
      <c r="O12" s="19">
        <f>[8]Abril!$J$18</f>
        <v>21.240000000000002</v>
      </c>
      <c r="P12" s="19">
        <f>[8]Abril!$J$19</f>
        <v>22.68</v>
      </c>
      <c r="Q12" s="19">
        <f>[8]Abril!$J$20</f>
        <v>21.240000000000002</v>
      </c>
      <c r="R12" s="19">
        <f>[8]Abril!$J$21</f>
        <v>19.8</v>
      </c>
      <c r="S12" s="19">
        <f>[8]Abril!$J$22</f>
        <v>23.040000000000003</v>
      </c>
      <c r="T12" s="19">
        <f>[8]Abril!$J$23</f>
        <v>21.96</v>
      </c>
      <c r="U12" s="19">
        <f>[8]Abril!$J$24</f>
        <v>31.680000000000003</v>
      </c>
      <c r="V12" s="19">
        <f>[8]Abril!$J$25</f>
        <v>30.6</v>
      </c>
      <c r="W12" s="19">
        <f>[8]Abril!$J$26</f>
        <v>30.240000000000002</v>
      </c>
      <c r="X12" s="19">
        <f>[8]Abril!$J$27</f>
        <v>27.36</v>
      </c>
      <c r="Y12" s="19">
        <f>[8]Abril!$J$28</f>
        <v>30.6</v>
      </c>
      <c r="Z12" s="19">
        <f>[8]Abril!$J$29</f>
        <v>27.720000000000002</v>
      </c>
      <c r="AA12" s="19">
        <f>[8]Abril!$J$30</f>
        <v>23.759999999999998</v>
      </c>
      <c r="AB12" s="19">
        <f>[8]Abril!$J$31</f>
        <v>29.880000000000003</v>
      </c>
      <c r="AC12" s="19">
        <f>[8]Abril!$J$32</f>
        <v>27.36</v>
      </c>
      <c r="AD12" s="19">
        <f>[8]Abril!$J$33</f>
        <v>31.680000000000003</v>
      </c>
      <c r="AE12" s="19">
        <f>[8]Abril!$J$34</f>
        <v>23.759999999999998</v>
      </c>
      <c r="AF12" s="41">
        <f t="shared" si="1"/>
        <v>59.760000000000005</v>
      </c>
      <c r="AG12" s="2"/>
    </row>
    <row r="13" spans="1:33" ht="17.100000000000001" customHeight="1" x14ac:dyDescent="0.2">
      <c r="A13" s="17" t="s">
        <v>5</v>
      </c>
      <c r="B13" s="19">
        <f>[9]Abril!$J$5</f>
        <v>34.92</v>
      </c>
      <c r="C13" s="19">
        <f>[9]Abril!$J$6</f>
        <v>25.92</v>
      </c>
      <c r="D13" s="19">
        <f>[9]Abril!$J$7</f>
        <v>40.680000000000007</v>
      </c>
      <c r="E13" s="19">
        <f>[9]Abril!$J$8</f>
        <v>27</v>
      </c>
      <c r="F13" s="19">
        <f>[9]Abril!$J$9</f>
        <v>34.200000000000003</v>
      </c>
      <c r="G13" s="19">
        <f>[9]Abril!$J$10</f>
        <v>33.480000000000004</v>
      </c>
      <c r="H13" s="19">
        <f>[9]Abril!$J$11</f>
        <v>34.92</v>
      </c>
      <c r="I13" s="19">
        <f>[9]Abril!$J$12</f>
        <v>41.04</v>
      </c>
      <c r="J13" s="19">
        <f>[9]Abril!$J$13</f>
        <v>16.2</v>
      </c>
      <c r="K13" s="19">
        <f>[9]Abril!$J$14</f>
        <v>21.240000000000002</v>
      </c>
      <c r="L13" s="19">
        <f>[9]Abril!$J$15</f>
        <v>29.52</v>
      </c>
      <c r="M13" s="19">
        <f>[9]Abril!$J$16</f>
        <v>38.880000000000003</v>
      </c>
      <c r="N13" s="19">
        <f>[9]Abril!$J$17</f>
        <v>38.880000000000003</v>
      </c>
      <c r="O13" s="19">
        <f>[9]Abril!$J$18</f>
        <v>33.119999999999997</v>
      </c>
      <c r="P13" s="19">
        <f>[9]Abril!$J$19</f>
        <v>21.240000000000002</v>
      </c>
      <c r="Q13" s="19">
        <f>[9]Abril!$J$20</f>
        <v>19.8</v>
      </c>
      <c r="R13" s="19">
        <f>[9]Abril!$J$21</f>
        <v>23.040000000000003</v>
      </c>
      <c r="S13" s="19">
        <f>[9]Abril!$J$22</f>
        <v>18.36</v>
      </c>
      <c r="T13" s="19">
        <f>[9]Abril!$J$23</f>
        <v>14.76</v>
      </c>
      <c r="U13" s="19">
        <f>[9]Abril!$J$24</f>
        <v>19.8</v>
      </c>
      <c r="V13" s="19">
        <f>[9]Abril!$J$25</f>
        <v>14.76</v>
      </c>
      <c r="W13" s="19">
        <f>[9]Abril!$J$26</f>
        <v>25.56</v>
      </c>
      <c r="X13" s="19">
        <f>[9]Abril!$J$27</f>
        <v>34.200000000000003</v>
      </c>
      <c r="Y13" s="19">
        <f>[9]Abril!$J$28</f>
        <v>22.68</v>
      </c>
      <c r="Z13" s="19">
        <f>[9]Abril!$J$29</f>
        <v>22.68</v>
      </c>
      <c r="AA13" s="19">
        <f>[9]Abril!$J$30</f>
        <v>34.200000000000003</v>
      </c>
      <c r="AB13" s="19">
        <f>[9]Abril!$J$31</f>
        <v>35.64</v>
      </c>
      <c r="AC13" s="19">
        <f>[9]Abril!$J$32</f>
        <v>16.2</v>
      </c>
      <c r="AD13" s="19">
        <f>[9]Abril!$J$33</f>
        <v>17.28</v>
      </c>
      <c r="AE13" s="19">
        <f>[9]Abril!$J$34</f>
        <v>23.040000000000003</v>
      </c>
      <c r="AF13" s="41">
        <f t="shared" si="1"/>
        <v>41.04</v>
      </c>
      <c r="AG13" s="2"/>
    </row>
    <row r="14" spans="1:33" ht="17.100000000000001" customHeight="1" x14ac:dyDescent="0.2">
      <c r="A14" s="17" t="s">
        <v>50</v>
      </c>
      <c r="B14" s="19">
        <f>[10]Abril!$J$5</f>
        <v>39.6</v>
      </c>
      <c r="C14" s="19">
        <f>[10]Abril!$J$6</f>
        <v>45.36</v>
      </c>
      <c r="D14" s="19">
        <f>[10]Abril!$J$7</f>
        <v>43.92</v>
      </c>
      <c r="E14" s="19">
        <f>[10]Abril!$J$8</f>
        <v>28.8</v>
      </c>
      <c r="F14" s="19">
        <f>[10]Abril!$J$9</f>
        <v>34.56</v>
      </c>
      <c r="G14" s="19">
        <f>[10]Abril!$J$10</f>
        <v>50.76</v>
      </c>
      <c r="H14" s="19">
        <f>[10]Abril!$J$11</f>
        <v>34.56</v>
      </c>
      <c r="I14" s="19">
        <f>[10]Abril!$J$12</f>
        <v>30.240000000000002</v>
      </c>
      <c r="J14" s="19">
        <f>[10]Abril!$J$13</f>
        <v>24.12</v>
      </c>
      <c r="K14" s="19">
        <f>[10]Abril!$J$14</f>
        <v>28.8</v>
      </c>
      <c r="L14" s="19">
        <f>[10]Abril!$J$15</f>
        <v>32.04</v>
      </c>
      <c r="M14" s="19">
        <f>[10]Abril!$J$16</f>
        <v>48.96</v>
      </c>
      <c r="N14" s="19">
        <f>[10]Abril!$J$17</f>
        <v>45.72</v>
      </c>
      <c r="O14" s="19">
        <f>[10]Abril!$J$18</f>
        <v>27.720000000000002</v>
      </c>
      <c r="P14" s="19">
        <f>[10]Abril!$J$19</f>
        <v>23.040000000000003</v>
      </c>
      <c r="Q14" s="19">
        <f>[10]Abril!$J$20</f>
        <v>24.12</v>
      </c>
      <c r="R14" s="19">
        <f>[10]Abril!$J$21</f>
        <v>22.68</v>
      </c>
      <c r="S14" s="19">
        <f>[10]Abril!$J$22</f>
        <v>22.32</v>
      </c>
      <c r="T14" s="19">
        <f>[10]Abril!$J$23</f>
        <v>22.32</v>
      </c>
      <c r="U14" s="19">
        <f>[10]Abril!$J$24</f>
        <v>80.352000000000004</v>
      </c>
      <c r="V14" s="19">
        <f>[10]Abril!$J$25</f>
        <v>29.880000000000003</v>
      </c>
      <c r="W14" s="19">
        <f>[10]Abril!$J$26</f>
        <v>30.96</v>
      </c>
      <c r="X14" s="19">
        <f>[10]Abril!$J$27</f>
        <v>24.840000000000003</v>
      </c>
      <c r="Y14" s="19">
        <f>[10]Abril!$J$28</f>
        <v>30.6</v>
      </c>
      <c r="Z14" s="19">
        <f>[10]Abril!$J$29</f>
        <v>34.200000000000003</v>
      </c>
      <c r="AA14" s="19">
        <f>[10]Abril!$J$30</f>
        <v>27.36</v>
      </c>
      <c r="AB14" s="19">
        <f>[10]Abril!$J$31</f>
        <v>32.4</v>
      </c>
      <c r="AC14" s="19">
        <f>[10]Abril!$J$32</f>
        <v>25.92</v>
      </c>
      <c r="AD14" s="19">
        <f>[10]Abril!$J$33</f>
        <v>33.480000000000004</v>
      </c>
      <c r="AE14" s="19">
        <f>[10]Abril!$J$34</f>
        <v>26.28</v>
      </c>
      <c r="AF14" s="41">
        <f t="shared" si="1"/>
        <v>80.352000000000004</v>
      </c>
      <c r="AG14" s="2"/>
    </row>
    <row r="15" spans="1:33" ht="17.100000000000001" customHeight="1" x14ac:dyDescent="0.2">
      <c r="A15" s="17" t="s">
        <v>6</v>
      </c>
      <c r="B15" s="19">
        <f>[11]Abril!$J$5</f>
        <v>24.840000000000003</v>
      </c>
      <c r="C15" s="19">
        <f>[11]Abril!$J$6</f>
        <v>25.2</v>
      </c>
      <c r="D15" s="19">
        <f>[11]Abril!$J$7</f>
        <v>22.32</v>
      </c>
      <c r="E15" s="19">
        <f>[11]Abril!$J$8</f>
        <v>23.759999999999998</v>
      </c>
      <c r="F15" s="19">
        <f>[11]Abril!$J$9</f>
        <v>34.92</v>
      </c>
      <c r="G15" s="19">
        <f>[11]Abril!$J$10</f>
        <v>36.72</v>
      </c>
      <c r="H15" s="19">
        <f>[11]Abril!$J$11</f>
        <v>54.36</v>
      </c>
      <c r="I15" s="19">
        <f>[11]Abril!$J$12</f>
        <v>16.2</v>
      </c>
      <c r="J15" s="19">
        <f>[11]Abril!$J$13</f>
        <v>33.840000000000003</v>
      </c>
      <c r="K15" s="19">
        <f>[11]Abril!$J$14</f>
        <v>19.8</v>
      </c>
      <c r="L15" s="19">
        <f>[11]Abril!$J$15</f>
        <v>25.2</v>
      </c>
      <c r="M15" s="19">
        <f>[11]Abril!$J$16</f>
        <v>39.96</v>
      </c>
      <c r="N15" s="19">
        <f>[11]Abril!$J$17</f>
        <v>39.24</v>
      </c>
      <c r="O15" s="19">
        <f>[11]Abril!$J$18</f>
        <v>23.759999999999998</v>
      </c>
      <c r="P15" s="19">
        <f>[11]Abril!$J$19</f>
        <v>23.400000000000002</v>
      </c>
      <c r="Q15" s="19">
        <f>[11]Abril!$J$20</f>
        <v>19.079999999999998</v>
      </c>
      <c r="R15" s="19">
        <f>[11]Abril!$J$21</f>
        <v>15.120000000000001</v>
      </c>
      <c r="S15" s="19">
        <f>[11]Abril!$J$22</f>
        <v>19.440000000000001</v>
      </c>
      <c r="T15" s="19">
        <f>[11]Abril!$J$23</f>
        <v>13.68</v>
      </c>
      <c r="U15" s="19">
        <f>[11]Abril!$J$24</f>
        <v>14.4</v>
      </c>
      <c r="V15" s="19">
        <f>[11]Abril!$J$25</f>
        <v>23.759999999999998</v>
      </c>
      <c r="W15" s="19">
        <f>[11]Abril!$J$26</f>
        <v>23.040000000000003</v>
      </c>
      <c r="X15" s="19">
        <f>[11]Abril!$J$27</f>
        <v>25.56</v>
      </c>
      <c r="Y15" s="19">
        <f>[11]Abril!$J$28</f>
        <v>0</v>
      </c>
      <c r="Z15" s="19">
        <f>[11]Abril!$J$29</f>
        <v>15.48</v>
      </c>
      <c r="AA15" s="19">
        <f>[11]Abril!$J$30</f>
        <v>10.8</v>
      </c>
      <c r="AB15" s="19">
        <f>[11]Abril!$J$31</f>
        <v>16.559999999999999</v>
      </c>
      <c r="AC15" s="19">
        <f>[11]Abril!$J$32</f>
        <v>11.879999999999999</v>
      </c>
      <c r="AD15" s="19">
        <f>[11]Abril!$J$33</f>
        <v>18</v>
      </c>
      <c r="AE15" s="19">
        <f>[11]Abril!$J$34</f>
        <v>16.920000000000002</v>
      </c>
      <c r="AF15" s="41">
        <f t="shared" ref="AF15:AF30" si="3">MAX(B15:AE15)</f>
        <v>54.36</v>
      </c>
      <c r="AG15" s="2"/>
    </row>
    <row r="16" spans="1:33" ht="17.100000000000001" customHeight="1" x14ac:dyDescent="0.2">
      <c r="A16" s="17" t="s">
        <v>7</v>
      </c>
      <c r="B16" s="19">
        <f>[12]Abril!$J$5</f>
        <v>31.319999999999997</v>
      </c>
      <c r="C16" s="19">
        <f>[12]Abril!$J$6</f>
        <v>47.519999999999996</v>
      </c>
      <c r="D16" s="19">
        <f>[12]Abril!$J$7</f>
        <v>33.840000000000003</v>
      </c>
      <c r="E16" s="19">
        <f>[12]Abril!$J$8</f>
        <v>34.92</v>
      </c>
      <c r="F16" s="19">
        <f>[12]Abril!$J$9</f>
        <v>22.32</v>
      </c>
      <c r="G16" s="19">
        <f>[12]Abril!$J$10</f>
        <v>32.04</v>
      </c>
      <c r="H16" s="19">
        <f>[12]Abril!$J$11</f>
        <v>50.4</v>
      </c>
      <c r="I16" s="19">
        <f>[12]Abril!$J$12</f>
        <v>23.040000000000003</v>
      </c>
      <c r="J16" s="19">
        <f>[12]Abril!$J$13</f>
        <v>38.159999999999997</v>
      </c>
      <c r="K16" s="19">
        <f>[12]Abril!$J$14</f>
        <v>22.32</v>
      </c>
      <c r="L16" s="19">
        <f>[12]Abril!$J$15</f>
        <v>33.840000000000003</v>
      </c>
      <c r="M16" s="19">
        <f>[12]Abril!$J$16</f>
        <v>38.519999999999996</v>
      </c>
      <c r="N16" s="19">
        <f>[12]Abril!$J$17</f>
        <v>45.72</v>
      </c>
      <c r="O16" s="19">
        <f>[12]Abril!$J$18</f>
        <v>30.6</v>
      </c>
      <c r="P16" s="19">
        <f>[12]Abril!$J$19</f>
        <v>20.52</v>
      </c>
      <c r="Q16" s="19">
        <f>[12]Abril!$J$20</f>
        <v>73.872</v>
      </c>
      <c r="R16" s="19">
        <f>[12]Abril!$J$21</f>
        <v>23.040000000000003</v>
      </c>
      <c r="S16" s="19">
        <f>[12]Abril!$J$22</f>
        <v>24.12</v>
      </c>
      <c r="T16" s="19">
        <f>[12]Abril!$J$23</f>
        <v>23.759999999999998</v>
      </c>
      <c r="U16" s="19">
        <f>[12]Abril!$J$24</f>
        <v>21.96</v>
      </c>
      <c r="V16" s="19">
        <f>[12]Abril!$J$25</f>
        <v>27.36</v>
      </c>
      <c r="W16" s="19">
        <f>[12]Abril!$J$26</f>
        <v>32.76</v>
      </c>
      <c r="X16" s="19">
        <f>[12]Abril!$J$27</f>
        <v>34.92</v>
      </c>
      <c r="Y16" s="19">
        <f>[12]Abril!$J$28</f>
        <v>29.16</v>
      </c>
      <c r="Z16" s="19">
        <f>[12]Abril!$J$29</f>
        <v>28.44</v>
      </c>
      <c r="AA16" s="19">
        <f>[12]Abril!$J$30</f>
        <v>24.840000000000003</v>
      </c>
      <c r="AB16" s="19">
        <f>[12]Abril!$J$31</f>
        <v>26.28</v>
      </c>
      <c r="AC16" s="19">
        <f>[12]Abril!$J$32</f>
        <v>28.44</v>
      </c>
      <c r="AD16" s="19">
        <f>[12]Abril!$J$33</f>
        <v>22.68</v>
      </c>
      <c r="AE16" s="19">
        <f>[12]Abril!$J$34</f>
        <v>26.64</v>
      </c>
      <c r="AF16" s="41">
        <f t="shared" si="3"/>
        <v>73.872</v>
      </c>
      <c r="AG16" s="2"/>
    </row>
    <row r="17" spans="1:33" ht="17.100000000000001" customHeight="1" x14ac:dyDescent="0.2">
      <c r="A17" s="17" t="s">
        <v>8</v>
      </c>
      <c r="B17" s="19">
        <f>[13]Abril!$J$5</f>
        <v>47.519999999999996</v>
      </c>
      <c r="C17" s="19">
        <f>[13]Abril!$J$6</f>
        <v>34.92</v>
      </c>
      <c r="D17" s="19" t="str">
        <f>[13]Abril!$J$7</f>
        <v>**</v>
      </c>
      <c r="E17" s="19" t="str">
        <f>[13]Abril!$J$8</f>
        <v>**</v>
      </c>
      <c r="F17" s="19" t="str">
        <f>[13]Abril!$J$9</f>
        <v>**</v>
      </c>
      <c r="G17" s="19" t="str">
        <f>[13]Abril!$J$10</f>
        <v>**</v>
      </c>
      <c r="H17" s="19" t="str">
        <f>[13]Abril!$J$11</f>
        <v>**</v>
      </c>
      <c r="I17" s="19" t="str">
        <f>[13]Abril!$J$12</f>
        <v>**</v>
      </c>
      <c r="J17" s="19" t="str">
        <f>[13]Abril!$J$13</f>
        <v>**</v>
      </c>
      <c r="K17" s="19" t="str">
        <f>[13]Abril!$J$14</f>
        <v>**</v>
      </c>
      <c r="L17" s="19" t="str">
        <f>[13]Abril!$J$15</f>
        <v>**</v>
      </c>
      <c r="M17" s="19" t="str">
        <f>[13]Abril!$J$16</f>
        <v>**</v>
      </c>
      <c r="N17" s="19" t="str">
        <f>[13]Abril!$J$17</f>
        <v>**</v>
      </c>
      <c r="O17" s="19" t="str">
        <f>[13]Abril!$J$18</f>
        <v>**</v>
      </c>
      <c r="P17" s="19" t="str">
        <f>[13]Abril!$J$19</f>
        <v>**</v>
      </c>
      <c r="Q17" s="19" t="str">
        <f>[13]Abril!$J$20</f>
        <v>**</v>
      </c>
      <c r="R17" s="19" t="str">
        <f>[13]Abril!$J$21</f>
        <v>**</v>
      </c>
      <c r="S17" s="19" t="str">
        <f>[13]Abril!$J$22</f>
        <v>**</v>
      </c>
      <c r="T17" s="19" t="str">
        <f>[13]Abril!$J$23</f>
        <v>**</v>
      </c>
      <c r="U17" s="19" t="str">
        <f>[13]Abril!$J$24</f>
        <v>**</v>
      </c>
      <c r="V17" s="19" t="str">
        <f>[13]Abril!$J$25</f>
        <v>**</v>
      </c>
      <c r="W17" s="19" t="str">
        <f>[13]Abril!$J$26</f>
        <v>**</v>
      </c>
      <c r="X17" s="19" t="str">
        <f>[13]Abril!$J$27</f>
        <v>**</v>
      </c>
      <c r="Y17" s="19" t="str">
        <f>[13]Abril!$J$28</f>
        <v>**</v>
      </c>
      <c r="Z17" s="19" t="str">
        <f>[13]Abril!$J$29</f>
        <v>**</v>
      </c>
      <c r="AA17" s="19" t="str">
        <f>[13]Abril!$J$30</f>
        <v>**</v>
      </c>
      <c r="AB17" s="19">
        <f>[13]Abril!$J$31</f>
        <v>7.2</v>
      </c>
      <c r="AC17" s="19">
        <f>[13]Abril!$J$32</f>
        <v>30.240000000000002</v>
      </c>
      <c r="AD17" s="19">
        <f>[13]Abril!$J$33</f>
        <v>29.52</v>
      </c>
      <c r="AE17" s="19">
        <f>[13]Abril!$J$34</f>
        <v>24.840000000000003</v>
      </c>
      <c r="AF17" s="41">
        <f t="shared" si="3"/>
        <v>47.519999999999996</v>
      </c>
      <c r="AG17" s="2"/>
    </row>
    <row r="18" spans="1:33" ht="17.100000000000001" customHeight="1" x14ac:dyDescent="0.2">
      <c r="A18" s="17" t="s">
        <v>9</v>
      </c>
      <c r="B18" s="19">
        <f>[14]Abril!$J$5</f>
        <v>27</v>
      </c>
      <c r="C18" s="19">
        <f>[14]Abril!$J$6</f>
        <v>34.200000000000003</v>
      </c>
      <c r="D18" s="19">
        <f>[14]Abril!$J$7</f>
        <v>26.64</v>
      </c>
      <c r="E18" s="19">
        <f>[14]Abril!$J$8</f>
        <v>36.36</v>
      </c>
      <c r="F18" s="19">
        <f>[14]Abril!$J$9</f>
        <v>27</v>
      </c>
      <c r="G18" s="19">
        <f>[14]Abril!$J$10</f>
        <v>25.2</v>
      </c>
      <c r="H18" s="19">
        <f>[14]Abril!$J$11</f>
        <v>41.76</v>
      </c>
      <c r="I18" s="19">
        <f>[14]Abril!$J$12</f>
        <v>19.079999999999998</v>
      </c>
      <c r="J18" s="19">
        <f>[14]Abril!$J$13</f>
        <v>31.680000000000003</v>
      </c>
      <c r="K18" s="19">
        <f>[14]Abril!$J$14</f>
        <v>33.480000000000004</v>
      </c>
      <c r="L18" s="19">
        <f>[14]Abril!$J$15</f>
        <v>34.200000000000003</v>
      </c>
      <c r="M18" s="19">
        <f>[14]Abril!$J$16</f>
        <v>49.32</v>
      </c>
      <c r="N18" s="19">
        <f>[14]Abril!$J$17</f>
        <v>50.04</v>
      </c>
      <c r="O18" s="19">
        <f>[14]Abril!$J$18</f>
        <v>29.52</v>
      </c>
      <c r="P18" s="19">
        <f>[14]Abril!$J$19</f>
        <v>28.44</v>
      </c>
      <c r="Q18" s="19">
        <f>[14]Abril!$J$20</f>
        <v>28.08</v>
      </c>
      <c r="R18" s="19">
        <f>[14]Abril!$J$21</f>
        <v>23.040000000000003</v>
      </c>
      <c r="S18" s="19">
        <f>[14]Abril!$J$22</f>
        <v>26.64</v>
      </c>
      <c r="T18" s="19">
        <f>[14]Abril!$J$23</f>
        <v>27</v>
      </c>
      <c r="U18" s="19">
        <f>[14]Abril!$J$24</f>
        <v>28.8</v>
      </c>
      <c r="V18" s="19">
        <f>[14]Abril!$J$25</f>
        <v>28.8</v>
      </c>
      <c r="W18" s="19">
        <f>[14]Abril!$J$26</f>
        <v>33.480000000000004</v>
      </c>
      <c r="X18" s="19">
        <f>[14]Abril!$J$27</f>
        <v>28.44</v>
      </c>
      <c r="Y18" s="19">
        <f>[14]Abril!$J$28</f>
        <v>28.08</v>
      </c>
      <c r="Z18" s="19">
        <f>[14]Abril!$J$29</f>
        <v>29.880000000000003</v>
      </c>
      <c r="AA18" s="19">
        <f>[14]Abril!$J$30</f>
        <v>20.88</v>
      </c>
      <c r="AB18" s="19">
        <f>[14]Abril!$J$31</f>
        <v>24.12</v>
      </c>
      <c r="AC18" s="19">
        <f>[14]Abril!$J$32</f>
        <v>26.64</v>
      </c>
      <c r="AD18" s="19">
        <f>[14]Abril!$J$33</f>
        <v>29.16</v>
      </c>
      <c r="AE18" s="19">
        <f>[14]Abril!$J$34</f>
        <v>26.28</v>
      </c>
      <c r="AF18" s="41">
        <f t="shared" si="3"/>
        <v>50.04</v>
      </c>
      <c r="AG18" s="2"/>
    </row>
    <row r="19" spans="1:33" ht="17.100000000000001" customHeight="1" x14ac:dyDescent="0.2">
      <c r="A19" s="17" t="s">
        <v>49</v>
      </c>
      <c r="B19" s="19">
        <f>[15]Abril!$J$5</f>
        <v>32.76</v>
      </c>
      <c r="C19" s="19">
        <f>[15]Abril!$J$6</f>
        <v>32.4</v>
      </c>
      <c r="D19" s="19">
        <f>[15]Abril!$J$7</f>
        <v>32.4</v>
      </c>
      <c r="E19" s="19">
        <f>[15]Abril!$J$8</f>
        <v>36</v>
      </c>
      <c r="F19" s="19">
        <f>[15]Abril!$J$9</f>
        <v>20.52</v>
      </c>
      <c r="G19" s="19">
        <f>[15]Abril!$J$10</f>
        <v>34.200000000000003</v>
      </c>
      <c r="H19" s="19">
        <f>[15]Abril!$J$11</f>
        <v>37.080000000000005</v>
      </c>
      <c r="I19" s="19">
        <f>[15]Abril!$J$12</f>
        <v>18</v>
      </c>
      <c r="J19" s="19">
        <f>[15]Abril!$J$13</f>
        <v>24.840000000000003</v>
      </c>
      <c r="K19" s="19">
        <f>[15]Abril!$J$14</f>
        <v>21.6</v>
      </c>
      <c r="L19" s="19">
        <f>[15]Abril!$J$15</f>
        <v>30.6</v>
      </c>
      <c r="M19" s="19">
        <f>[15]Abril!$J$16</f>
        <v>32.4</v>
      </c>
      <c r="N19" s="19">
        <f>[15]Abril!$J$17</f>
        <v>42.480000000000004</v>
      </c>
      <c r="O19" s="19">
        <f>[15]Abril!$J$18</f>
        <v>19.440000000000001</v>
      </c>
      <c r="P19" s="19">
        <f>[15]Abril!$J$19</f>
        <v>15.120000000000001</v>
      </c>
      <c r="Q19" s="19">
        <f>[15]Abril!$J$20</f>
        <v>20.16</v>
      </c>
      <c r="R19" s="19">
        <f>[15]Abril!$J$21</f>
        <v>26.64</v>
      </c>
      <c r="S19" s="19">
        <f>[15]Abril!$J$22</f>
        <v>16.2</v>
      </c>
      <c r="T19" s="19">
        <f>[15]Abril!$J$23</f>
        <v>16.920000000000002</v>
      </c>
      <c r="U19" s="19">
        <f>[15]Abril!$J$24</f>
        <v>20.88</v>
      </c>
      <c r="V19" s="19">
        <f>[15]Abril!$J$25</f>
        <v>17.64</v>
      </c>
      <c r="W19" s="19">
        <f>[15]Abril!$J$26</f>
        <v>27</v>
      </c>
      <c r="X19" s="19">
        <f>[15]Abril!$J$27</f>
        <v>27.720000000000002</v>
      </c>
      <c r="Y19" s="19">
        <f>[15]Abril!$J$28</f>
        <v>23.400000000000002</v>
      </c>
      <c r="Z19" s="19">
        <f>[15]Abril!$J$29</f>
        <v>22.68</v>
      </c>
      <c r="AA19" s="19">
        <f>[15]Abril!$J$30</f>
        <v>24.12</v>
      </c>
      <c r="AB19" s="19">
        <f>[15]Abril!$J$31</f>
        <v>25.2</v>
      </c>
      <c r="AC19" s="19">
        <f>[15]Abril!$J$32</f>
        <v>23.400000000000002</v>
      </c>
      <c r="AD19" s="19">
        <f>[15]Abril!$J$33</f>
        <v>21.96</v>
      </c>
      <c r="AE19" s="19">
        <f>[15]Abril!$J$34</f>
        <v>23.400000000000002</v>
      </c>
      <c r="AF19" s="41">
        <f t="shared" si="3"/>
        <v>42.480000000000004</v>
      </c>
      <c r="AG19" s="2"/>
    </row>
    <row r="20" spans="1:33" ht="17.100000000000001" customHeight="1" x14ac:dyDescent="0.2">
      <c r="A20" s="17" t="s">
        <v>10</v>
      </c>
      <c r="B20" s="19">
        <f>[16]Abril!$J$5</f>
        <v>32.04</v>
      </c>
      <c r="C20" s="19">
        <f>[16]Abril!$J$6</f>
        <v>37.800000000000004</v>
      </c>
      <c r="D20" s="19">
        <f>[16]Abril!$J$7</f>
        <v>30.6</v>
      </c>
      <c r="E20" s="19">
        <f>[16]Abril!$J$8</f>
        <v>32.76</v>
      </c>
      <c r="F20" s="19">
        <f>[16]Abril!$J$9</f>
        <v>22.32</v>
      </c>
      <c r="G20" s="19">
        <f>[16]Abril!$J$10</f>
        <v>28.8</v>
      </c>
      <c r="H20" s="19">
        <f>[16]Abril!$J$11</f>
        <v>52.56</v>
      </c>
      <c r="I20" s="19">
        <f>[16]Abril!$J$12</f>
        <v>13.32</v>
      </c>
      <c r="J20" s="19">
        <f>[16]Abril!$J$13</f>
        <v>29.16</v>
      </c>
      <c r="K20" s="19">
        <f>[16]Abril!$J$14</f>
        <v>23.759999999999998</v>
      </c>
      <c r="L20" s="19">
        <f>[16]Abril!$J$15</f>
        <v>36.36</v>
      </c>
      <c r="M20" s="19">
        <f>[16]Abril!$J$16</f>
        <v>46.440000000000005</v>
      </c>
      <c r="N20" s="19">
        <f>[16]Abril!$J$17</f>
        <v>46.440000000000005</v>
      </c>
      <c r="O20" s="19">
        <f>[16]Abril!$J$18</f>
        <v>21.96</v>
      </c>
      <c r="P20" s="19">
        <f>[16]Abril!$J$19</f>
        <v>17.64</v>
      </c>
      <c r="Q20" s="19">
        <f>[16]Abril!$J$20</f>
        <v>25.2</v>
      </c>
      <c r="R20" s="19">
        <f>[16]Abril!$J$21</f>
        <v>16.559999999999999</v>
      </c>
      <c r="S20" s="19">
        <f>[16]Abril!$J$22</f>
        <v>21.6</v>
      </c>
      <c r="T20" s="19">
        <f>[16]Abril!$J$23</f>
        <v>20.88</v>
      </c>
      <c r="U20" s="19">
        <f>[16]Abril!$J$24</f>
        <v>20.52</v>
      </c>
      <c r="V20" s="19">
        <f>[16]Abril!$J$25</f>
        <v>23.400000000000002</v>
      </c>
      <c r="W20" s="19">
        <f>[16]Abril!$J$26</f>
        <v>30.96</v>
      </c>
      <c r="X20" s="19">
        <f>[16]Abril!$J$27</f>
        <v>32.04</v>
      </c>
      <c r="Y20" s="19">
        <f>[16]Abril!$J$28</f>
        <v>27.720000000000002</v>
      </c>
      <c r="Z20" s="19">
        <f>[16]Abril!$J$29</f>
        <v>24.48</v>
      </c>
      <c r="AA20" s="19">
        <f>[16]Abril!$J$30</f>
        <v>25.2</v>
      </c>
      <c r="AB20" s="19">
        <f>[16]Abril!$J$31</f>
        <v>23.759999999999998</v>
      </c>
      <c r="AC20" s="19">
        <f>[16]Abril!$J$32</f>
        <v>24.840000000000003</v>
      </c>
      <c r="AD20" s="19">
        <f>[16]Abril!$J$33</f>
        <v>24.48</v>
      </c>
      <c r="AE20" s="19">
        <f>[16]Abril!$J$34</f>
        <v>24.840000000000003</v>
      </c>
      <c r="AF20" s="41">
        <f t="shared" si="3"/>
        <v>52.56</v>
      </c>
      <c r="AG20" s="2"/>
    </row>
    <row r="21" spans="1:33" ht="17.100000000000001" customHeight="1" x14ac:dyDescent="0.2">
      <c r="A21" s="17" t="s">
        <v>11</v>
      </c>
      <c r="B21" s="19">
        <f>[17]Abril!$J$5</f>
        <v>22.32</v>
      </c>
      <c r="C21" s="19">
        <f>[17]Abril!$J$6</f>
        <v>33.119999999999997</v>
      </c>
      <c r="D21" s="19">
        <f>[17]Abril!$J$7</f>
        <v>33.119999999999997</v>
      </c>
      <c r="E21" s="19">
        <f>[17]Abril!$J$8</f>
        <v>29.880000000000003</v>
      </c>
      <c r="F21" s="19">
        <f>[17]Abril!$J$9</f>
        <v>21.240000000000002</v>
      </c>
      <c r="G21" s="19">
        <f>[17]Abril!$J$10</f>
        <v>28.08</v>
      </c>
      <c r="H21" s="19">
        <f>[17]Abril!$J$11</f>
        <v>49.32</v>
      </c>
      <c r="I21" s="19">
        <f>[17]Abril!$J$12</f>
        <v>22.68</v>
      </c>
      <c r="J21" s="19">
        <f>[17]Abril!$J$13</f>
        <v>27.720000000000002</v>
      </c>
      <c r="K21" s="19">
        <f>[17]Abril!$J$14</f>
        <v>22.32</v>
      </c>
      <c r="L21" s="19">
        <f>[17]Abril!$J$15</f>
        <v>23.400000000000002</v>
      </c>
      <c r="M21" s="19">
        <f>[17]Abril!$J$16</f>
        <v>48.96</v>
      </c>
      <c r="N21" s="19">
        <f>[17]Abril!$J$17</f>
        <v>33.480000000000004</v>
      </c>
      <c r="O21" s="19">
        <f>[17]Abril!$J$18</f>
        <v>28.8</v>
      </c>
      <c r="P21" s="19">
        <f>[17]Abril!$J$19</f>
        <v>21.6</v>
      </c>
      <c r="Q21" s="19">
        <f>[17]Abril!$J$20</f>
        <v>24.840000000000003</v>
      </c>
      <c r="R21" s="19">
        <f>[17]Abril!$J$21</f>
        <v>22.32</v>
      </c>
      <c r="S21" s="19">
        <f>[17]Abril!$J$22</f>
        <v>19.079999999999998</v>
      </c>
      <c r="T21" s="19">
        <f>[17]Abril!$J$23</f>
        <v>18.720000000000002</v>
      </c>
      <c r="U21" s="19">
        <f>[17]Abril!$J$24</f>
        <v>23.400000000000002</v>
      </c>
      <c r="V21" s="19">
        <f>[17]Abril!$J$25</f>
        <v>22.32</v>
      </c>
      <c r="W21" s="19">
        <f>[17]Abril!$J$26</f>
        <v>26.28</v>
      </c>
      <c r="X21" s="19">
        <f>[17]Abril!$J$27</f>
        <v>27</v>
      </c>
      <c r="Y21" s="19">
        <f>[17]Abril!$J$28</f>
        <v>23.400000000000002</v>
      </c>
      <c r="Z21" s="19">
        <f>[17]Abril!$J$29</f>
        <v>19.8</v>
      </c>
      <c r="AA21" s="19">
        <f>[17]Abril!$J$30</f>
        <v>20.52</v>
      </c>
      <c r="AB21" s="19">
        <f>[17]Abril!$J$31</f>
        <v>19.440000000000001</v>
      </c>
      <c r="AC21" s="19">
        <f>[17]Abril!$J$32</f>
        <v>23.040000000000003</v>
      </c>
      <c r="AD21" s="19">
        <f>[17]Abril!$J$33</f>
        <v>18.720000000000002</v>
      </c>
      <c r="AE21" s="19">
        <f>[17]Abril!$J$34</f>
        <v>16.559999999999999</v>
      </c>
      <c r="AF21" s="41">
        <f t="shared" si="3"/>
        <v>49.32</v>
      </c>
      <c r="AG21" s="2"/>
    </row>
    <row r="22" spans="1:33" ht="17.100000000000001" customHeight="1" x14ac:dyDescent="0.2">
      <c r="A22" s="17" t="s">
        <v>12</v>
      </c>
      <c r="B22" s="19">
        <f>[18]Abril!$J$5</f>
        <v>27.720000000000002</v>
      </c>
      <c r="C22" s="19">
        <f>[18]Abril!$J$6</f>
        <v>34.56</v>
      </c>
      <c r="D22" s="19">
        <f>[18]Abril!$J$7</f>
        <v>37.800000000000004</v>
      </c>
      <c r="E22" s="19">
        <f>[18]Abril!$J$8</f>
        <v>32.76</v>
      </c>
      <c r="F22" s="19">
        <f>[18]Abril!$J$9</f>
        <v>27.36</v>
      </c>
      <c r="G22" s="19">
        <f>[18]Abril!$J$10</f>
        <v>27.720000000000002</v>
      </c>
      <c r="H22" s="19">
        <f>[18]Abril!$J$11</f>
        <v>38.880000000000003</v>
      </c>
      <c r="I22" s="19">
        <f>[18]Abril!$J$12</f>
        <v>33.480000000000004</v>
      </c>
      <c r="J22" s="19">
        <f>[18]Abril!$J$13</f>
        <v>19.079999999999998</v>
      </c>
      <c r="K22" s="19">
        <f>[18]Abril!$J$14</f>
        <v>21.6</v>
      </c>
      <c r="L22" s="19">
        <f>[18]Abril!$J$15</f>
        <v>27.36</v>
      </c>
      <c r="M22" s="19">
        <f>[18]Abril!$J$16</f>
        <v>28.08</v>
      </c>
      <c r="N22" s="19">
        <f>[18]Abril!$J$17</f>
        <v>35.64</v>
      </c>
      <c r="O22" s="19">
        <f>[18]Abril!$J$18</f>
        <v>23.400000000000002</v>
      </c>
      <c r="P22" s="19">
        <f>[18]Abril!$J$19</f>
        <v>18.36</v>
      </c>
      <c r="Q22" s="19">
        <f>[18]Abril!$J$20</f>
        <v>19.079999999999998</v>
      </c>
      <c r="R22" s="19">
        <f>[18]Abril!$J$21</f>
        <v>21.6</v>
      </c>
      <c r="S22" s="19">
        <f>[18]Abril!$J$22</f>
        <v>14.76</v>
      </c>
      <c r="T22" s="19">
        <f>[18]Abril!$J$23</f>
        <v>14.76</v>
      </c>
      <c r="U22" s="19">
        <f>[18]Abril!$J$24</f>
        <v>15.120000000000001</v>
      </c>
      <c r="V22" s="19">
        <f>[18]Abril!$J$25</f>
        <v>15.48</v>
      </c>
      <c r="W22" s="19">
        <f>[18]Abril!$J$26</f>
        <v>20.52</v>
      </c>
      <c r="X22" s="19">
        <f>[18]Abril!$J$27</f>
        <v>19.440000000000001</v>
      </c>
      <c r="Y22" s="19">
        <f>[18]Abril!$J$28</f>
        <v>20.16</v>
      </c>
      <c r="Z22" s="19">
        <f>[18]Abril!$J$29</f>
        <v>14.04</v>
      </c>
      <c r="AA22" s="19">
        <f>[18]Abril!$J$30</f>
        <v>23.040000000000003</v>
      </c>
      <c r="AB22" s="19">
        <f>[18]Abril!$J$31</f>
        <v>20.16</v>
      </c>
      <c r="AC22" s="19">
        <f>[18]Abril!$J$32</f>
        <v>15.840000000000002</v>
      </c>
      <c r="AD22" s="19">
        <f>[18]Abril!$J$33</f>
        <v>18.720000000000002</v>
      </c>
      <c r="AE22" s="19">
        <f>[18]Abril!$J$34</f>
        <v>20.52</v>
      </c>
      <c r="AF22" s="41">
        <f t="shared" si="3"/>
        <v>38.880000000000003</v>
      </c>
      <c r="AG22" s="2"/>
    </row>
    <row r="23" spans="1:33" ht="17.100000000000001" customHeight="1" x14ac:dyDescent="0.2">
      <c r="A23" s="17" t="s">
        <v>13</v>
      </c>
      <c r="B23" s="19">
        <f>[19]Abril!$J$5</f>
        <v>38.880000000000003</v>
      </c>
      <c r="C23" s="19">
        <f>[19]Abril!$J$6</f>
        <v>44.64</v>
      </c>
      <c r="D23" s="19">
        <f>[19]Abril!$J$7</f>
        <v>41.76</v>
      </c>
      <c r="E23" s="19">
        <f>[19]Abril!$J$8</f>
        <v>43.56</v>
      </c>
      <c r="F23" s="19">
        <f>[19]Abril!$J$9</f>
        <v>20.52</v>
      </c>
      <c r="G23" s="19">
        <f>[19]Abril!$J$10</f>
        <v>41.04</v>
      </c>
      <c r="H23" s="19">
        <f>[19]Abril!$J$11</f>
        <v>33.840000000000003</v>
      </c>
      <c r="I23" s="19">
        <f>[19]Abril!$J$12</f>
        <v>28.8</v>
      </c>
      <c r="J23" s="19">
        <f>[19]Abril!$J$13</f>
        <v>15.48</v>
      </c>
      <c r="K23" s="19">
        <f>[19]Abril!$J$14</f>
        <v>29.880000000000003</v>
      </c>
      <c r="L23" s="19">
        <f>[19]Abril!$J$15</f>
        <v>37.440000000000005</v>
      </c>
      <c r="M23" s="19">
        <f>[19]Abril!$J$16</f>
        <v>44.64</v>
      </c>
      <c r="N23" s="19">
        <f>[19]Abril!$J$17</f>
        <v>46.800000000000004</v>
      </c>
      <c r="O23" s="19">
        <f>[19]Abril!$J$18</f>
        <v>23.759999999999998</v>
      </c>
      <c r="P23" s="19">
        <f>[19]Abril!$J$19</f>
        <v>26.64</v>
      </c>
      <c r="Q23" s="19">
        <f>[19]Abril!$J$20</f>
        <v>30.96</v>
      </c>
      <c r="R23" s="19">
        <f>[19]Abril!$J$21</f>
        <v>27.36</v>
      </c>
      <c r="S23" s="19">
        <f>[19]Abril!$J$22</f>
        <v>15.120000000000001</v>
      </c>
      <c r="T23" s="19">
        <f>[19]Abril!$J$23</f>
        <v>18.720000000000002</v>
      </c>
      <c r="U23" s="19">
        <f>[19]Abril!$J$24</f>
        <v>12.6</v>
      </c>
      <c r="V23" s="19">
        <f>[19]Abril!$J$25</f>
        <v>21.240000000000002</v>
      </c>
      <c r="W23" s="19">
        <f>[19]Abril!$J$26</f>
        <v>20.16</v>
      </c>
      <c r="X23" s="19">
        <f>[19]Abril!$J$27</f>
        <v>32.76</v>
      </c>
      <c r="Y23" s="19">
        <f>[19]Abril!$J$28</f>
        <v>23.400000000000002</v>
      </c>
      <c r="Z23" s="19">
        <f>[19]Abril!$J$29</f>
        <v>26.64</v>
      </c>
      <c r="AA23" s="19">
        <f>[19]Abril!$J$30</f>
        <v>22.32</v>
      </c>
      <c r="AB23" s="19">
        <f>[19]Abril!$J$31</f>
        <v>33.840000000000003</v>
      </c>
      <c r="AC23" s="19">
        <f>[19]Abril!$J$32</f>
        <v>22.32</v>
      </c>
      <c r="AD23" s="19">
        <f>[19]Abril!$J$33</f>
        <v>16.559999999999999</v>
      </c>
      <c r="AE23" s="19">
        <f>[19]Abril!$J$34</f>
        <v>25.2</v>
      </c>
      <c r="AF23" s="41">
        <f t="shared" si="3"/>
        <v>46.800000000000004</v>
      </c>
      <c r="AG23" s="2"/>
    </row>
    <row r="24" spans="1:33" ht="17.100000000000001" customHeight="1" x14ac:dyDescent="0.2">
      <c r="A24" s="17" t="s">
        <v>14</v>
      </c>
      <c r="B24" s="19">
        <f>[20]Abril!$J$5</f>
        <v>27.720000000000002</v>
      </c>
      <c r="C24" s="19">
        <f>[20]Abril!$J$6</f>
        <v>24.48</v>
      </c>
      <c r="D24" s="19">
        <f>[20]Abril!$J$7</f>
        <v>34.56</v>
      </c>
      <c r="E24" s="19">
        <f>[20]Abril!$J$8</f>
        <v>21.240000000000002</v>
      </c>
      <c r="F24" s="19">
        <f>[20]Abril!$J$9</f>
        <v>30.96</v>
      </c>
      <c r="G24" s="19">
        <f>[20]Abril!$J$10</f>
        <v>42.12</v>
      </c>
      <c r="H24" s="19">
        <f>[20]Abril!$J$11</f>
        <v>39.96</v>
      </c>
      <c r="I24" s="19">
        <f>[20]Abril!$J$12</f>
        <v>36</v>
      </c>
      <c r="J24" s="19">
        <f>[20]Abril!$J$13</f>
        <v>38.159999999999997</v>
      </c>
      <c r="K24" s="19">
        <f>[20]Abril!$J$14</f>
        <v>25.2</v>
      </c>
      <c r="L24" s="19">
        <f>[20]Abril!$J$15</f>
        <v>23.040000000000003</v>
      </c>
      <c r="M24" s="19">
        <f>[20]Abril!$J$16</f>
        <v>43.56</v>
      </c>
      <c r="N24" s="19">
        <f>[20]Abril!$J$17</f>
        <v>29.16</v>
      </c>
      <c r="O24" s="19">
        <f>[20]Abril!$J$18</f>
        <v>20.52</v>
      </c>
      <c r="P24" s="19">
        <f>[20]Abril!$J$19</f>
        <v>21.6</v>
      </c>
      <c r="Q24" s="19">
        <f>[20]Abril!$J$20</f>
        <v>23.040000000000003</v>
      </c>
      <c r="R24" s="19">
        <f>[20]Abril!$J$21</f>
        <v>21.240000000000002</v>
      </c>
      <c r="S24" s="19">
        <f>[20]Abril!$J$22</f>
        <v>20.16</v>
      </c>
      <c r="T24" s="19">
        <f>[20]Abril!$J$23</f>
        <v>24.840000000000003</v>
      </c>
      <c r="U24" s="19">
        <f>[20]Abril!$J$24</f>
        <v>21.240000000000002</v>
      </c>
      <c r="V24" s="19">
        <f>[20]Abril!$J$25</f>
        <v>21.240000000000002</v>
      </c>
      <c r="W24" s="19">
        <f>[20]Abril!$J$26</f>
        <v>38.880000000000003</v>
      </c>
      <c r="X24" s="19">
        <f>[20]Abril!$J$27</f>
        <v>23.400000000000002</v>
      </c>
      <c r="Y24" s="19">
        <f>[20]Abril!$J$28</f>
        <v>27.36</v>
      </c>
      <c r="Z24" s="19">
        <f>[20]Abril!$J$29</f>
        <v>25.92</v>
      </c>
      <c r="AA24" s="19">
        <f>[20]Abril!$J$30</f>
        <v>33.480000000000004</v>
      </c>
      <c r="AB24" s="19">
        <f>[20]Abril!$J$31</f>
        <v>26.28</v>
      </c>
      <c r="AC24" s="19">
        <f>[20]Abril!$J$32</f>
        <v>18.720000000000002</v>
      </c>
      <c r="AD24" s="19">
        <f>[20]Abril!$J$33</f>
        <v>28.08</v>
      </c>
      <c r="AE24" s="19">
        <f>[20]Abril!$J$34</f>
        <v>24.840000000000003</v>
      </c>
      <c r="AF24" s="41">
        <f t="shared" si="3"/>
        <v>43.56</v>
      </c>
      <c r="AG24" s="2"/>
    </row>
    <row r="25" spans="1:33" ht="17.100000000000001" customHeight="1" x14ac:dyDescent="0.2">
      <c r="A25" s="17" t="s">
        <v>15</v>
      </c>
      <c r="B25" s="19">
        <f>[21]Abril!$J$5</f>
        <v>34.92</v>
      </c>
      <c r="C25" s="19">
        <f>[21]Abril!$J$6</f>
        <v>35.64</v>
      </c>
      <c r="D25" s="19">
        <f>[21]Abril!$J$7</f>
        <v>35.28</v>
      </c>
      <c r="E25" s="19">
        <f>[21]Abril!$J$8</f>
        <v>38.519999999999996</v>
      </c>
      <c r="F25" s="19">
        <f>[21]Abril!$J$9</f>
        <v>37.800000000000004</v>
      </c>
      <c r="G25" s="19">
        <f>[21]Abril!$J$10</f>
        <v>31.319999999999997</v>
      </c>
      <c r="H25" s="19">
        <f>[21]Abril!$J$11</f>
        <v>57.6</v>
      </c>
      <c r="I25" s="19">
        <f>[21]Abril!$J$12</f>
        <v>18.36</v>
      </c>
      <c r="J25" s="19">
        <f>[21]Abril!$J$13</f>
        <v>29.52</v>
      </c>
      <c r="K25" s="19">
        <f>[21]Abril!$J$14</f>
        <v>34.92</v>
      </c>
      <c r="L25" s="19">
        <f>[21]Abril!$J$15</f>
        <v>51.480000000000004</v>
      </c>
      <c r="M25" s="19">
        <f>[21]Abril!$J$16</f>
        <v>41.76</v>
      </c>
      <c r="N25" s="19">
        <f>[21]Abril!$J$17</f>
        <v>41.04</v>
      </c>
      <c r="O25" s="19">
        <f>[21]Abril!$J$18</f>
        <v>26.28</v>
      </c>
      <c r="P25" s="19">
        <f>[21]Abril!$J$19</f>
        <v>28.08</v>
      </c>
      <c r="Q25" s="19">
        <f>[21]Abril!$J$20</f>
        <v>28.08</v>
      </c>
      <c r="R25" s="19">
        <f>[21]Abril!$J$21</f>
        <v>24.12</v>
      </c>
      <c r="S25" s="19">
        <f>[21]Abril!$J$22</f>
        <v>30.6</v>
      </c>
      <c r="T25" s="19">
        <f>[21]Abril!$J$23</f>
        <v>27.720000000000002</v>
      </c>
      <c r="U25" s="19">
        <f>[21]Abril!$J$24</f>
        <v>27.720000000000002</v>
      </c>
      <c r="V25" s="19">
        <f>[21]Abril!$J$25</f>
        <v>29.880000000000003</v>
      </c>
      <c r="W25" s="19">
        <f>[21]Abril!$J$26</f>
        <v>46.440000000000005</v>
      </c>
      <c r="X25" s="19">
        <f>[21]Abril!$J$27</f>
        <v>36</v>
      </c>
      <c r="Y25" s="19">
        <f>[21]Abril!$J$28</f>
        <v>30.240000000000002</v>
      </c>
      <c r="Z25" s="19">
        <f>[21]Abril!$J$29</f>
        <v>32.76</v>
      </c>
      <c r="AA25" s="19">
        <f>[21]Abril!$J$30</f>
        <v>24.12</v>
      </c>
      <c r="AB25" s="19">
        <f>[21]Abril!$J$31</f>
        <v>34.92</v>
      </c>
      <c r="AC25" s="19">
        <f>[21]Abril!$J$32</f>
        <v>34.200000000000003</v>
      </c>
      <c r="AD25" s="19">
        <f>[21]Abril!$J$33</f>
        <v>28.08</v>
      </c>
      <c r="AE25" s="19">
        <f>[21]Abril!$J$34</f>
        <v>29.16</v>
      </c>
      <c r="AF25" s="41">
        <f t="shared" si="3"/>
        <v>57.6</v>
      </c>
      <c r="AG25" s="2"/>
    </row>
    <row r="26" spans="1:33" ht="17.100000000000001" customHeight="1" x14ac:dyDescent="0.2">
      <c r="A26" s="17" t="s">
        <v>16</v>
      </c>
      <c r="B26" s="19">
        <f>[22]Abril!$J$5</f>
        <v>34.92</v>
      </c>
      <c r="C26" s="19">
        <f>[22]Abril!$J$6</f>
        <v>42.12</v>
      </c>
      <c r="D26" s="19">
        <f>[22]Abril!$J$7</f>
        <v>32.4</v>
      </c>
      <c r="E26" s="19">
        <f>[22]Abril!$J$8</f>
        <v>29.52</v>
      </c>
      <c r="F26" s="19">
        <f>[22]Abril!$J$9</f>
        <v>19.079999999999998</v>
      </c>
      <c r="G26" s="19">
        <f>[22]Abril!$J$10</f>
        <v>31.319999999999997</v>
      </c>
      <c r="H26" s="19">
        <f>[22]Abril!$J$11</f>
        <v>64.44</v>
      </c>
      <c r="I26" s="19">
        <f>[22]Abril!$J$12</f>
        <v>20.52</v>
      </c>
      <c r="J26" s="19">
        <f>[22]Abril!$J$13</f>
        <v>22.68</v>
      </c>
      <c r="K26" s="19">
        <f>[22]Abril!$J$14</f>
        <v>23.400000000000002</v>
      </c>
      <c r="L26" s="19">
        <f>[22]Abril!$J$15</f>
        <v>35.28</v>
      </c>
      <c r="M26" s="19">
        <f>[22]Abril!$J$16</f>
        <v>48.96</v>
      </c>
      <c r="N26" s="19">
        <f>[22]Abril!$J$17</f>
        <v>40.32</v>
      </c>
      <c r="O26" s="19">
        <f>[22]Abril!$J$18</f>
        <v>25.2</v>
      </c>
      <c r="P26" s="19">
        <f>[22]Abril!$J$19</f>
        <v>13.68</v>
      </c>
      <c r="Q26" s="19" t="str">
        <f>[22]Abril!$J$20</f>
        <v>**</v>
      </c>
      <c r="R26" s="19" t="str">
        <f>[22]Abril!$J$21</f>
        <v>**</v>
      </c>
      <c r="S26" s="19" t="str">
        <f>[22]Abril!$J$22</f>
        <v>**</v>
      </c>
      <c r="T26" s="19" t="str">
        <f>[22]Abril!$J$23</f>
        <v>**</v>
      </c>
      <c r="U26" s="19" t="str">
        <f>[22]Abril!$J$24</f>
        <v>**</v>
      </c>
      <c r="V26" s="19" t="str">
        <f>[22]Abril!$J$25</f>
        <v>**</v>
      </c>
      <c r="W26" s="19">
        <f>[22]Abril!$J$26</f>
        <v>12.96</v>
      </c>
      <c r="X26" s="19">
        <f>[22]Abril!$J$27</f>
        <v>18</v>
      </c>
      <c r="Y26" s="19">
        <f>[22]Abril!$J$28</f>
        <v>18</v>
      </c>
      <c r="Z26" s="19">
        <f>[22]Abril!$J$29</f>
        <v>18</v>
      </c>
      <c r="AA26" s="19">
        <f>[22]Abril!$J$30</f>
        <v>23.400000000000002</v>
      </c>
      <c r="AB26" s="19">
        <f>[22]Abril!$J$31</f>
        <v>25.56</v>
      </c>
      <c r="AC26" s="19">
        <f>[22]Abril!$J$32</f>
        <v>29.16</v>
      </c>
      <c r="AD26" s="19">
        <f>[22]Abril!$J$33</f>
        <v>25.92</v>
      </c>
      <c r="AE26" s="19">
        <f>[22]Abril!$J$34</f>
        <v>23.400000000000002</v>
      </c>
      <c r="AF26" s="41">
        <f t="shared" si="3"/>
        <v>64.44</v>
      </c>
      <c r="AG26" s="2"/>
    </row>
    <row r="27" spans="1:33" ht="17.100000000000001" customHeight="1" x14ac:dyDescent="0.2">
      <c r="A27" s="17" t="s">
        <v>17</v>
      </c>
      <c r="B27" s="19" t="str">
        <f>[23]Abril!$J$5</f>
        <v>**</v>
      </c>
      <c r="C27" s="19" t="str">
        <f>[23]Abril!$J$6</f>
        <v>**</v>
      </c>
      <c r="D27" s="19" t="str">
        <f>[23]Abril!$J$7</f>
        <v>**</v>
      </c>
      <c r="E27" s="19" t="str">
        <f>[23]Abril!$J$8</f>
        <v>**</v>
      </c>
      <c r="F27" s="19" t="str">
        <f>[23]Abril!$J$9</f>
        <v>**</v>
      </c>
      <c r="G27" s="19" t="str">
        <f>[23]Abril!$J$10</f>
        <v>**</v>
      </c>
      <c r="H27" s="19" t="str">
        <f>[23]Abril!$J$11</f>
        <v>**</v>
      </c>
      <c r="I27" s="19" t="str">
        <f>[23]Abril!$J$12</f>
        <v>**</v>
      </c>
      <c r="J27" s="19" t="str">
        <f>[23]Abril!$J$13</f>
        <v>**</v>
      </c>
      <c r="K27" s="19" t="str">
        <f>[23]Abril!$J$14</f>
        <v>**</v>
      </c>
      <c r="L27" s="19" t="str">
        <f>[23]Abril!$J$15</f>
        <v>**</v>
      </c>
      <c r="M27" s="19" t="str">
        <f>[23]Abril!$J$16</f>
        <v>**</v>
      </c>
      <c r="N27" s="19" t="str">
        <f>[23]Abril!$J$17</f>
        <v>**</v>
      </c>
      <c r="O27" s="19" t="str">
        <f>[23]Abril!$J$18</f>
        <v>**</v>
      </c>
      <c r="P27" s="19" t="str">
        <f>[23]Abril!$J$19</f>
        <v>**</v>
      </c>
      <c r="Q27" s="19" t="str">
        <f>[23]Abril!$J$20</f>
        <v>**</v>
      </c>
      <c r="R27" s="19" t="str">
        <f>[23]Abril!$J$21</f>
        <v>**</v>
      </c>
      <c r="S27" s="19" t="str">
        <f>[23]Abril!$J$22</f>
        <v>**</v>
      </c>
      <c r="T27" s="19" t="str">
        <f>[23]Abril!$J$23</f>
        <v>**</v>
      </c>
      <c r="U27" s="19" t="str">
        <f>[23]Abril!$J$24</f>
        <v>**</v>
      </c>
      <c r="V27" s="19" t="str">
        <f>[23]Abril!$J$25</f>
        <v>**</v>
      </c>
      <c r="W27" s="19" t="str">
        <f>[23]Abril!$J$26</f>
        <v>**</v>
      </c>
      <c r="X27" s="19" t="str">
        <f>[23]Abril!$J$27</f>
        <v>**</v>
      </c>
      <c r="Y27" s="19" t="str">
        <f>[23]Abril!$J$28</f>
        <v>**</v>
      </c>
      <c r="Z27" s="19" t="str">
        <f>[23]Abril!$J$29</f>
        <v>**</v>
      </c>
      <c r="AA27" s="19" t="str">
        <f>[23]Abril!$J$30</f>
        <v>**</v>
      </c>
      <c r="AB27" s="19" t="str">
        <f>[23]Abril!$J$31</f>
        <v>**</v>
      </c>
      <c r="AC27" s="19">
        <f>[23]Abril!$J$32</f>
        <v>9.3600000000000012</v>
      </c>
      <c r="AD27" s="19">
        <f>[23]Abril!$J$33</f>
        <v>19.8</v>
      </c>
      <c r="AE27" s="19">
        <f>[23]Abril!$J$34</f>
        <v>25.2</v>
      </c>
      <c r="AF27" s="41">
        <f>MAX(B27:AE27)</f>
        <v>25.2</v>
      </c>
      <c r="AG27" s="2"/>
    </row>
    <row r="28" spans="1:33" ht="17.100000000000001" customHeight="1" x14ac:dyDescent="0.2">
      <c r="A28" s="17" t="s">
        <v>18</v>
      </c>
      <c r="B28" s="19">
        <f>[24]Abril!$J$5</f>
        <v>31.319999999999997</v>
      </c>
      <c r="C28" s="19">
        <f>[24]Abril!$J$6</f>
        <v>38.880000000000003</v>
      </c>
      <c r="D28" s="19">
        <f>[24]Abril!$J$7</f>
        <v>33.119999999999997</v>
      </c>
      <c r="E28" s="19">
        <f>[24]Abril!$J$8</f>
        <v>28.44</v>
      </c>
      <c r="F28" s="19">
        <f>[24]Abril!$J$9</f>
        <v>45</v>
      </c>
      <c r="G28" s="19">
        <f>[24]Abril!$J$10</f>
        <v>43.92</v>
      </c>
      <c r="H28" s="19">
        <f>[24]Abril!$J$11</f>
        <v>47.88</v>
      </c>
      <c r="I28" s="19">
        <f>[24]Abril!$J$12</f>
        <v>23.759999999999998</v>
      </c>
      <c r="J28" s="19">
        <f>[24]Abril!$J$13</f>
        <v>25.2</v>
      </c>
      <c r="K28" s="19">
        <f>[24]Abril!$J$14</f>
        <v>33.119999999999997</v>
      </c>
      <c r="L28" s="19">
        <f>[24]Abril!$J$15</f>
        <v>25.2</v>
      </c>
      <c r="M28" s="19">
        <f>[24]Abril!$J$16</f>
        <v>54.72</v>
      </c>
      <c r="N28" s="19">
        <f>[24]Abril!$J$17</f>
        <v>60.12</v>
      </c>
      <c r="O28" s="19">
        <f>[24]Abril!$J$18</f>
        <v>28.08</v>
      </c>
      <c r="P28" s="19">
        <f>[24]Abril!$J$19</f>
        <v>28.8</v>
      </c>
      <c r="Q28" s="19">
        <f>[24]Abril!$J$20</f>
        <v>22.32</v>
      </c>
      <c r="R28" s="19">
        <f>[24]Abril!$J$21</f>
        <v>29.52</v>
      </c>
      <c r="S28" s="19">
        <f>[24]Abril!$J$22</f>
        <v>32.04</v>
      </c>
      <c r="T28" s="19">
        <f>[24]Abril!$J$23</f>
        <v>24.12</v>
      </c>
      <c r="U28" s="19">
        <f>[24]Abril!$J$24</f>
        <v>28.44</v>
      </c>
      <c r="V28" s="19">
        <f>[24]Abril!$J$25</f>
        <v>32.76</v>
      </c>
      <c r="W28" s="19">
        <f>[24]Abril!$J$26</f>
        <v>32.04</v>
      </c>
      <c r="X28" s="19">
        <f>[24]Abril!$J$27</f>
        <v>34.56</v>
      </c>
      <c r="Y28" s="19">
        <f>[24]Abril!$J$28</f>
        <v>27</v>
      </c>
      <c r="Z28" s="19">
        <f>[24]Abril!$J$29</f>
        <v>34.92</v>
      </c>
      <c r="AA28" s="19">
        <f>[24]Abril!$J$30</f>
        <v>30.240000000000002</v>
      </c>
      <c r="AB28" s="19">
        <f>[24]Abril!$J$31</f>
        <v>27.36</v>
      </c>
      <c r="AC28" s="19">
        <f>[24]Abril!$J$32</f>
        <v>33.480000000000004</v>
      </c>
      <c r="AD28" s="19">
        <f>[24]Abril!$J$33</f>
        <v>30.240000000000002</v>
      </c>
      <c r="AE28" s="19">
        <f>[24]Abril!$J$34</f>
        <v>27.720000000000002</v>
      </c>
      <c r="AF28" s="41">
        <f t="shared" si="3"/>
        <v>60.12</v>
      </c>
      <c r="AG28" s="2"/>
    </row>
    <row r="29" spans="1:33" ht="17.100000000000001" customHeight="1" x14ac:dyDescent="0.2">
      <c r="A29" s="17" t="s">
        <v>19</v>
      </c>
      <c r="B29" s="19">
        <f>[25]Abril!$J$5</f>
        <v>41.76</v>
      </c>
      <c r="C29" s="19">
        <f>[25]Abril!$J$6</f>
        <v>54.36</v>
      </c>
      <c r="D29" s="19">
        <f>[25]Abril!$J$7</f>
        <v>31.319999999999997</v>
      </c>
      <c r="E29" s="19">
        <f>[25]Abril!$J$8</f>
        <v>49.32</v>
      </c>
      <c r="F29" s="19">
        <f>[25]Abril!$J$9</f>
        <v>32.4</v>
      </c>
      <c r="G29" s="19">
        <f>[25]Abril!$J$10</f>
        <v>29.16</v>
      </c>
      <c r="H29" s="19">
        <f>[25]Abril!$J$11</f>
        <v>25.92</v>
      </c>
      <c r="I29" s="19">
        <f>[25]Abril!$J$12</f>
        <v>21.240000000000002</v>
      </c>
      <c r="J29" s="19">
        <f>[25]Abril!$J$13</f>
        <v>26.64</v>
      </c>
      <c r="K29" s="19">
        <f>[25]Abril!$J$14</f>
        <v>31.680000000000003</v>
      </c>
      <c r="L29" s="19">
        <f>[25]Abril!$J$15</f>
        <v>44.28</v>
      </c>
      <c r="M29" s="19">
        <f>[25]Abril!$J$16</f>
        <v>48.96</v>
      </c>
      <c r="N29" s="19">
        <f>[25]Abril!$J$17</f>
        <v>36.36</v>
      </c>
      <c r="O29" s="19">
        <f>[25]Abril!$J$18</f>
        <v>26.64</v>
      </c>
      <c r="P29" s="19">
        <f>[25]Abril!$J$19</f>
        <v>20.88</v>
      </c>
      <c r="Q29" s="19">
        <f>[25]Abril!$J$20</f>
        <v>29.52</v>
      </c>
      <c r="R29" s="19">
        <f>[25]Abril!$J$21</f>
        <v>23.040000000000003</v>
      </c>
      <c r="S29" s="19">
        <f>[25]Abril!$J$22</f>
        <v>20.52</v>
      </c>
      <c r="T29" s="19">
        <f>[25]Abril!$J$23</f>
        <v>20.52</v>
      </c>
      <c r="U29" s="19">
        <f>[25]Abril!$J$24</f>
        <v>29.52</v>
      </c>
      <c r="V29" s="19">
        <f>[25]Abril!$J$25</f>
        <v>28.44</v>
      </c>
      <c r="W29" s="19">
        <f>[25]Abril!$J$26</f>
        <v>31.680000000000003</v>
      </c>
      <c r="X29" s="19">
        <f>[25]Abril!$J$27</f>
        <v>32.04</v>
      </c>
      <c r="Y29" s="19">
        <f>[25]Abril!$J$28</f>
        <v>28.08</v>
      </c>
      <c r="Z29" s="19">
        <f>[25]Abril!$J$29</f>
        <v>30.96</v>
      </c>
      <c r="AA29" s="19">
        <f>[25]Abril!$J$30</f>
        <v>27.36</v>
      </c>
      <c r="AB29" s="19">
        <f>[25]Abril!$J$31</f>
        <v>29.880000000000003</v>
      </c>
      <c r="AC29" s="19">
        <f>[25]Abril!$J$32</f>
        <v>33.119999999999997</v>
      </c>
      <c r="AD29" s="19">
        <f>[25]Abril!$J$33</f>
        <v>28.8</v>
      </c>
      <c r="AE29" s="19">
        <f>[25]Abril!$J$34</f>
        <v>30.240000000000002</v>
      </c>
      <c r="AF29" s="41">
        <f t="shared" si="3"/>
        <v>54.36</v>
      </c>
      <c r="AG29" s="2"/>
    </row>
    <row r="30" spans="1:33" ht="17.100000000000001" customHeight="1" x14ac:dyDescent="0.2">
      <c r="A30" s="17" t="s">
        <v>31</v>
      </c>
      <c r="B30" s="19">
        <f>[26]Abril!$J$5</f>
        <v>28.08</v>
      </c>
      <c r="C30" s="19">
        <f>[26]Abril!$J$6</f>
        <v>39.24</v>
      </c>
      <c r="D30" s="19">
        <f>[26]Abril!$J$7</f>
        <v>29.52</v>
      </c>
      <c r="E30" s="19">
        <f>[26]Abril!$J$8</f>
        <v>36.72</v>
      </c>
      <c r="F30" s="19">
        <f>[26]Abril!$J$9</f>
        <v>34.56</v>
      </c>
      <c r="G30" s="19">
        <f>[26]Abril!$J$10</f>
        <v>40.32</v>
      </c>
      <c r="H30" s="19">
        <f>[26]Abril!$J$11</f>
        <v>48.6</v>
      </c>
      <c r="I30" s="19">
        <f>[26]Abril!$J$12</f>
        <v>21.240000000000002</v>
      </c>
      <c r="J30" s="19">
        <f>[26]Abril!$J$13</f>
        <v>26.64</v>
      </c>
      <c r="K30" s="19">
        <f>[26]Abril!$J$14</f>
        <v>31.680000000000003</v>
      </c>
      <c r="L30" s="19">
        <f>[26]Abril!$J$15</f>
        <v>33.480000000000004</v>
      </c>
      <c r="M30" s="19">
        <f>[26]Abril!$J$16</f>
        <v>39.24</v>
      </c>
      <c r="N30" s="19">
        <f>[26]Abril!$J$17</f>
        <v>38.159999999999997</v>
      </c>
      <c r="O30" s="19">
        <f>[26]Abril!$J$18</f>
        <v>25.2</v>
      </c>
      <c r="P30" s="19">
        <f>[26]Abril!$J$19</f>
        <v>21.6</v>
      </c>
      <c r="Q30" s="19">
        <f>[26]Abril!$J$20</f>
        <v>24.840000000000003</v>
      </c>
      <c r="R30" s="19">
        <f>[26]Abril!$J$21</f>
        <v>25.2</v>
      </c>
      <c r="S30" s="19">
        <f>[26]Abril!$J$22</f>
        <v>21.96</v>
      </c>
      <c r="T30" s="19">
        <f>[26]Abril!$J$23</f>
        <v>21.6</v>
      </c>
      <c r="U30" s="19">
        <f>[26]Abril!$J$24</f>
        <v>25.56</v>
      </c>
      <c r="V30" s="19">
        <f>[26]Abril!$J$25</f>
        <v>23.759999999999998</v>
      </c>
      <c r="W30" s="19">
        <f>[26]Abril!$J$26</f>
        <v>29.880000000000003</v>
      </c>
      <c r="X30" s="19">
        <f>[26]Abril!$J$27</f>
        <v>34.92</v>
      </c>
      <c r="Y30" s="19">
        <f>[26]Abril!$J$28</f>
        <v>36.72</v>
      </c>
      <c r="Z30" s="19">
        <f>[26]Abril!$J$29</f>
        <v>30.96</v>
      </c>
      <c r="AA30" s="19">
        <f>[26]Abril!$J$30</f>
        <v>33.119999999999997</v>
      </c>
      <c r="AB30" s="19">
        <f>[26]Abril!$J$31</f>
        <v>25.92</v>
      </c>
      <c r="AC30" s="19">
        <f>[26]Abril!$J$32</f>
        <v>24.840000000000003</v>
      </c>
      <c r="AD30" s="19">
        <f>[26]Abril!$J$33</f>
        <v>20.88</v>
      </c>
      <c r="AE30" s="19">
        <f>[26]Abril!$J$34</f>
        <v>23.759999999999998</v>
      </c>
      <c r="AF30" s="41">
        <f t="shared" si="3"/>
        <v>48.6</v>
      </c>
      <c r="AG30" s="2"/>
    </row>
    <row r="31" spans="1:33" ht="17.100000000000001" customHeight="1" x14ac:dyDescent="0.2">
      <c r="A31" s="17" t="s">
        <v>51</v>
      </c>
      <c r="B31" s="19">
        <f>[27]Abril!$J$5</f>
        <v>36.36</v>
      </c>
      <c r="C31" s="19">
        <f>[27]Abril!$J$6</f>
        <v>30.96</v>
      </c>
      <c r="D31" s="19">
        <f>[27]Abril!$J$7</f>
        <v>58.32</v>
      </c>
      <c r="E31" s="19">
        <f>[27]Abril!$J$8</f>
        <v>38.159999999999997</v>
      </c>
      <c r="F31" s="19">
        <f>[27]Abril!$J$9</f>
        <v>38.159999999999997</v>
      </c>
      <c r="G31" s="19">
        <f>[27]Abril!$J$10</f>
        <v>39.6</v>
      </c>
      <c r="H31" s="19">
        <f>[27]Abril!$J$11</f>
        <v>45</v>
      </c>
      <c r="I31" s="19">
        <f>[27]Abril!$J$12</f>
        <v>30.240000000000002</v>
      </c>
      <c r="J31" s="19">
        <f>[27]Abril!$J$13</f>
        <v>28.8</v>
      </c>
      <c r="K31" s="19">
        <f>[27]Abril!$J$14</f>
        <v>38.519999999999996</v>
      </c>
      <c r="L31" s="19">
        <f>[27]Abril!$J$15</f>
        <v>38.880000000000003</v>
      </c>
      <c r="M31" s="19">
        <f>[27]Abril!$J$16</f>
        <v>50.76</v>
      </c>
      <c r="N31" s="19">
        <f>[27]Abril!$J$17</f>
        <v>48.24</v>
      </c>
      <c r="O31" s="19">
        <f>[27]Abril!$J$18</f>
        <v>25.2</v>
      </c>
      <c r="P31" s="19">
        <f>[27]Abril!$J$19</f>
        <v>29.16</v>
      </c>
      <c r="Q31" s="19">
        <f>[27]Abril!$J$20</f>
        <v>32.4</v>
      </c>
      <c r="R31" s="19">
        <f>[27]Abril!$J$21</f>
        <v>27.720000000000002</v>
      </c>
      <c r="S31" s="19">
        <f>[27]Abril!$J$22</f>
        <v>24.12</v>
      </c>
      <c r="T31" s="19">
        <f>[27]Abril!$J$23</f>
        <v>29.16</v>
      </c>
      <c r="U31" s="19">
        <f>[27]Abril!$J$24</f>
        <v>31.680000000000003</v>
      </c>
      <c r="V31" s="19">
        <f>[27]Abril!$J$25</f>
        <v>46.080000000000005</v>
      </c>
      <c r="W31" s="19">
        <f>[27]Abril!$J$26</f>
        <v>36</v>
      </c>
      <c r="X31" s="19">
        <f>[27]Abril!$J$27</f>
        <v>34.92</v>
      </c>
      <c r="Y31" s="19">
        <f>[27]Abril!$J$28</f>
        <v>26.28</v>
      </c>
      <c r="Z31" s="19">
        <f>[27]Abril!$J$29</f>
        <v>23.400000000000002</v>
      </c>
      <c r="AA31" s="19">
        <f>[27]Abril!$J$30</f>
        <v>21.6</v>
      </c>
      <c r="AB31" s="19">
        <f>[27]Abril!$J$31</f>
        <v>29.52</v>
      </c>
      <c r="AC31" s="19">
        <f>[27]Abril!$J$32</f>
        <v>25.56</v>
      </c>
      <c r="AD31" s="19">
        <f>[27]Abril!$J$33</f>
        <v>30.96</v>
      </c>
      <c r="AE31" s="19">
        <f>[27]Abril!$J$34</f>
        <v>28.8</v>
      </c>
      <c r="AF31" s="41">
        <f>MAX(B31:AE31)</f>
        <v>58.32</v>
      </c>
      <c r="AG31" s="2"/>
    </row>
    <row r="32" spans="1:33" ht="17.100000000000001" customHeight="1" x14ac:dyDescent="0.2">
      <c r="A32" s="17" t="s">
        <v>20</v>
      </c>
      <c r="B32" s="19">
        <f>[28]Abril!$J$5</f>
        <v>43.2</v>
      </c>
      <c r="C32" s="19">
        <f>[28]Abril!$J$6</f>
        <v>43.2</v>
      </c>
      <c r="D32" s="19">
        <f>[28]Abril!$J$7</f>
        <v>33.480000000000004</v>
      </c>
      <c r="E32" s="19">
        <f>[28]Abril!$J$8</f>
        <v>21.96</v>
      </c>
      <c r="F32" s="19">
        <f>[28]Abril!$J$9</f>
        <v>34.200000000000003</v>
      </c>
      <c r="G32" s="19">
        <f>[28]Abril!$J$10</f>
        <v>45.36</v>
      </c>
      <c r="H32" s="19">
        <f>[28]Abril!$J$11</f>
        <v>27</v>
      </c>
      <c r="I32" s="19">
        <f>[28]Abril!$J$12</f>
        <v>41.4</v>
      </c>
      <c r="J32" s="19">
        <f>[28]Abril!$J$13</f>
        <v>32.04</v>
      </c>
      <c r="K32" s="19">
        <f>[28]Abril!$J$14</f>
        <v>34.92</v>
      </c>
      <c r="L32" s="19">
        <f>[28]Abril!$J$15</f>
        <v>23.400000000000002</v>
      </c>
      <c r="M32" s="19">
        <f>[28]Abril!$J$16</f>
        <v>28.08</v>
      </c>
      <c r="N32" s="19">
        <f>[28]Abril!$J$17</f>
        <v>32.4</v>
      </c>
      <c r="O32" s="19">
        <f>[28]Abril!$J$18</f>
        <v>19.079999999999998</v>
      </c>
      <c r="P32" s="19">
        <f>[28]Abril!$J$19</f>
        <v>17.64</v>
      </c>
      <c r="Q32" s="19">
        <f>[28]Abril!$J$20</f>
        <v>23.040000000000003</v>
      </c>
      <c r="R32" s="19">
        <f>[28]Abril!$J$21</f>
        <v>20.16</v>
      </c>
      <c r="S32" s="19">
        <f>[28]Abril!$J$22</f>
        <v>21.96</v>
      </c>
      <c r="T32" s="19">
        <f>[28]Abril!$J$23</f>
        <v>17.64</v>
      </c>
      <c r="U32" s="19">
        <f>[28]Abril!$J$24</f>
        <v>18.36</v>
      </c>
      <c r="V32" s="19">
        <f>[28]Abril!$J$25</f>
        <v>24.48</v>
      </c>
      <c r="W32" s="19">
        <f>[28]Abril!$J$26</f>
        <v>24.12</v>
      </c>
      <c r="X32" s="19">
        <f>[28]Abril!$J$27</f>
        <v>24.12</v>
      </c>
      <c r="Y32" s="19">
        <f>[28]Abril!$J$28</f>
        <v>23.040000000000003</v>
      </c>
      <c r="Z32" s="19">
        <f>[28]Abril!$J$29</f>
        <v>24.840000000000003</v>
      </c>
      <c r="AA32" s="19">
        <f>[28]Abril!$J$30</f>
        <v>21.96</v>
      </c>
      <c r="AB32" s="19">
        <f>[28]Abril!$J$31</f>
        <v>19.8</v>
      </c>
      <c r="AC32" s="19">
        <f>[28]Abril!$J$32</f>
        <v>18.36</v>
      </c>
      <c r="AD32" s="19">
        <f>[28]Abril!$J$33</f>
        <v>22.68</v>
      </c>
      <c r="AE32" s="19">
        <f>[28]Abril!$J$34</f>
        <v>24.48</v>
      </c>
      <c r="AF32" s="41">
        <f>MAX(B32:AE32)</f>
        <v>45.36</v>
      </c>
      <c r="AG32" s="2"/>
    </row>
    <row r="33" spans="1:33" s="5" customFormat="1" ht="17.100000000000001" customHeight="1" x14ac:dyDescent="0.2">
      <c r="A33" s="34" t="s">
        <v>33</v>
      </c>
      <c r="B33" s="35">
        <f t="shared" ref="B33:AF33" si="4">MAX(B5:B32)</f>
        <v>47.519999999999996</v>
      </c>
      <c r="C33" s="35">
        <f t="shared" si="4"/>
        <v>54.36</v>
      </c>
      <c r="D33" s="35">
        <f t="shared" si="4"/>
        <v>60.480000000000004</v>
      </c>
      <c r="E33" s="35">
        <f t="shared" si="4"/>
        <v>49.32</v>
      </c>
      <c r="F33" s="35">
        <f t="shared" si="4"/>
        <v>45</v>
      </c>
      <c r="G33" s="35">
        <f t="shared" si="4"/>
        <v>50.76</v>
      </c>
      <c r="H33" s="35">
        <f t="shared" si="4"/>
        <v>64.44</v>
      </c>
      <c r="I33" s="35">
        <f t="shared" si="4"/>
        <v>43.92</v>
      </c>
      <c r="J33" s="35">
        <f t="shared" si="4"/>
        <v>38.159999999999997</v>
      </c>
      <c r="K33" s="35">
        <f t="shared" si="4"/>
        <v>45</v>
      </c>
      <c r="L33" s="35">
        <f t="shared" si="4"/>
        <v>51.480000000000004</v>
      </c>
      <c r="M33" s="35">
        <f t="shared" si="4"/>
        <v>73.8</v>
      </c>
      <c r="N33" s="35">
        <f t="shared" si="4"/>
        <v>60.12</v>
      </c>
      <c r="O33" s="35">
        <f t="shared" si="4"/>
        <v>33.119999999999997</v>
      </c>
      <c r="P33" s="35">
        <f t="shared" si="4"/>
        <v>29.16</v>
      </c>
      <c r="Q33" s="35">
        <f t="shared" si="4"/>
        <v>73.872</v>
      </c>
      <c r="R33" s="35">
        <f t="shared" si="4"/>
        <v>33.840000000000003</v>
      </c>
      <c r="S33" s="35">
        <f t="shared" si="4"/>
        <v>32.4</v>
      </c>
      <c r="T33" s="35">
        <f t="shared" si="4"/>
        <v>29.16</v>
      </c>
      <c r="U33" s="35">
        <f t="shared" si="4"/>
        <v>80.352000000000004</v>
      </c>
      <c r="V33" s="35">
        <f t="shared" si="4"/>
        <v>46.080000000000005</v>
      </c>
      <c r="W33" s="35">
        <f t="shared" si="4"/>
        <v>46.440000000000005</v>
      </c>
      <c r="X33" s="35">
        <f t="shared" si="4"/>
        <v>37.440000000000005</v>
      </c>
      <c r="Y33" s="35">
        <f t="shared" si="4"/>
        <v>38.159999999999997</v>
      </c>
      <c r="Z33" s="35">
        <f t="shared" si="4"/>
        <v>34.92</v>
      </c>
      <c r="AA33" s="35">
        <f t="shared" si="4"/>
        <v>34.200000000000003</v>
      </c>
      <c r="AB33" s="35">
        <f t="shared" si="4"/>
        <v>35.64</v>
      </c>
      <c r="AC33" s="35">
        <f t="shared" si="4"/>
        <v>34.200000000000003</v>
      </c>
      <c r="AD33" s="35">
        <f t="shared" si="4"/>
        <v>33.480000000000004</v>
      </c>
      <c r="AE33" s="35">
        <f t="shared" si="4"/>
        <v>30.240000000000002</v>
      </c>
      <c r="AF33" s="40">
        <f t="shared" si="4"/>
        <v>80.352000000000004</v>
      </c>
      <c r="AG33" s="10"/>
    </row>
    <row r="34" spans="1:33" x14ac:dyDescent="0.2">
      <c r="AF34" s="9"/>
      <c r="AG34" s="2"/>
    </row>
    <row r="35" spans="1:33" x14ac:dyDescent="0.2">
      <c r="B35" s="20"/>
      <c r="C35" s="20" t="s">
        <v>53</v>
      </c>
      <c r="D35" s="20"/>
      <c r="E35" s="20"/>
      <c r="F35" s="20"/>
      <c r="N35" s="2" t="s">
        <v>54</v>
      </c>
      <c r="Y35" s="2" t="s">
        <v>56</v>
      </c>
      <c r="AF35" s="9"/>
      <c r="AG35" s="2"/>
    </row>
    <row r="36" spans="1:33" x14ac:dyDescent="0.2">
      <c r="K36" s="21"/>
      <c r="L36" s="21"/>
      <c r="M36" s="21"/>
      <c r="N36" s="21" t="s">
        <v>55</v>
      </c>
      <c r="O36" s="21"/>
      <c r="P36" s="21"/>
      <c r="Q36" s="21"/>
      <c r="W36" s="21"/>
      <c r="X36" s="21"/>
      <c r="Y36" s="21" t="s">
        <v>57</v>
      </c>
      <c r="Z36" s="21"/>
      <c r="AA36" s="21"/>
      <c r="AF36" s="9"/>
      <c r="AG36" s="2"/>
    </row>
    <row r="37" spans="1:33" x14ac:dyDescent="0.2">
      <c r="Q37" s="32"/>
      <c r="R37" s="32" t="s">
        <v>67</v>
      </c>
      <c r="S37" s="32"/>
      <c r="AF37" s="9"/>
      <c r="AG37" s="2"/>
    </row>
    <row r="38" spans="1:33" x14ac:dyDescent="0.2">
      <c r="AF38" s="9"/>
      <c r="AG38" s="2"/>
    </row>
    <row r="41" spans="1:33" x14ac:dyDescent="0.2">
      <c r="F41" s="2" t="s">
        <v>58</v>
      </c>
      <c r="X41" s="2" t="s">
        <v>58</v>
      </c>
    </row>
    <row r="42" spans="1:33" x14ac:dyDescent="0.2">
      <c r="H42" s="2" t="s">
        <v>58</v>
      </c>
      <c r="K42" s="2" t="s">
        <v>58</v>
      </c>
    </row>
  </sheetData>
  <mergeCells count="33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Rosemeire</dc:creator>
  <cp:lastModifiedBy>Carlos Eduardo Borges Daniel</cp:lastModifiedBy>
  <cp:lastPrinted>2013-09-18T16:21:01Z</cp:lastPrinted>
  <dcterms:created xsi:type="dcterms:W3CDTF">2008-08-15T13:32:29Z</dcterms:created>
  <dcterms:modified xsi:type="dcterms:W3CDTF">2022-03-10T17:47:03Z</dcterms:modified>
</cp:coreProperties>
</file>