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17\"/>
    </mc:Choice>
  </mc:AlternateContent>
  <bookViews>
    <workbookView xWindow="120" yWindow="120" windowWidth="15180" windowHeight="8835" tabRatio="874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DirVento" sheetId="13" r:id="rId8"/>
    <sheet name="RajadaVento" sheetId="15" r:id="rId9"/>
    <sheet name="Chuva" sheetId="14" r:id="rId10"/>
    <sheet name="ESTAÇÕES METEOROLÓGICAS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Print_Area" localSheetId="9">Chuva!$A$1:$AH$38</definedName>
    <definedName name="_xlnm.Print_Area" localSheetId="7">DirVento!$A$1:$AF$39</definedName>
    <definedName name="_xlnm.Print_Area" localSheetId="8">RajadaVento!$A$1:$AF$38</definedName>
    <definedName name="_xlnm.Print_Area" localSheetId="0">TempInst!$A$1:$AF$38</definedName>
    <definedName name="_xlnm.Print_Area" localSheetId="1">TempMax!$A$1:$AG$38</definedName>
    <definedName name="_xlnm.Print_Area" localSheetId="2">TempMin!$A$1:$AG$38</definedName>
    <definedName name="_xlnm.Print_Area" localSheetId="3">UmidInst!$A$1:$AF$38</definedName>
    <definedName name="_xlnm.Print_Area" localSheetId="4">UmidMax!$A$1:$AG$38</definedName>
    <definedName name="_xlnm.Print_Area" localSheetId="5">UmidMin!$A$1:$AG$38</definedName>
    <definedName name="_xlnm.Print_Area" localSheetId="6">VelVentoMax!$A$1:$AF$38</definedName>
  </definedNames>
  <calcPr calcId="162913"/>
</workbook>
</file>

<file path=xl/calcChain.xml><?xml version="1.0" encoding="utf-8"?>
<calcChain xmlns="http://schemas.openxmlformats.org/spreadsheetml/2006/main">
  <c r="AE32" i="14" l="1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M15" i="9"/>
  <c r="L15" i="9"/>
  <c r="K15" i="9"/>
  <c r="J15" i="9"/>
  <c r="I15" i="9"/>
  <c r="H15" i="9"/>
  <c r="G15" i="9"/>
  <c r="F15" i="9"/>
  <c r="E15" i="9"/>
  <c r="D15" i="9"/>
  <c r="C15" i="9"/>
  <c r="B15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E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F27" i="9" l="1"/>
  <c r="AG27" i="9"/>
  <c r="AG15" i="14"/>
  <c r="AF15" i="14"/>
  <c r="H30" i="16"/>
  <c r="AF7" i="9" l="1"/>
  <c r="AG7" i="9"/>
  <c r="AF7" i="8"/>
  <c r="AG7" i="8"/>
  <c r="AF7" i="14"/>
  <c r="AG7" i="14"/>
  <c r="AF7" i="12"/>
  <c r="AF7" i="15"/>
  <c r="AG7" i="5" l="1"/>
  <c r="AF7" i="5"/>
  <c r="AF7" i="4"/>
  <c r="AF7" i="6"/>
  <c r="AG7" i="6"/>
  <c r="AF7" i="7"/>
  <c r="AF6" i="4"/>
  <c r="AF8" i="4"/>
  <c r="AG8" i="6"/>
  <c r="AF8" i="15"/>
  <c r="AG8" i="14"/>
  <c r="AG8" i="9"/>
  <c r="AF8" i="12"/>
  <c r="AF8" i="7"/>
  <c r="AG8" i="5"/>
  <c r="AG8" i="8"/>
  <c r="AH8" i="14"/>
  <c r="AF8" i="6"/>
  <c r="AF8" i="5"/>
  <c r="AF8" i="8"/>
  <c r="AF8" i="9"/>
  <c r="AF8" i="14"/>
  <c r="AF27" i="15"/>
  <c r="AF27" i="12" l="1"/>
  <c r="AG27" i="5"/>
  <c r="AF27" i="5"/>
  <c r="AG27" i="6"/>
  <c r="AF27" i="6"/>
  <c r="AF27" i="4"/>
  <c r="AF27" i="14"/>
  <c r="AG27" i="14"/>
  <c r="AH27" i="14"/>
  <c r="B33" i="5"/>
  <c r="AH30" i="14"/>
  <c r="AH11" i="14"/>
  <c r="AH10" i="14"/>
  <c r="AH18" i="14"/>
  <c r="AH25" i="14"/>
  <c r="AH24" i="14"/>
  <c r="AH23" i="14"/>
  <c r="AH22" i="14"/>
  <c r="AH20" i="14"/>
  <c r="AH19" i="14"/>
  <c r="AH32" i="14"/>
  <c r="AH29" i="14"/>
  <c r="AH28" i="14"/>
  <c r="AH17" i="14"/>
  <c r="E33" i="4"/>
  <c r="M33" i="4"/>
  <c r="U33" i="4"/>
  <c r="AC33" i="4"/>
  <c r="W33" i="5"/>
  <c r="AE33" i="5"/>
  <c r="K33" i="7"/>
  <c r="O33" i="7"/>
  <c r="S33" i="7"/>
  <c r="W33" i="7"/>
  <c r="AA33" i="7"/>
  <c r="AE33" i="7"/>
  <c r="I33" i="4"/>
  <c r="Q33" i="4"/>
  <c r="Y33" i="4"/>
  <c r="AF14" i="12"/>
  <c r="AH7" i="14"/>
  <c r="AH5" i="14"/>
  <c r="AH6" i="14"/>
  <c r="AH21" i="14"/>
  <c r="C33" i="15"/>
  <c r="G33" i="15"/>
  <c r="K33" i="15"/>
  <c r="O33" i="15"/>
  <c r="S33" i="15"/>
  <c r="W33" i="15"/>
  <c r="AA33" i="15"/>
  <c r="AE33" i="15"/>
  <c r="B33" i="4"/>
  <c r="F33" i="4"/>
  <c r="R33" i="4"/>
  <c r="V33" i="4"/>
  <c r="AD33" i="4"/>
  <c r="B33" i="6"/>
  <c r="F33" i="6"/>
  <c r="J33" i="6"/>
  <c r="N33" i="6"/>
  <c r="R33" i="6"/>
  <c r="V33" i="6"/>
  <c r="Z33" i="6"/>
  <c r="AD33" i="6"/>
  <c r="D33" i="9"/>
  <c r="H33" i="9"/>
  <c r="L33" i="9"/>
  <c r="P33" i="9"/>
  <c r="T33" i="9"/>
  <c r="X33" i="9"/>
  <c r="B33" i="12"/>
  <c r="F33" i="12"/>
  <c r="J33" i="12"/>
  <c r="N33" i="12"/>
  <c r="R33" i="12"/>
  <c r="V33" i="12"/>
  <c r="Z33" i="12"/>
  <c r="AD33" i="12"/>
  <c r="J33" i="4"/>
  <c r="Z33" i="4"/>
  <c r="D33" i="5"/>
  <c r="H33" i="5"/>
  <c r="L33" i="5"/>
  <c r="P33" i="5"/>
  <c r="T33" i="5"/>
  <c r="X33" i="5"/>
  <c r="AB33" i="5"/>
  <c r="D33" i="7"/>
  <c r="H33" i="7"/>
  <c r="L33" i="7"/>
  <c r="P33" i="7"/>
  <c r="T33" i="7"/>
  <c r="X33" i="7"/>
  <c r="AB33" i="7"/>
  <c r="E33" i="8"/>
  <c r="I33" i="8"/>
  <c r="M33" i="8"/>
  <c r="B33" i="8"/>
  <c r="F33" i="8"/>
  <c r="J33" i="8"/>
  <c r="N33" i="8"/>
  <c r="R33" i="8"/>
  <c r="V33" i="8"/>
  <c r="Z33" i="8"/>
  <c r="AD33" i="8"/>
  <c r="AF11" i="15"/>
  <c r="Q33" i="8"/>
  <c r="U33" i="8"/>
  <c r="Y33" i="8"/>
  <c r="AC33" i="8"/>
  <c r="C33" i="9"/>
  <c r="G33" i="9"/>
  <c r="K33" i="9"/>
  <c r="O33" i="9"/>
  <c r="S33" i="9"/>
  <c r="W33" i="9"/>
  <c r="AA33" i="9"/>
  <c r="AE33" i="9"/>
  <c r="E33" i="12"/>
  <c r="M33" i="12"/>
  <c r="Q33" i="12"/>
  <c r="Y33" i="12"/>
  <c r="AC33" i="12"/>
  <c r="B33" i="15"/>
  <c r="J33" i="15"/>
  <c r="N33" i="15"/>
  <c r="R33" i="15"/>
  <c r="V33" i="15"/>
  <c r="Z33" i="15"/>
  <c r="AD33" i="15"/>
  <c r="N33" i="4"/>
  <c r="I33" i="12"/>
  <c r="F33" i="15"/>
  <c r="C33" i="4"/>
  <c r="K33" i="4"/>
  <c r="S33" i="4"/>
  <c r="AA33" i="4"/>
  <c r="G33" i="4"/>
  <c r="O33" i="4"/>
  <c r="W33" i="4"/>
  <c r="AE33" i="4"/>
  <c r="AB33" i="9"/>
  <c r="AF31" i="15"/>
  <c r="D33" i="4"/>
  <c r="H33" i="4"/>
  <c r="L33" i="4"/>
  <c r="P33" i="4"/>
  <c r="T33" i="4"/>
  <c r="X33" i="4"/>
  <c r="AB33" i="4"/>
  <c r="F33" i="5"/>
  <c r="J33" i="5"/>
  <c r="N33" i="5"/>
  <c r="R33" i="5"/>
  <c r="V33" i="5"/>
  <c r="Z33" i="5"/>
  <c r="AD33" i="5"/>
  <c r="D33" i="6"/>
  <c r="H33" i="6"/>
  <c r="L33" i="6"/>
  <c r="P33" i="6"/>
  <c r="T33" i="6"/>
  <c r="X33" i="6"/>
  <c r="AB33" i="6"/>
  <c r="B33" i="7"/>
  <c r="F33" i="7"/>
  <c r="J33" i="7"/>
  <c r="N33" i="7"/>
  <c r="R33" i="7"/>
  <c r="V33" i="7"/>
  <c r="Z33" i="7"/>
  <c r="AD33" i="7"/>
  <c r="D33" i="8"/>
  <c r="H33" i="8"/>
  <c r="L33" i="8"/>
  <c r="P33" i="8"/>
  <c r="T33" i="8"/>
  <c r="X33" i="8"/>
  <c r="AB33" i="8"/>
  <c r="B33" i="9"/>
  <c r="F33" i="9"/>
  <c r="J33" i="9"/>
  <c r="N33" i="9"/>
  <c r="R33" i="9"/>
  <c r="V33" i="9"/>
  <c r="Z33" i="9"/>
  <c r="AD33" i="9"/>
  <c r="D33" i="12"/>
  <c r="H33" i="12"/>
  <c r="L33" i="12"/>
  <c r="P33" i="12"/>
  <c r="T33" i="12"/>
  <c r="X33" i="12"/>
  <c r="AB33" i="12"/>
  <c r="AF31" i="12"/>
  <c r="E33" i="15"/>
  <c r="I33" i="15"/>
  <c r="M33" i="15"/>
  <c r="Q33" i="15"/>
  <c r="U33" i="15"/>
  <c r="Y33" i="15"/>
  <c r="AC33" i="15"/>
  <c r="U33" i="12"/>
  <c r="C33" i="5"/>
  <c r="K33" i="5"/>
  <c r="I33" i="6"/>
  <c r="Q33" i="6"/>
  <c r="U33" i="6"/>
  <c r="AC33" i="6"/>
  <c r="C33" i="7"/>
  <c r="G33" i="7"/>
  <c r="G33" i="5"/>
  <c r="O33" i="5"/>
  <c r="S33" i="5"/>
  <c r="AA33" i="5"/>
  <c r="E33" i="6"/>
  <c r="M33" i="6"/>
  <c r="Y33" i="6"/>
  <c r="C33" i="8"/>
  <c r="G33" i="8"/>
  <c r="K33" i="8"/>
  <c r="O33" i="8"/>
  <c r="S33" i="8"/>
  <c r="W33" i="8"/>
  <c r="AA33" i="8"/>
  <c r="AE33" i="8"/>
  <c r="E33" i="9"/>
  <c r="I33" i="9"/>
  <c r="M33" i="9"/>
  <c r="Q33" i="9"/>
  <c r="U33" i="9"/>
  <c r="Y33" i="9"/>
  <c r="AC33" i="9"/>
  <c r="C33" i="12"/>
  <c r="G33" i="12"/>
  <c r="K33" i="12"/>
  <c r="O33" i="12"/>
  <c r="S33" i="12"/>
  <c r="W33" i="12"/>
  <c r="AA33" i="12"/>
  <c r="AE33" i="12"/>
  <c r="D33" i="15"/>
  <c r="H33" i="15"/>
  <c r="L33" i="15"/>
  <c r="P33" i="15"/>
  <c r="T33" i="15"/>
  <c r="X33" i="15"/>
  <c r="AB33" i="15"/>
  <c r="AF14" i="15"/>
  <c r="D34" i="14"/>
  <c r="D33" i="14"/>
  <c r="H34" i="14"/>
  <c r="H33" i="14"/>
  <c r="L34" i="14"/>
  <c r="L33" i="14"/>
  <c r="P34" i="14"/>
  <c r="P33" i="14"/>
  <c r="T34" i="14"/>
  <c r="T33" i="14"/>
  <c r="X34" i="14"/>
  <c r="X33" i="14"/>
  <c r="AB34" i="14"/>
  <c r="AB33" i="14"/>
  <c r="AF14" i="4"/>
  <c r="E34" i="14"/>
  <c r="E33" i="14"/>
  <c r="I34" i="14"/>
  <c r="I33" i="14"/>
  <c r="M34" i="14"/>
  <c r="M33" i="14"/>
  <c r="Q34" i="14"/>
  <c r="Q33" i="14"/>
  <c r="U34" i="14"/>
  <c r="U33" i="14"/>
  <c r="Y34" i="14"/>
  <c r="Y33" i="14"/>
  <c r="AC34" i="14"/>
  <c r="AC33" i="14"/>
  <c r="E33" i="5"/>
  <c r="I33" i="5"/>
  <c r="M33" i="5"/>
  <c r="Q33" i="5"/>
  <c r="U33" i="5"/>
  <c r="Y33" i="5"/>
  <c r="AC33" i="5"/>
  <c r="C33" i="6"/>
  <c r="G33" i="6"/>
  <c r="K33" i="6"/>
  <c r="O33" i="6"/>
  <c r="S33" i="6"/>
  <c r="W33" i="6"/>
  <c r="AA33" i="6"/>
  <c r="AE33" i="6"/>
  <c r="E33" i="7"/>
  <c r="I33" i="7"/>
  <c r="M33" i="7"/>
  <c r="Q33" i="7"/>
  <c r="U33" i="7"/>
  <c r="Y33" i="7"/>
  <c r="AC33" i="7"/>
  <c r="B34" i="14"/>
  <c r="B33" i="14"/>
  <c r="F34" i="14"/>
  <c r="F33" i="14"/>
  <c r="J34" i="14"/>
  <c r="J33" i="14"/>
  <c r="N34" i="14"/>
  <c r="N33" i="14"/>
  <c r="R34" i="14"/>
  <c r="R33" i="14"/>
  <c r="V34" i="14"/>
  <c r="V33" i="14"/>
  <c r="Z34" i="14"/>
  <c r="Z33" i="14"/>
  <c r="AD34" i="14"/>
  <c r="AD33" i="14"/>
  <c r="AF14" i="7"/>
  <c r="AF11" i="12"/>
  <c r="C34" i="14"/>
  <c r="C33" i="14"/>
  <c r="G34" i="14"/>
  <c r="G33" i="14"/>
  <c r="K34" i="14"/>
  <c r="K33" i="14"/>
  <c r="O34" i="14"/>
  <c r="O33" i="14"/>
  <c r="S34" i="14"/>
  <c r="S33" i="14"/>
  <c r="W34" i="14"/>
  <c r="W33" i="14"/>
  <c r="AA34" i="14"/>
  <c r="AA33" i="14"/>
  <c r="AE34" i="14"/>
  <c r="AE33" i="14"/>
  <c r="AF14" i="9"/>
  <c r="AG14" i="9"/>
  <c r="AF31" i="9"/>
  <c r="AG31" i="9"/>
  <c r="AG14" i="5"/>
  <c r="AF14" i="5"/>
  <c r="AG31" i="5"/>
  <c r="AF31" i="5"/>
  <c r="AF14" i="6"/>
  <c r="AG14" i="6"/>
  <c r="AF31" i="6"/>
  <c r="AG31" i="6"/>
  <c r="AF31" i="8"/>
  <c r="AG31" i="8"/>
  <c r="AF31" i="4"/>
  <c r="AF31" i="7"/>
  <c r="AG14" i="8"/>
  <c r="AF14" i="8"/>
  <c r="AG19" i="9" l="1"/>
  <c r="AG19" i="14"/>
  <c r="AF19" i="14"/>
  <c r="AG19" i="8"/>
  <c r="AG9" i="6"/>
  <c r="AG19" i="5"/>
  <c r="AF19" i="12"/>
  <c r="AF19" i="6"/>
  <c r="AF19" i="7"/>
  <c r="AF19" i="15"/>
  <c r="AF9" i="5"/>
  <c r="AF9" i="12"/>
  <c r="AF9" i="15"/>
  <c r="AF19" i="5"/>
  <c r="AG19" i="6"/>
  <c r="AF19" i="8"/>
  <c r="AF19" i="9"/>
  <c r="AG9" i="5"/>
  <c r="AF9" i="6"/>
  <c r="AF9" i="4"/>
  <c r="AF19" i="4" l="1"/>
  <c r="AG30" i="14" l="1"/>
  <c r="AF30" i="14"/>
  <c r="AG20" i="14"/>
  <c r="AF20" i="14"/>
  <c r="AF5" i="14"/>
  <c r="AF5" i="12"/>
  <c r="AF5" i="9"/>
  <c r="AF5" i="8"/>
  <c r="AF5" i="7"/>
  <c r="AG5" i="6"/>
  <c r="AF5" i="5"/>
  <c r="AG32" i="14"/>
  <c r="AG18" i="14"/>
  <c r="AF18" i="15"/>
  <c r="AF15" i="15"/>
  <c r="AF15" i="12"/>
  <c r="AF10" i="12"/>
  <c r="AF30" i="9"/>
  <c r="AG16" i="9"/>
  <c r="AF30" i="8"/>
  <c r="AF25" i="8"/>
  <c r="AG15" i="8"/>
  <c r="AG11" i="8"/>
  <c r="AG6" i="8"/>
  <c r="AF25" i="7"/>
  <c r="AG28" i="6"/>
  <c r="AG25" i="6"/>
  <c r="AG15" i="6"/>
  <c r="AG11" i="6"/>
  <c r="AG10" i="6"/>
  <c r="AF6" i="6"/>
  <c r="AF30" i="5"/>
  <c r="AF29" i="5"/>
  <c r="AG28" i="5"/>
  <c r="AF26" i="5"/>
  <c r="AG22" i="5"/>
  <c r="AG21" i="5"/>
  <c r="AG11" i="5"/>
  <c r="AF6" i="5"/>
  <c r="AF26" i="4"/>
  <c r="AF15" i="4"/>
  <c r="AF28" i="9"/>
  <c r="AG29" i="8"/>
  <c r="AF6" i="8"/>
  <c r="AF28" i="7"/>
  <c r="AF20" i="7"/>
  <c r="AG24" i="14"/>
  <c r="AG11" i="14"/>
  <c r="AF11" i="14"/>
  <c r="AF21" i="14"/>
  <c r="AF24" i="14"/>
  <c r="AF29" i="14"/>
  <c r="AG29" i="14"/>
  <c r="AG22" i="14"/>
  <c r="AG21" i="14"/>
  <c r="AF20" i="15"/>
  <c r="AF21" i="15"/>
  <c r="AF22" i="15"/>
  <c r="AF22" i="12"/>
  <c r="AF20" i="12"/>
  <c r="AG29" i="9"/>
  <c r="AF29" i="9"/>
  <c r="AG24" i="9"/>
  <c r="AF24" i="9"/>
  <c r="AF20" i="9"/>
  <c r="AG18" i="9"/>
  <c r="AG15" i="9"/>
  <c r="AF29" i="8"/>
  <c r="AG24" i="8"/>
  <c r="AF24" i="8"/>
  <c r="AF11" i="8"/>
  <c r="C3" i="14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C3" i="4"/>
  <c r="D3" i="4" s="1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G20" i="9"/>
  <c r="AF32" i="7"/>
  <c r="AF24" i="12"/>
  <c r="AF6" i="12"/>
  <c r="AG5" i="14"/>
  <c r="AG22" i="6"/>
  <c r="AG20" i="6"/>
  <c r="AG20" i="8"/>
  <c r="AF28" i="14"/>
  <c r="AG21" i="6"/>
  <c r="AF29" i="7"/>
  <c r="AF28" i="12"/>
  <c r="AF24" i="6"/>
  <c r="AF22" i="5"/>
  <c r="AF20" i="6"/>
  <c r="AF20" i="8"/>
  <c r="AG21" i="9"/>
  <c r="AG32" i="8"/>
  <c r="AF12" i="8"/>
  <c r="AF10" i="14"/>
  <c r="AG5" i="5"/>
  <c r="AG11" i="9"/>
  <c r="AF29" i="6"/>
  <c r="AF28" i="6"/>
  <c r="AG28" i="14"/>
  <c r="AF21" i="7"/>
  <c r="AG21" i="8"/>
  <c r="AF21" i="12"/>
  <c r="AF21" i="9"/>
  <c r="AF21" i="5"/>
  <c r="AF17" i="12"/>
  <c r="AG12" i="9"/>
  <c r="AF12" i="15"/>
  <c r="AG12" i="8"/>
  <c r="AF12" i="9"/>
  <c r="AF10" i="4"/>
  <c r="AG5" i="9"/>
  <c r="AF29" i="12"/>
  <c r="AF24" i="7"/>
  <c r="AF24" i="5"/>
  <c r="AF22" i="6"/>
  <c r="AF22" i="14"/>
  <c r="AG22" i="8"/>
  <c r="AG22" i="9"/>
  <c r="AF21" i="8"/>
  <c r="AF20" i="4"/>
  <c r="AF17" i="14"/>
  <c r="AF17" i="8"/>
  <c r="AF6" i="14"/>
  <c r="AF6" i="15"/>
  <c r="AF6" i="7"/>
  <c r="AF6" i="9"/>
  <c r="AF5" i="15"/>
  <c r="AF29" i="15"/>
  <c r="AF28" i="8"/>
  <c r="AF22" i="7"/>
  <c r="AF22" i="8"/>
  <c r="AF16" i="7"/>
  <c r="AF12" i="12"/>
  <c r="AF11" i="9"/>
  <c r="AF10" i="8"/>
  <c r="AG6" i="14"/>
  <c r="AG6" i="9"/>
  <c r="AG5" i="8"/>
  <c r="AG32" i="9"/>
  <c r="AF29" i="4"/>
  <c r="AF28" i="5"/>
  <c r="AG28" i="8"/>
  <c r="AG28" i="9"/>
  <c r="AG26" i="6"/>
  <c r="AF26" i="7"/>
  <c r="AF26" i="8"/>
  <c r="AG26" i="9"/>
  <c r="AF26" i="12"/>
  <c r="AF26" i="15"/>
  <c r="AG26" i="14"/>
  <c r="AF26" i="9"/>
  <c r="AF26" i="6"/>
  <c r="AG26" i="8"/>
  <c r="AG26" i="5"/>
  <c r="AF26" i="14"/>
  <c r="AF25" i="14"/>
  <c r="AF25" i="9"/>
  <c r="AG25" i="5"/>
  <c r="AF25" i="6"/>
  <c r="AF23" i="7"/>
  <c r="AF23" i="8"/>
  <c r="AF23" i="15"/>
  <c r="AF24" i="15"/>
  <c r="AG23" i="5"/>
  <c r="AG23" i="6"/>
  <c r="AG23" i="8"/>
  <c r="AF23" i="9"/>
  <c r="AF23" i="14"/>
  <c r="AF23" i="12"/>
  <c r="AF23" i="5"/>
  <c r="AF23" i="4"/>
  <c r="AF23" i="6"/>
  <c r="AG23" i="9"/>
  <c r="AG23" i="14"/>
  <c r="AF22" i="9"/>
  <c r="AF21" i="4"/>
  <c r="AG20" i="5"/>
  <c r="AF18" i="7"/>
  <c r="AF18" i="5"/>
  <c r="AF18" i="8"/>
  <c r="AF17" i="9"/>
  <c r="AF17" i="4"/>
  <c r="AF17" i="7"/>
  <c r="AF17" i="15"/>
  <c r="AF17" i="5"/>
  <c r="AG17" i="14"/>
  <c r="AG17" i="6"/>
  <c r="AF16" i="9"/>
  <c r="AG16" i="8"/>
  <c r="AF16" i="4"/>
  <c r="AF16" i="5"/>
  <c r="AF16" i="12"/>
  <c r="AF16" i="15"/>
  <c r="AG15" i="5"/>
  <c r="AF12" i="5"/>
  <c r="AG6" i="5"/>
  <c r="AF5" i="6"/>
  <c r="AF5" i="4"/>
  <c r="AF22" i="4" l="1"/>
  <c r="AF18" i="4"/>
  <c r="AF30" i="4"/>
  <c r="AF20" i="5"/>
  <c r="AG24" i="5"/>
  <c r="AF21" i="6"/>
  <c r="AG32" i="6"/>
  <c r="AF15" i="7"/>
  <c r="AG18" i="8"/>
  <c r="AG25" i="9"/>
  <c r="AF25" i="12"/>
  <c r="AF32" i="12"/>
  <c r="AF32" i="15"/>
  <c r="AG10" i="14"/>
  <c r="AF32" i="14"/>
  <c r="AG32" i="5"/>
  <c r="AF17" i="6"/>
  <c r="AG17" i="8"/>
  <c r="AF18" i="12"/>
  <c r="AF28" i="4"/>
  <c r="AF32" i="4"/>
  <c r="AF25" i="5"/>
  <c r="AG29" i="5"/>
  <c r="AG18" i="5"/>
  <c r="AG12" i="6"/>
  <c r="AF18" i="6"/>
  <c r="AG29" i="6"/>
  <c r="AF32" i="6"/>
  <c r="AF11" i="7"/>
  <c r="AG25" i="8"/>
  <c r="AG10" i="9"/>
  <c r="AF15" i="9"/>
  <c r="AF32" i="9"/>
  <c r="AF28" i="15"/>
  <c r="AF24" i="4"/>
  <c r="AF11" i="4"/>
  <c r="AF12" i="4"/>
  <c r="AF25" i="4"/>
  <c r="AF10" i="5"/>
  <c r="AF11" i="5"/>
  <c r="AG12" i="5"/>
  <c r="AF15" i="5"/>
  <c r="AG16" i="5"/>
  <c r="AG17" i="5"/>
  <c r="AF15" i="6"/>
  <c r="AG16" i="6"/>
  <c r="AG24" i="6"/>
  <c r="AF10" i="7"/>
  <c r="AF12" i="7"/>
  <c r="AF16" i="8"/>
  <c r="AF32" i="8"/>
  <c r="AF18" i="9"/>
  <c r="AG17" i="9"/>
  <c r="AG25" i="14"/>
  <c r="AF30" i="7"/>
  <c r="AG30" i="8"/>
  <c r="AF30" i="12"/>
  <c r="AF30" i="15"/>
  <c r="AG30" i="5"/>
  <c r="AF30" i="6"/>
  <c r="AF32" i="5"/>
  <c r="AG30" i="9"/>
  <c r="AG30" i="6"/>
  <c r="AF25" i="15"/>
  <c r="AF18" i="14"/>
  <c r="AG18" i="6"/>
  <c r="AF16" i="6"/>
  <c r="AF15" i="8"/>
  <c r="AF12" i="6"/>
  <c r="AF11" i="6"/>
  <c r="AF10" i="15"/>
  <c r="AG10" i="8"/>
  <c r="AF10" i="6"/>
  <c r="AG10" i="5"/>
  <c r="AF10" i="9"/>
  <c r="AG6" i="6"/>
  <c r="AG33" i="9" l="1"/>
  <c r="AG33" i="8"/>
  <c r="AG33" i="14"/>
  <c r="AF33" i="4"/>
  <c r="AG33" i="5"/>
  <c r="AG33" i="6"/>
  <c r="AF33" i="7"/>
  <c r="AF33" i="8"/>
  <c r="AF34" i="14"/>
  <c r="AF33" i="15"/>
  <c r="AF33" i="6"/>
  <c r="AF33" i="12"/>
  <c r="AF33" i="14"/>
  <c r="AF33" i="9"/>
  <c r="AF33" i="5"/>
</calcChain>
</file>

<file path=xl/sharedStrings.xml><?xml version="1.0" encoding="utf-8"?>
<sst xmlns="http://schemas.openxmlformats.org/spreadsheetml/2006/main" count="673" uniqueCount="146">
  <si>
    <t>Amambai</t>
  </si>
  <si>
    <t>Aquidauana</t>
  </si>
  <si>
    <t>Campo Grande</t>
  </si>
  <si>
    <t>Cassilândia</t>
  </si>
  <si>
    <t>Chapadão do Sul</t>
  </si>
  <si>
    <t>Corumbá</t>
  </si>
  <si>
    <t>Coxim</t>
  </si>
  <si>
    <t>Dourados</t>
  </si>
  <si>
    <t>Itaquirai</t>
  </si>
  <si>
    <t>Ivinhema</t>
  </si>
  <si>
    <t>Juti</t>
  </si>
  <si>
    <t>Maracaju</t>
  </si>
  <si>
    <t>Miranda</t>
  </si>
  <si>
    <t>Nhumirim</t>
  </si>
  <si>
    <t>Paranaíba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</si>
  <si>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</si>
  <si>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</si>
  <si>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</si>
  <si>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</si>
  <si>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</si>
  <si>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</si>
  <si>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</si>
  <si>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 xml:space="preserve">Temperatura Instantânea </t>
  </si>
  <si>
    <t>Temperatura Máxima</t>
  </si>
  <si>
    <t>Temperatura Mínima</t>
  </si>
  <si>
    <t>Umidade Instantânea</t>
  </si>
  <si>
    <t>Umidade Máxima</t>
  </si>
  <si>
    <t>Umidade Mínima</t>
  </si>
  <si>
    <t>Velocidade do Vento Máxima</t>
  </si>
  <si>
    <t>Direção do Vento</t>
  </si>
  <si>
    <t>Chuva</t>
  </si>
  <si>
    <t>Sidrolândia</t>
  </si>
  <si>
    <t>Rajada do Vento</t>
  </si>
  <si>
    <t>Máxima Registrada</t>
  </si>
  <si>
    <t>Média Registrada</t>
  </si>
  <si>
    <t>Mínima Registrada</t>
  </si>
  <si>
    <t>Acumulada</t>
  </si>
  <si>
    <t>Maior Ocorrência no Estado</t>
  </si>
  <si>
    <t>Maior Ocorrência no dia</t>
  </si>
  <si>
    <t>Mês</t>
  </si>
  <si>
    <t>Média</t>
  </si>
  <si>
    <t>Máxima</t>
  </si>
  <si>
    <t>Mínima</t>
  </si>
  <si>
    <t>Maior Ocorrência</t>
  </si>
  <si>
    <t>Total</t>
  </si>
  <si>
    <t>quantos dias</t>
  </si>
  <si>
    <t>sem chuva?</t>
  </si>
  <si>
    <t>Água Clara</t>
  </si>
  <si>
    <t>Bela Vista</t>
  </si>
  <si>
    <t>Jardim</t>
  </si>
  <si>
    <t>Costa Rica</t>
  </si>
  <si>
    <t>Sonora</t>
  </si>
  <si>
    <t>Carlos Eduardo Borges Daniel</t>
  </si>
  <si>
    <t>Geógrafo/Assessoria Técnica/Cemtec</t>
  </si>
  <si>
    <t xml:space="preserve"> </t>
  </si>
  <si>
    <t>Bataguassu</t>
  </si>
  <si>
    <t>L</t>
  </si>
  <si>
    <t>**</t>
  </si>
  <si>
    <t>MUNICÍPIOS DO ESTADO DE MS</t>
  </si>
  <si>
    <t>PCDs</t>
  </si>
  <si>
    <t>Código da estação</t>
  </si>
  <si>
    <t>Latitude         ( ° )</t>
  </si>
  <si>
    <t>Longitude  ( ° )</t>
  </si>
  <si>
    <t>Altitude (m)</t>
  </si>
  <si>
    <t>Aberta em:</t>
  </si>
  <si>
    <t>PCDs DO INMET</t>
  </si>
  <si>
    <t>Localização Física das PCDs Automáticas</t>
  </si>
  <si>
    <t xml:space="preserve">Água Clara </t>
  </si>
  <si>
    <t>INMET</t>
  </si>
  <si>
    <t>A 756</t>
  </si>
  <si>
    <t>Rodovia BR 262, Km 134 (Prefeitura)</t>
  </si>
  <si>
    <t>A 750</t>
  </si>
  <si>
    <t>Rodovia Amambaí – Arial Moreira – km 17 (Escola Agrotécnica)</t>
  </si>
  <si>
    <t>A719</t>
  </si>
  <si>
    <t>Av. Duque de Caxias – Bairro Alto (Exército)</t>
  </si>
  <si>
    <t>A 757</t>
  </si>
  <si>
    <t>Rua Alcebíades Bobadilha da Cunha, 627 (Exército)</t>
  </si>
  <si>
    <t>A 759</t>
  </si>
  <si>
    <t xml:space="preserve"> BR 267, km 35 - Distrito Industrial Casulo</t>
  </si>
  <si>
    <t>A702</t>
  </si>
  <si>
    <t>BR 262 – km 04 – Saída para Aquidauana (EMBRAPA)</t>
  </si>
  <si>
    <t>A742</t>
  </si>
  <si>
    <t>Rodovia BR 158 – Saída para Paranaíba (Conab)</t>
  </si>
  <si>
    <t>A730</t>
  </si>
  <si>
    <t>Rodovia MS 306 – km 96 – Saída para Cassilândia (Exército)</t>
  </si>
  <si>
    <t>A724</t>
  </si>
  <si>
    <t>Rua Cárceres, 296 – Centro (Exército) Coronel Rocha- 32311890</t>
  </si>
  <si>
    <t>A760</t>
  </si>
  <si>
    <t>Aeroporto de Costa Rica</t>
  </si>
  <si>
    <t>A720</t>
  </si>
  <si>
    <t>47° BI – BR 163 – km 729 – Vila São Paulo (Exército)</t>
  </si>
  <si>
    <t>A721</t>
  </si>
  <si>
    <t>Av. Guaicurus, n° 9000 (Exército) 67-34169490</t>
  </si>
  <si>
    <t>Itaquiraí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</si>
  <si>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</si>
  <si>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</si>
  <si>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</si>
  <si>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</si>
  <si>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</si>
  <si>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</si>
  <si>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</si>
  <si>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</si>
  <si>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A731</t>
  </si>
  <si>
    <t>Rodovia MS 460 – km 1,5 – Saída para Água Fria (Conab) Fone: 67-34541384 Elvis  Rodrigues Lima ms.ua-maracaju@conab.gov.br</t>
  </si>
  <si>
    <t>A722</t>
  </si>
  <si>
    <t>Rodovia MS 339 – km 20 – Zona Rural (Exército)</t>
  </si>
  <si>
    <t>Nhumirim (Embrapa Pantanal)</t>
  </si>
  <si>
    <t>A717</t>
  </si>
  <si>
    <t>Rua 21 de Setembro, 1880 – Fazenda Nhumirim (EMBRAPA)</t>
  </si>
  <si>
    <t>A710</t>
  </si>
  <si>
    <t>13/112006</t>
  </si>
  <si>
    <t>Av. Três Lagoas, s/n° - Jardim Jaraguá (Prefeitura)</t>
  </si>
  <si>
    <t>A703</t>
  </si>
  <si>
    <t>Av. Brasil esquina com Cardoso s/n° (Prefeitura)</t>
  </si>
  <si>
    <t>A723</t>
  </si>
  <si>
    <t>Cia de Fronteira – Rua Capitão Cantalice, 1077 (Exército)</t>
  </si>
  <si>
    <t>A732</t>
  </si>
  <si>
    <t>Rodovia BR 163 – km 541 – Zona Rural (Exército)</t>
  </si>
  <si>
    <t xml:space="preserve">Rio Brilhante </t>
  </si>
  <si>
    <t>A743</t>
  </si>
  <si>
    <t>Rodovia BR 163 – km 252 (Conab)</t>
  </si>
  <si>
    <t>A754</t>
  </si>
  <si>
    <t>1°/10/2008</t>
  </si>
  <si>
    <t xml:space="preserve"> Rodovia MS, km 162 – Saída para Maracajú (Conab) 32721371</t>
  </si>
  <si>
    <t>A751</t>
  </si>
  <si>
    <t>(Prefeitura)</t>
  </si>
  <si>
    <t>A761</t>
  </si>
  <si>
    <t>30/11/2012</t>
  </si>
  <si>
    <t>Rua da Cana, 178 - Centro</t>
  </si>
  <si>
    <t>A704</t>
  </si>
  <si>
    <t>Rua 13 de Junho, 352 – Bairro Santos Dumont (Prefeitura)</t>
  </si>
  <si>
    <t>TOTAL</t>
  </si>
  <si>
    <t xml:space="preserve">Fontes: </t>
  </si>
  <si>
    <t>http://www.inmet.gov.br/sonabra/maps/automaticas.php</t>
  </si>
  <si>
    <t>*</t>
  </si>
  <si>
    <t>SE</t>
  </si>
  <si>
    <t xml:space="preserve">São Gabriel </t>
  </si>
  <si>
    <t>Abril/2017</t>
  </si>
  <si>
    <t>(*) Nenhuma Infotmação Disponivel pelo INMET</t>
  </si>
  <si>
    <t>Ma. Franciane Rodrigues</t>
  </si>
  <si>
    <t>CoordenadoraTécnica/Cemtec</t>
  </si>
  <si>
    <t>N</t>
  </si>
  <si>
    <t>NE</t>
  </si>
  <si>
    <t>S</t>
  </si>
  <si>
    <t>NO</t>
  </si>
  <si>
    <t>Fonte : Inmet/Semagro/Agraer/Cemtec-MS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</si>
</sst>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color rgb="FFC00000"/>
      <name val="Arial"/>
      <family val="2"/>
    </font>
    <font>
      <b/>
      <sz val="9"/>
      <color rgb="FFC00000"/>
      <name val="Arial"/>
      <family val="2"/>
    </font>
    <font>
      <b/>
      <i/>
      <sz val="9"/>
      <name val="Arial"/>
      <family val="2"/>
    </font>
    <font>
      <b/>
      <sz val="18"/>
      <name val="Arial"/>
      <family val="2"/>
    </font>
    <font>
      <b/>
      <sz val="14"/>
      <color rgb="FFC0000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color rgb="FFC00000"/>
      <name val="Arial"/>
      <family val="2"/>
    </font>
    <font>
      <b/>
      <sz val="10"/>
      <color rgb="FFC00000"/>
      <name val="Arial"/>
      <family val="2"/>
    </font>
    <font>
      <sz val="9"/>
      <color theme="8" tint="-0.49998474074526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8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7" borderId="1" xfId="0" applyFont="1" applyFill="1" applyBorder="1" applyAlignment="1">
      <alignment wrapText="1"/>
    </xf>
    <xf numFmtId="0" fontId="14" fillId="7" borderId="1" xfId="0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14" fillId="7" borderId="1" xfId="0" applyNumberFormat="1" applyFont="1" applyFill="1" applyBorder="1" applyAlignment="1">
      <alignment horizontal="center" wrapText="1"/>
    </xf>
    <xf numFmtId="0" fontId="0" fillId="7" borderId="0" xfId="0" applyFill="1"/>
    <xf numFmtId="0" fontId="14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0" borderId="0" xfId="0" applyFill="1"/>
    <xf numFmtId="0" fontId="0" fillId="7" borderId="1" xfId="0" applyNumberFormat="1" applyFill="1" applyBorder="1" applyAlignment="1">
      <alignment horizontal="center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164" fontId="0" fillId="7" borderId="0" xfId="1" applyNumberFormat="1" applyFont="1" applyFill="1"/>
    <xf numFmtId="164" fontId="0" fillId="0" borderId="0" xfId="1" applyNumberFormat="1" applyFont="1" applyFill="1"/>
    <xf numFmtId="0" fontId="0" fillId="7" borderId="1" xfId="0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0" fillId="7" borderId="0" xfId="2" applyFont="1" applyFill="1" applyAlignment="1" applyProtection="1"/>
    <xf numFmtId="0" fontId="0" fillId="7" borderId="0" xfId="0" applyFill="1" applyBorder="1" applyAlignment="1"/>
    <xf numFmtId="0" fontId="20" fillId="7" borderId="0" xfId="2" applyFill="1" applyAlignment="1" applyProtection="1"/>
    <xf numFmtId="0" fontId="0" fillId="7" borderId="0" xfId="0" applyFill="1" applyAlignment="1"/>
    <xf numFmtId="0" fontId="0" fillId="0" borderId="0" xfId="0" applyAlignment="1"/>
    <xf numFmtId="0" fontId="0" fillId="0" borderId="0" xfId="0" applyFill="1" applyAlignment="1"/>
    <xf numFmtId="0" fontId="10" fillId="7" borderId="2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Border="1"/>
    <xf numFmtId="0" fontId="0" fillId="7" borderId="3" xfId="0" applyFill="1" applyBorder="1"/>
    <xf numFmtId="0" fontId="21" fillId="7" borderId="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0" fontId="4" fillId="4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2" fontId="4" fillId="4" borderId="11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2" fontId="6" fillId="5" borderId="11" xfId="0" applyNumberFormat="1" applyFont="1" applyFill="1" applyBorder="1" applyAlignment="1">
      <alignment horizontal="center" vertical="center"/>
    </xf>
    <xf numFmtId="2" fontId="8" fillId="5" borderId="11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8" fillId="4" borderId="13" xfId="0" applyNumberFormat="1" applyFont="1" applyFill="1" applyBorder="1" applyAlignment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/>
    </xf>
    <xf numFmtId="14" fontId="17" fillId="0" borderId="11" xfId="0" applyNumberFormat="1" applyFont="1" applyBorder="1" applyAlignment="1">
      <alignment horizontal="center"/>
    </xf>
    <xf numFmtId="0" fontId="17" fillId="1" borderId="11" xfId="0" applyFont="1" applyFill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2" fontId="8" fillId="1" borderId="1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8" fillId="7" borderId="3" xfId="0" applyNumberFormat="1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1" fontId="8" fillId="7" borderId="6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2" fontId="8" fillId="3" borderId="13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/>
    </xf>
    <xf numFmtId="2" fontId="4" fillId="4" borderId="14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232834</xdr:colOff>
      <xdr:row>35</xdr:row>
      <xdr:rowOff>31750</xdr:rowOff>
    </xdr:from>
    <xdr:to>
      <xdr:col>8</xdr:col>
      <xdr:colOff>42332</xdr:colOff>
      <xdr:row>37</xdr:row>
      <xdr:rowOff>52916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7" y="7493000"/>
          <a:ext cx="1248832" cy="338666"/>
        </a:xfrm>
        <a:prstGeom prst="rect">
          <a:avLst/>
        </a:prstGeom>
      </xdr:spPr>
    </xdr:pic>
    <xdr:clientData/>
  </xdr:twoCellAnchor>
  <xdr:twoCellAnchor editAs="oneCell">
    <xdr:from>
      <xdr:col>27</xdr:col>
      <xdr:colOff>74083</xdr:colOff>
      <xdr:row>33</xdr:row>
      <xdr:rowOff>105833</xdr:rowOff>
    </xdr:from>
    <xdr:to>
      <xdr:col>31</xdr:col>
      <xdr:colOff>412749</xdr:colOff>
      <xdr:row>36</xdr:row>
      <xdr:rowOff>114362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0333" y="7249583"/>
          <a:ext cx="1777999" cy="4847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36</xdr:row>
      <xdr:rowOff>10584</xdr:rowOff>
    </xdr:from>
    <xdr:to>
      <xdr:col>0</xdr:col>
      <xdr:colOff>1195916</xdr:colOff>
      <xdr:row>38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209021</xdr:colOff>
      <xdr:row>35</xdr:row>
      <xdr:rowOff>115094</xdr:rowOff>
    </xdr:from>
    <xdr:to>
      <xdr:col>18</xdr:col>
      <xdr:colOff>459051</xdr:colOff>
      <xdr:row>37</xdr:row>
      <xdr:rowOff>136260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021" y="7699375"/>
          <a:ext cx="1547811" cy="354541"/>
        </a:xfrm>
        <a:prstGeom prst="rect">
          <a:avLst/>
        </a:prstGeom>
      </xdr:spPr>
    </xdr:pic>
    <xdr:clientData/>
  </xdr:twoCellAnchor>
  <xdr:twoCellAnchor editAs="oneCell">
    <xdr:from>
      <xdr:col>30</xdr:col>
      <xdr:colOff>443177</xdr:colOff>
      <xdr:row>35</xdr:row>
      <xdr:rowOff>22490</xdr:rowOff>
    </xdr:from>
    <xdr:to>
      <xdr:col>33</xdr:col>
      <xdr:colOff>877093</xdr:colOff>
      <xdr:row>38</xdr:row>
      <xdr:rowOff>31018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5896" y="7606771"/>
          <a:ext cx="1969822" cy="508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232834</xdr:colOff>
      <xdr:row>35</xdr:row>
      <xdr:rowOff>31750</xdr:rowOff>
    </xdr:from>
    <xdr:to>
      <xdr:col>8</xdr:col>
      <xdr:colOff>42332</xdr:colOff>
      <xdr:row>37</xdr:row>
      <xdr:rowOff>52916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034" y="7461250"/>
          <a:ext cx="1257298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190500</xdr:colOff>
      <xdr:row>34</xdr:row>
      <xdr:rowOff>63500</xdr:rowOff>
    </xdr:from>
    <xdr:to>
      <xdr:col>32</xdr:col>
      <xdr:colOff>380999</xdr:colOff>
      <xdr:row>37</xdr:row>
      <xdr:rowOff>72029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6583" y="7366000"/>
          <a:ext cx="1777999" cy="4847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232834</xdr:colOff>
      <xdr:row>35</xdr:row>
      <xdr:rowOff>31750</xdr:rowOff>
    </xdr:from>
    <xdr:to>
      <xdr:col>8</xdr:col>
      <xdr:colOff>42332</xdr:colOff>
      <xdr:row>37</xdr:row>
      <xdr:rowOff>52916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034" y="7461250"/>
          <a:ext cx="1257298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158750</xdr:colOff>
      <xdr:row>34</xdr:row>
      <xdr:rowOff>21167</xdr:rowOff>
    </xdr:from>
    <xdr:to>
      <xdr:col>32</xdr:col>
      <xdr:colOff>391583</xdr:colOff>
      <xdr:row>37</xdr:row>
      <xdr:rowOff>29696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4833" y="7323667"/>
          <a:ext cx="1788583" cy="4847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1157816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232834</xdr:colOff>
      <xdr:row>35</xdr:row>
      <xdr:rowOff>31750</xdr:rowOff>
    </xdr:from>
    <xdr:to>
      <xdr:col>8</xdr:col>
      <xdr:colOff>42332</xdr:colOff>
      <xdr:row>37</xdr:row>
      <xdr:rowOff>52916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034" y="7461250"/>
          <a:ext cx="1257298" cy="345016"/>
        </a:xfrm>
        <a:prstGeom prst="rect">
          <a:avLst/>
        </a:prstGeom>
      </xdr:spPr>
    </xdr:pic>
    <xdr:clientData/>
  </xdr:twoCellAnchor>
  <xdr:twoCellAnchor editAs="oneCell">
    <xdr:from>
      <xdr:col>27</xdr:col>
      <xdr:colOff>31750</xdr:colOff>
      <xdr:row>34</xdr:row>
      <xdr:rowOff>31750</xdr:rowOff>
    </xdr:from>
    <xdr:to>
      <xdr:col>31</xdr:col>
      <xdr:colOff>373591</xdr:colOff>
      <xdr:row>37</xdr:row>
      <xdr:rowOff>40279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750" y="7334250"/>
          <a:ext cx="1918758" cy="484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232834</xdr:colOff>
      <xdr:row>35</xdr:row>
      <xdr:rowOff>31750</xdr:rowOff>
    </xdr:from>
    <xdr:to>
      <xdr:col>8</xdr:col>
      <xdr:colOff>42332</xdr:colOff>
      <xdr:row>37</xdr:row>
      <xdr:rowOff>52916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034" y="7461250"/>
          <a:ext cx="1257298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179918</xdr:colOff>
      <xdr:row>34</xdr:row>
      <xdr:rowOff>0</xdr:rowOff>
    </xdr:from>
    <xdr:to>
      <xdr:col>32</xdr:col>
      <xdr:colOff>444500</xdr:colOff>
      <xdr:row>37</xdr:row>
      <xdr:rowOff>8529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51" y="7302500"/>
          <a:ext cx="2074332" cy="4847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232834</xdr:colOff>
      <xdr:row>35</xdr:row>
      <xdr:rowOff>31750</xdr:rowOff>
    </xdr:from>
    <xdr:to>
      <xdr:col>8</xdr:col>
      <xdr:colOff>42332</xdr:colOff>
      <xdr:row>37</xdr:row>
      <xdr:rowOff>52916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034" y="7461250"/>
          <a:ext cx="1257298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211666</xdr:colOff>
      <xdr:row>34</xdr:row>
      <xdr:rowOff>42333</xdr:rowOff>
    </xdr:from>
    <xdr:to>
      <xdr:col>32</xdr:col>
      <xdr:colOff>444498</xdr:colOff>
      <xdr:row>37</xdr:row>
      <xdr:rowOff>50862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749" y="7344833"/>
          <a:ext cx="1777999" cy="4847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232834</xdr:colOff>
      <xdr:row>35</xdr:row>
      <xdr:rowOff>31750</xdr:rowOff>
    </xdr:from>
    <xdr:to>
      <xdr:col>8</xdr:col>
      <xdr:colOff>42332</xdr:colOff>
      <xdr:row>37</xdr:row>
      <xdr:rowOff>52916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034" y="7461250"/>
          <a:ext cx="1257298" cy="345016"/>
        </a:xfrm>
        <a:prstGeom prst="rect">
          <a:avLst/>
        </a:prstGeom>
      </xdr:spPr>
    </xdr:pic>
    <xdr:clientData/>
  </xdr:twoCellAnchor>
  <xdr:twoCellAnchor editAs="oneCell">
    <xdr:from>
      <xdr:col>27</xdr:col>
      <xdr:colOff>137583</xdr:colOff>
      <xdr:row>34</xdr:row>
      <xdr:rowOff>95250</xdr:rowOff>
    </xdr:from>
    <xdr:to>
      <xdr:col>31</xdr:col>
      <xdr:colOff>476249</xdr:colOff>
      <xdr:row>37</xdr:row>
      <xdr:rowOff>103779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7916" y="7397750"/>
          <a:ext cx="1778000" cy="4847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36</xdr:row>
      <xdr:rowOff>10584</xdr:rowOff>
    </xdr:from>
    <xdr:to>
      <xdr:col>0</xdr:col>
      <xdr:colOff>1195916</xdr:colOff>
      <xdr:row>38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175684</xdr:colOff>
      <xdr:row>36</xdr:row>
      <xdr:rowOff>41275</xdr:rowOff>
    </xdr:from>
    <xdr:to>
      <xdr:col>6</xdr:col>
      <xdr:colOff>223307</xdr:colOff>
      <xdr:row>38</xdr:row>
      <xdr:rowOff>62441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059" y="5575300"/>
          <a:ext cx="752473" cy="345016"/>
        </a:xfrm>
        <a:prstGeom prst="rect">
          <a:avLst/>
        </a:prstGeom>
      </xdr:spPr>
    </xdr:pic>
    <xdr:clientData/>
  </xdr:twoCellAnchor>
  <xdr:twoCellAnchor editAs="oneCell">
    <xdr:from>
      <xdr:col>29</xdr:col>
      <xdr:colOff>197908</xdr:colOff>
      <xdr:row>35</xdr:row>
      <xdr:rowOff>77258</xdr:rowOff>
    </xdr:from>
    <xdr:to>
      <xdr:col>31</xdr:col>
      <xdr:colOff>1012824</xdr:colOff>
      <xdr:row>38</xdr:row>
      <xdr:rowOff>85787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9858" y="5449358"/>
          <a:ext cx="1291166" cy="4943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232834</xdr:colOff>
      <xdr:row>35</xdr:row>
      <xdr:rowOff>31750</xdr:rowOff>
    </xdr:from>
    <xdr:to>
      <xdr:col>8</xdr:col>
      <xdr:colOff>42332</xdr:colOff>
      <xdr:row>37</xdr:row>
      <xdr:rowOff>52916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034" y="7461250"/>
          <a:ext cx="1257298" cy="345016"/>
        </a:xfrm>
        <a:prstGeom prst="rect">
          <a:avLst/>
        </a:prstGeom>
      </xdr:spPr>
    </xdr:pic>
    <xdr:clientData/>
  </xdr:twoCellAnchor>
  <xdr:twoCellAnchor editAs="oneCell">
    <xdr:from>
      <xdr:col>27</xdr:col>
      <xdr:colOff>74083</xdr:colOff>
      <xdr:row>33</xdr:row>
      <xdr:rowOff>105833</xdr:rowOff>
    </xdr:from>
    <xdr:to>
      <xdr:col>31</xdr:col>
      <xdr:colOff>412749</xdr:colOff>
      <xdr:row>36</xdr:row>
      <xdr:rowOff>114362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1133" y="7211483"/>
          <a:ext cx="1786466" cy="494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guaClara_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staRica_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xim_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Dourados_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Itaquirai_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Ivinhema_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Jardim_20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Juti_20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Maracaju_20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Miranda_20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Nhumirim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mambai_201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aranaiba_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ontaPora_20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ortoMurtinho_2017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RioBrilhante_2017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aoGabriel_2017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eteQuedas_201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idrolandia_201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onora_2017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TresLagoas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quidauana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Bataguassu_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BelaVista_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ampoGrande_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assilandia_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hapadaoDoSul_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rumb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22.925000000000001</v>
          </cell>
          <cell r="C5">
            <v>29.3</v>
          </cell>
          <cell r="D5">
            <v>17.100000000000001</v>
          </cell>
          <cell r="E5">
            <v>67.166666666666671</v>
          </cell>
          <cell r="F5">
            <v>94</v>
          </cell>
          <cell r="G5">
            <v>38</v>
          </cell>
          <cell r="H5">
            <v>11.16</v>
          </cell>
          <cell r="I5" t="str">
            <v>O</v>
          </cell>
          <cell r="J5">
            <v>26.64</v>
          </cell>
          <cell r="K5">
            <v>0</v>
          </cell>
        </row>
        <row r="6">
          <cell r="B6">
            <v>22.162499999999998</v>
          </cell>
          <cell r="C6">
            <v>32.299999999999997</v>
          </cell>
          <cell r="D6">
            <v>14.1</v>
          </cell>
          <cell r="E6">
            <v>70.541666666666671</v>
          </cell>
          <cell r="F6">
            <v>97</v>
          </cell>
          <cell r="G6">
            <v>31</v>
          </cell>
          <cell r="H6">
            <v>11.16</v>
          </cell>
          <cell r="I6" t="str">
            <v>S</v>
          </cell>
          <cell r="J6">
            <v>27.36</v>
          </cell>
          <cell r="K6">
            <v>0</v>
          </cell>
        </row>
        <row r="7">
          <cell r="B7">
            <v>25.033333333333335</v>
          </cell>
          <cell r="C7">
            <v>33.9</v>
          </cell>
          <cell r="D7">
            <v>18.600000000000001</v>
          </cell>
          <cell r="E7">
            <v>73.041666666666671</v>
          </cell>
          <cell r="F7">
            <v>95</v>
          </cell>
          <cell r="G7">
            <v>39</v>
          </cell>
          <cell r="H7">
            <v>12.24</v>
          </cell>
          <cell r="I7" t="str">
            <v>O</v>
          </cell>
          <cell r="J7">
            <v>23.759999999999998</v>
          </cell>
          <cell r="K7">
            <v>0</v>
          </cell>
        </row>
        <row r="8">
          <cell r="B8">
            <v>27.05</v>
          </cell>
          <cell r="C8">
            <v>35.299999999999997</v>
          </cell>
          <cell r="D8">
            <v>20.3</v>
          </cell>
          <cell r="E8">
            <v>69.625</v>
          </cell>
          <cell r="F8">
            <v>97</v>
          </cell>
          <cell r="G8">
            <v>32</v>
          </cell>
          <cell r="H8">
            <v>8.64</v>
          </cell>
          <cell r="I8" t="str">
            <v>O</v>
          </cell>
          <cell r="J8">
            <v>20.88</v>
          </cell>
          <cell r="K8">
            <v>0</v>
          </cell>
        </row>
        <row r="9">
          <cell r="B9">
            <v>27.795833333333334</v>
          </cell>
          <cell r="C9">
            <v>35.4</v>
          </cell>
          <cell r="D9">
            <v>22.9</v>
          </cell>
          <cell r="E9">
            <v>69.625</v>
          </cell>
          <cell r="F9">
            <v>94</v>
          </cell>
          <cell r="G9">
            <v>37</v>
          </cell>
          <cell r="H9">
            <v>13.32</v>
          </cell>
          <cell r="I9" t="str">
            <v>SE</v>
          </cell>
          <cell r="J9">
            <v>36</v>
          </cell>
          <cell r="K9">
            <v>0</v>
          </cell>
        </row>
        <row r="10">
          <cell r="B10">
            <v>27.970833333333331</v>
          </cell>
          <cell r="C10">
            <v>34.299999999999997</v>
          </cell>
          <cell r="D10">
            <v>23.7</v>
          </cell>
          <cell r="E10">
            <v>71.916666666666671</v>
          </cell>
          <cell r="F10">
            <v>93</v>
          </cell>
          <cell r="G10">
            <v>44</v>
          </cell>
          <cell r="H10">
            <v>15.120000000000001</v>
          </cell>
          <cell r="I10" t="str">
            <v>NE</v>
          </cell>
          <cell r="J10">
            <v>36</v>
          </cell>
          <cell r="K10">
            <v>0.2</v>
          </cell>
        </row>
        <row r="11">
          <cell r="B11">
            <v>26.395833333333332</v>
          </cell>
          <cell r="C11">
            <v>33</v>
          </cell>
          <cell r="D11">
            <v>23.2</v>
          </cell>
          <cell r="E11">
            <v>83.708333333333329</v>
          </cell>
          <cell r="F11">
            <v>97</v>
          </cell>
          <cell r="G11">
            <v>52</v>
          </cell>
          <cell r="H11">
            <v>13.32</v>
          </cell>
          <cell r="I11" t="str">
            <v>NE</v>
          </cell>
          <cell r="J11">
            <v>25.56</v>
          </cell>
          <cell r="K11">
            <v>21.799999999999997</v>
          </cell>
        </row>
        <row r="12">
          <cell r="B12">
            <v>25.745833333333337</v>
          </cell>
          <cell r="C12">
            <v>32.4</v>
          </cell>
          <cell r="D12">
            <v>23.2</v>
          </cell>
          <cell r="E12">
            <v>85.75</v>
          </cell>
          <cell r="F12">
            <v>97</v>
          </cell>
          <cell r="G12">
            <v>58</v>
          </cell>
          <cell r="H12">
            <v>12.24</v>
          </cell>
          <cell r="I12" t="str">
            <v>SO</v>
          </cell>
          <cell r="J12">
            <v>28.8</v>
          </cell>
          <cell r="K12">
            <v>2.2000000000000002</v>
          </cell>
        </row>
        <row r="13">
          <cell r="B13">
            <v>26.658333333333335</v>
          </cell>
          <cell r="C13">
            <v>34.5</v>
          </cell>
          <cell r="D13">
            <v>22.7</v>
          </cell>
          <cell r="E13">
            <v>81.458333333333329</v>
          </cell>
          <cell r="F13">
            <v>100</v>
          </cell>
          <cell r="G13">
            <v>41</v>
          </cell>
          <cell r="H13">
            <v>9</v>
          </cell>
          <cell r="I13" t="str">
            <v>O</v>
          </cell>
          <cell r="J13">
            <v>23.400000000000002</v>
          </cell>
          <cell r="K13">
            <v>0</v>
          </cell>
        </row>
        <row r="14">
          <cell r="B14">
            <v>27.683333333333334</v>
          </cell>
          <cell r="C14">
            <v>33.9</v>
          </cell>
          <cell r="D14">
            <v>23.1</v>
          </cell>
          <cell r="E14">
            <v>76.75</v>
          </cell>
          <cell r="F14">
            <v>97</v>
          </cell>
          <cell r="G14">
            <v>40</v>
          </cell>
          <cell r="H14">
            <v>10.08</v>
          </cell>
          <cell r="I14" t="str">
            <v>O</v>
          </cell>
          <cell r="J14">
            <v>30.6</v>
          </cell>
          <cell r="K14">
            <v>0</v>
          </cell>
        </row>
        <row r="15">
          <cell r="B15">
            <v>25.887499999999999</v>
          </cell>
          <cell r="C15">
            <v>33</v>
          </cell>
          <cell r="D15">
            <v>22.1</v>
          </cell>
          <cell r="E15">
            <v>80.541666666666671</v>
          </cell>
          <cell r="F15">
            <v>98</v>
          </cell>
          <cell r="G15">
            <v>51</v>
          </cell>
          <cell r="H15">
            <v>14.4</v>
          </cell>
          <cell r="I15" t="str">
            <v>O</v>
          </cell>
          <cell r="J15">
            <v>40.32</v>
          </cell>
          <cell r="K15">
            <v>41.8</v>
          </cell>
        </row>
        <row r="16">
          <cell r="B16">
            <v>25.295833333333334</v>
          </cell>
          <cell r="C16">
            <v>31.4</v>
          </cell>
          <cell r="D16">
            <v>21.8</v>
          </cell>
          <cell r="E16">
            <v>79.625</v>
          </cell>
          <cell r="F16">
            <v>97</v>
          </cell>
          <cell r="G16">
            <v>50</v>
          </cell>
          <cell r="H16">
            <v>9.3600000000000012</v>
          </cell>
          <cell r="I16" t="str">
            <v>NO</v>
          </cell>
          <cell r="J16">
            <v>21.240000000000002</v>
          </cell>
          <cell r="K16">
            <v>0</v>
          </cell>
        </row>
        <row r="17">
          <cell r="B17">
            <v>25.020833333333329</v>
          </cell>
          <cell r="C17">
            <v>31.3</v>
          </cell>
          <cell r="D17">
            <v>20.8</v>
          </cell>
          <cell r="E17">
            <v>77.916666666666671</v>
          </cell>
          <cell r="F17">
            <v>98</v>
          </cell>
          <cell r="G17">
            <v>50</v>
          </cell>
          <cell r="H17">
            <v>9</v>
          </cell>
          <cell r="I17" t="str">
            <v>O</v>
          </cell>
          <cell r="J17">
            <v>22.68</v>
          </cell>
          <cell r="K17">
            <v>0</v>
          </cell>
        </row>
        <row r="18">
          <cell r="B18">
            <v>25.933333333333334</v>
          </cell>
          <cell r="C18">
            <v>33.299999999999997</v>
          </cell>
          <cell r="D18">
            <v>20.7</v>
          </cell>
          <cell r="E18">
            <v>76.708333333333329</v>
          </cell>
          <cell r="F18">
            <v>97</v>
          </cell>
          <cell r="G18">
            <v>46</v>
          </cell>
          <cell r="H18">
            <v>10.08</v>
          </cell>
          <cell r="I18" t="str">
            <v>O</v>
          </cell>
          <cell r="J18">
            <v>25.56</v>
          </cell>
          <cell r="K18">
            <v>0</v>
          </cell>
        </row>
        <row r="19">
          <cell r="B19">
            <v>27.3</v>
          </cell>
          <cell r="C19">
            <v>35.1</v>
          </cell>
          <cell r="D19">
            <v>21.6</v>
          </cell>
          <cell r="E19">
            <v>74.541666666666671</v>
          </cell>
          <cell r="F19">
            <v>98</v>
          </cell>
          <cell r="G19">
            <v>39</v>
          </cell>
          <cell r="H19">
            <v>10.44</v>
          </cell>
          <cell r="I19" t="str">
            <v>O</v>
          </cell>
          <cell r="J19">
            <v>28.08</v>
          </cell>
          <cell r="K19">
            <v>0</v>
          </cell>
        </row>
        <row r="20">
          <cell r="B20">
            <v>23.958333333333332</v>
          </cell>
          <cell r="C20">
            <v>33.6</v>
          </cell>
          <cell r="D20">
            <v>21</v>
          </cell>
          <cell r="E20">
            <v>87.375</v>
          </cell>
          <cell r="F20">
            <v>98</v>
          </cell>
          <cell r="G20">
            <v>43</v>
          </cell>
          <cell r="H20">
            <v>18</v>
          </cell>
          <cell r="I20" t="str">
            <v>O</v>
          </cell>
          <cell r="J20">
            <v>40.680000000000007</v>
          </cell>
          <cell r="K20">
            <v>16.599999999999998</v>
          </cell>
        </row>
        <row r="21">
          <cell r="B21">
            <v>23.05</v>
          </cell>
          <cell r="C21">
            <v>29.4</v>
          </cell>
          <cell r="D21">
            <v>19.2</v>
          </cell>
          <cell r="E21">
            <v>83.666666666666671</v>
          </cell>
          <cell r="F21">
            <v>100</v>
          </cell>
          <cell r="G21">
            <v>51</v>
          </cell>
          <cell r="H21">
            <v>7.5600000000000005</v>
          </cell>
          <cell r="I21" t="str">
            <v>O</v>
          </cell>
          <cell r="J21">
            <v>19.440000000000001</v>
          </cell>
          <cell r="K21">
            <v>0.2</v>
          </cell>
        </row>
        <row r="22">
          <cell r="B22">
            <v>24.004166666666666</v>
          </cell>
          <cell r="C22">
            <v>30.8</v>
          </cell>
          <cell r="D22">
            <v>19.5</v>
          </cell>
          <cell r="E22">
            <v>83.291666666666671</v>
          </cell>
          <cell r="F22">
            <v>99</v>
          </cell>
          <cell r="G22">
            <v>47</v>
          </cell>
          <cell r="H22">
            <v>9</v>
          </cell>
          <cell r="I22" t="str">
            <v>SO</v>
          </cell>
          <cell r="J22">
            <v>20.16</v>
          </cell>
          <cell r="K22">
            <v>0</v>
          </cell>
        </row>
        <row r="23">
          <cell r="B23">
            <v>24.204166666666669</v>
          </cell>
          <cell r="C23">
            <v>30.4</v>
          </cell>
          <cell r="D23">
            <v>19.3</v>
          </cell>
          <cell r="E23">
            <v>79.041666666666671</v>
          </cell>
          <cell r="F23">
            <v>96</v>
          </cell>
          <cell r="G23">
            <v>53</v>
          </cell>
          <cell r="H23">
            <v>10.8</v>
          </cell>
          <cell r="I23" t="str">
            <v>O</v>
          </cell>
          <cell r="J23">
            <v>23.040000000000003</v>
          </cell>
          <cell r="K23">
            <v>0</v>
          </cell>
        </row>
        <row r="24">
          <cell r="B24">
            <v>23.379166666666663</v>
          </cell>
          <cell r="C24">
            <v>30.1</v>
          </cell>
          <cell r="D24">
            <v>18.899999999999999</v>
          </cell>
          <cell r="E24">
            <v>87.833333333333329</v>
          </cell>
          <cell r="F24">
            <v>98</v>
          </cell>
          <cell r="G24">
            <v>58</v>
          </cell>
          <cell r="H24">
            <v>26.64</v>
          </cell>
          <cell r="I24" t="str">
            <v>NO</v>
          </cell>
          <cell r="J24">
            <v>57.6</v>
          </cell>
          <cell r="K24">
            <v>17.2</v>
          </cell>
        </row>
        <row r="25">
          <cell r="B25">
            <v>20.579166666666662</v>
          </cell>
          <cell r="C25">
            <v>22.5</v>
          </cell>
          <cell r="D25">
            <v>19.399999999999999</v>
          </cell>
          <cell r="E25">
            <v>93.291666666666671</v>
          </cell>
          <cell r="F25">
            <v>98</v>
          </cell>
          <cell r="G25">
            <v>79</v>
          </cell>
          <cell r="H25">
            <v>9.3600000000000012</v>
          </cell>
          <cell r="I25" t="str">
            <v>N</v>
          </cell>
          <cell r="J25">
            <v>29.880000000000003</v>
          </cell>
          <cell r="K25">
            <v>15.6</v>
          </cell>
        </row>
        <row r="26">
          <cell r="B26">
            <v>20.354166666666668</v>
          </cell>
          <cell r="C26">
            <v>27.3</v>
          </cell>
          <cell r="D26">
            <v>15.2</v>
          </cell>
          <cell r="E26">
            <v>81.708333333333329</v>
          </cell>
          <cell r="F26">
            <v>100</v>
          </cell>
          <cell r="G26">
            <v>47</v>
          </cell>
          <cell r="H26">
            <v>5.7600000000000007</v>
          </cell>
          <cell r="I26" t="str">
            <v>SE</v>
          </cell>
          <cell r="J26">
            <v>15.840000000000002</v>
          </cell>
          <cell r="K26">
            <v>0.2</v>
          </cell>
        </row>
        <row r="27">
          <cell r="B27">
            <v>21.562500000000004</v>
          </cell>
          <cell r="C27">
            <v>29.7</v>
          </cell>
          <cell r="D27">
            <v>14.8</v>
          </cell>
          <cell r="E27">
            <v>77.625</v>
          </cell>
          <cell r="F27">
            <v>100</v>
          </cell>
          <cell r="G27">
            <v>41</v>
          </cell>
          <cell r="H27">
            <v>12.6</v>
          </cell>
          <cell r="I27" t="str">
            <v>S</v>
          </cell>
          <cell r="J27">
            <v>29.52</v>
          </cell>
          <cell r="K27">
            <v>0</v>
          </cell>
        </row>
        <row r="28">
          <cell r="B28">
            <v>21.958333333333332</v>
          </cell>
          <cell r="C28">
            <v>30.7</v>
          </cell>
          <cell r="D28">
            <v>15.3</v>
          </cell>
          <cell r="E28">
            <v>77.208333333333329</v>
          </cell>
          <cell r="F28">
            <v>100</v>
          </cell>
          <cell r="G28">
            <v>40</v>
          </cell>
          <cell r="H28">
            <v>10.8</v>
          </cell>
          <cell r="I28" t="str">
            <v>O</v>
          </cell>
          <cell r="J28">
            <v>20.52</v>
          </cell>
          <cell r="K28">
            <v>0</v>
          </cell>
        </row>
        <row r="29">
          <cell r="B29">
            <v>23.745833333333326</v>
          </cell>
          <cell r="C29">
            <v>34.200000000000003</v>
          </cell>
          <cell r="D29">
            <v>15.7</v>
          </cell>
          <cell r="E29">
            <v>74.458333333333329</v>
          </cell>
          <cell r="F29">
            <v>99</v>
          </cell>
          <cell r="G29">
            <v>34</v>
          </cell>
          <cell r="H29">
            <v>14.04</v>
          </cell>
          <cell r="I29" t="str">
            <v>O</v>
          </cell>
          <cell r="J29">
            <v>37.440000000000005</v>
          </cell>
          <cell r="K29">
            <v>0.2</v>
          </cell>
        </row>
        <row r="30">
          <cell r="B30">
            <v>23.241666666666664</v>
          </cell>
          <cell r="C30">
            <v>30.9</v>
          </cell>
          <cell r="D30">
            <v>19.100000000000001</v>
          </cell>
          <cell r="E30">
            <v>86</v>
          </cell>
          <cell r="F30">
            <v>99</v>
          </cell>
          <cell r="G30">
            <v>59</v>
          </cell>
          <cell r="H30">
            <v>17.28</v>
          </cell>
          <cell r="I30" t="str">
            <v>NE</v>
          </cell>
          <cell r="J30">
            <v>39.96</v>
          </cell>
          <cell r="K30">
            <v>28.2</v>
          </cell>
        </row>
        <row r="31">
          <cell r="B31">
            <v>19.395833333333339</v>
          </cell>
          <cell r="C31">
            <v>24.3</v>
          </cell>
          <cell r="D31">
            <v>16.2</v>
          </cell>
          <cell r="E31">
            <v>76.833333333333329</v>
          </cell>
          <cell r="F31">
            <v>99</v>
          </cell>
          <cell r="G31">
            <v>43</v>
          </cell>
          <cell r="H31">
            <v>11.520000000000001</v>
          </cell>
          <cell r="I31" t="str">
            <v>O</v>
          </cell>
          <cell r="J31">
            <v>29.52</v>
          </cell>
          <cell r="K31">
            <v>7.4</v>
          </cell>
        </row>
        <row r="32">
          <cell r="B32">
            <v>19.741666666666664</v>
          </cell>
          <cell r="C32">
            <v>26.9</v>
          </cell>
          <cell r="D32">
            <v>14.2</v>
          </cell>
          <cell r="E32">
            <v>67.041666666666671</v>
          </cell>
          <cell r="F32">
            <v>87</v>
          </cell>
          <cell r="G32">
            <v>42</v>
          </cell>
          <cell r="H32">
            <v>7.9200000000000008</v>
          </cell>
          <cell r="I32" t="str">
            <v>O</v>
          </cell>
          <cell r="J32">
            <v>17.64</v>
          </cell>
          <cell r="K32">
            <v>0</v>
          </cell>
        </row>
        <row r="33">
          <cell r="B33">
            <v>19.637499999999999</v>
          </cell>
          <cell r="C33">
            <v>27.2</v>
          </cell>
          <cell r="D33">
            <v>13.5</v>
          </cell>
          <cell r="E33">
            <v>81.083333333333329</v>
          </cell>
          <cell r="F33">
            <v>100</v>
          </cell>
          <cell r="G33">
            <v>47</v>
          </cell>
          <cell r="H33">
            <v>9.7200000000000006</v>
          </cell>
          <cell r="I33" t="str">
            <v>O</v>
          </cell>
          <cell r="J33">
            <v>24.12</v>
          </cell>
          <cell r="K33">
            <v>0</v>
          </cell>
        </row>
        <row r="34">
          <cell r="B34">
            <v>18.125</v>
          </cell>
          <cell r="C34">
            <v>26.2</v>
          </cell>
          <cell r="D34">
            <v>12.2</v>
          </cell>
          <cell r="E34">
            <v>90</v>
          </cell>
          <cell r="F34">
            <v>99</v>
          </cell>
          <cell r="G34">
            <v>68</v>
          </cell>
          <cell r="H34">
            <v>9</v>
          </cell>
          <cell r="I34" t="str">
            <v>SO</v>
          </cell>
          <cell r="J34">
            <v>18.36</v>
          </cell>
          <cell r="K34">
            <v>0.2</v>
          </cell>
        </row>
        <row r="35">
          <cell r="I35" t="str">
            <v>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23.508333333333329</v>
          </cell>
          <cell r="C5">
            <v>29.8</v>
          </cell>
          <cell r="D5">
            <v>18.5</v>
          </cell>
          <cell r="E5">
            <v>62.833333333333336</v>
          </cell>
          <cell r="F5">
            <v>81</v>
          </cell>
          <cell r="G5">
            <v>40</v>
          </cell>
          <cell r="H5">
            <v>20.52</v>
          </cell>
          <cell r="I5" t="str">
            <v>L</v>
          </cell>
          <cell r="J5">
            <v>31.680000000000003</v>
          </cell>
          <cell r="K5" t="str">
            <v>*</v>
          </cell>
        </row>
        <row r="6">
          <cell r="B6">
            <v>22.400000000000002</v>
          </cell>
          <cell r="C6">
            <v>30.6</v>
          </cell>
          <cell r="D6">
            <v>14.6</v>
          </cell>
          <cell r="E6">
            <v>61.25</v>
          </cell>
          <cell r="F6">
            <v>91</v>
          </cell>
          <cell r="G6">
            <v>28</v>
          </cell>
          <cell r="H6">
            <v>18.720000000000002</v>
          </cell>
          <cell r="I6" t="str">
            <v>NE</v>
          </cell>
          <cell r="J6">
            <v>30.96</v>
          </cell>
          <cell r="K6" t="str">
            <v>*</v>
          </cell>
        </row>
        <row r="7">
          <cell r="B7">
            <v>23.399999999999995</v>
          </cell>
          <cell r="C7">
            <v>31.9</v>
          </cell>
          <cell r="D7">
            <v>16.100000000000001</v>
          </cell>
          <cell r="E7">
            <v>64.291666666666671</v>
          </cell>
          <cell r="F7">
            <v>91</v>
          </cell>
          <cell r="G7">
            <v>31</v>
          </cell>
          <cell r="H7">
            <v>15.120000000000001</v>
          </cell>
          <cell r="I7" t="str">
            <v>NE</v>
          </cell>
          <cell r="J7">
            <v>24.48</v>
          </cell>
          <cell r="K7" t="str">
            <v>*</v>
          </cell>
        </row>
        <row r="8">
          <cell r="B8">
            <v>23.641666666666666</v>
          </cell>
          <cell r="C8">
            <v>30.4</v>
          </cell>
          <cell r="D8">
            <v>18.3</v>
          </cell>
          <cell r="E8">
            <v>71.708333333333329</v>
          </cell>
          <cell r="F8">
            <v>89</v>
          </cell>
          <cell r="G8">
            <v>47</v>
          </cell>
          <cell r="H8">
            <v>17.64</v>
          </cell>
          <cell r="I8" t="str">
            <v>NE</v>
          </cell>
          <cell r="J8">
            <v>34.200000000000003</v>
          </cell>
          <cell r="K8" t="str">
            <v>*</v>
          </cell>
        </row>
        <row r="9">
          <cell r="B9">
            <v>24.708333333333329</v>
          </cell>
          <cell r="C9">
            <v>31.5</v>
          </cell>
          <cell r="D9">
            <v>20.100000000000001</v>
          </cell>
          <cell r="E9">
            <v>74.375</v>
          </cell>
          <cell r="F9">
            <v>92</v>
          </cell>
          <cell r="G9">
            <v>44</v>
          </cell>
          <cell r="H9">
            <v>20.52</v>
          </cell>
          <cell r="I9" t="str">
            <v>NE</v>
          </cell>
          <cell r="J9">
            <v>34.200000000000003</v>
          </cell>
          <cell r="K9" t="str">
            <v>*</v>
          </cell>
        </row>
        <row r="10">
          <cell r="B10">
            <v>25.066666666666666</v>
          </cell>
          <cell r="C10">
            <v>30.4</v>
          </cell>
          <cell r="D10">
            <v>21.1</v>
          </cell>
          <cell r="E10">
            <v>76.041666666666671</v>
          </cell>
          <cell r="F10">
            <v>93</v>
          </cell>
          <cell r="G10">
            <v>51</v>
          </cell>
          <cell r="H10">
            <v>18.36</v>
          </cell>
          <cell r="I10" t="str">
            <v>N</v>
          </cell>
          <cell r="J10">
            <v>30.240000000000002</v>
          </cell>
          <cell r="K10" t="str">
            <v>*</v>
          </cell>
        </row>
        <row r="11">
          <cell r="B11">
            <v>25.337500000000002</v>
          </cell>
          <cell r="C11">
            <v>32.1</v>
          </cell>
          <cell r="D11">
            <v>20.3</v>
          </cell>
          <cell r="E11">
            <v>73.583333333333329</v>
          </cell>
          <cell r="F11">
            <v>95</v>
          </cell>
          <cell r="G11">
            <v>43</v>
          </cell>
          <cell r="H11">
            <v>20.52</v>
          </cell>
          <cell r="I11" t="str">
            <v>N</v>
          </cell>
          <cell r="J11">
            <v>34.92</v>
          </cell>
          <cell r="K11" t="str">
            <v>*</v>
          </cell>
        </row>
        <row r="12">
          <cell r="B12">
            <v>24.079166666666666</v>
          </cell>
          <cell r="C12">
            <v>31.4</v>
          </cell>
          <cell r="D12">
            <v>20.2</v>
          </cell>
          <cell r="E12">
            <v>78.875</v>
          </cell>
          <cell r="F12">
            <v>93</v>
          </cell>
          <cell r="G12">
            <v>43</v>
          </cell>
          <cell r="H12">
            <v>15.840000000000002</v>
          </cell>
          <cell r="I12" t="str">
            <v>NE</v>
          </cell>
          <cell r="J12">
            <v>32.76</v>
          </cell>
          <cell r="K12" t="str">
            <v>*</v>
          </cell>
        </row>
        <row r="13">
          <cell r="B13">
            <v>24.8</v>
          </cell>
          <cell r="C13">
            <v>32.9</v>
          </cell>
          <cell r="D13">
            <v>20.5</v>
          </cell>
          <cell r="E13">
            <v>77.333333333333329</v>
          </cell>
          <cell r="F13">
            <v>93</v>
          </cell>
          <cell r="G13">
            <v>37</v>
          </cell>
          <cell r="H13">
            <v>16.559999999999999</v>
          </cell>
          <cell r="I13" t="str">
            <v>NE</v>
          </cell>
          <cell r="J13">
            <v>26.28</v>
          </cell>
          <cell r="K13" t="str">
            <v>*</v>
          </cell>
        </row>
        <row r="14">
          <cell r="B14">
            <v>25.5</v>
          </cell>
          <cell r="C14">
            <v>32.700000000000003</v>
          </cell>
          <cell r="D14">
            <v>19.5</v>
          </cell>
          <cell r="E14">
            <v>66.875</v>
          </cell>
          <cell r="F14">
            <v>94</v>
          </cell>
          <cell r="G14">
            <v>31</v>
          </cell>
          <cell r="H14">
            <v>15.48</v>
          </cell>
          <cell r="I14" t="str">
            <v>NE</v>
          </cell>
          <cell r="J14">
            <v>30.6</v>
          </cell>
          <cell r="K14" t="str">
            <v>*</v>
          </cell>
        </row>
        <row r="15">
          <cell r="B15">
            <v>24.333333333333343</v>
          </cell>
          <cell r="C15">
            <v>32.6</v>
          </cell>
          <cell r="D15">
            <v>18.2</v>
          </cell>
          <cell r="E15">
            <v>72.166666666666671</v>
          </cell>
          <cell r="F15">
            <v>95</v>
          </cell>
          <cell r="G15">
            <v>36</v>
          </cell>
          <cell r="H15">
            <v>16.559999999999999</v>
          </cell>
          <cell r="I15" t="str">
            <v>SE</v>
          </cell>
          <cell r="J15">
            <v>26.64</v>
          </cell>
          <cell r="K15" t="str">
            <v>*</v>
          </cell>
        </row>
        <row r="16">
          <cell r="B16">
            <v>23.708333333333332</v>
          </cell>
          <cell r="C16">
            <v>30.1</v>
          </cell>
          <cell r="D16">
            <v>19.899999999999999</v>
          </cell>
          <cell r="E16">
            <v>81.583333333333329</v>
          </cell>
          <cell r="F16">
            <v>95</v>
          </cell>
          <cell r="G16">
            <v>57</v>
          </cell>
          <cell r="H16">
            <v>14.04</v>
          </cell>
          <cell r="I16" t="str">
            <v>SE</v>
          </cell>
          <cell r="J16">
            <v>32.76</v>
          </cell>
          <cell r="K16" t="str">
            <v>*</v>
          </cell>
        </row>
        <row r="17">
          <cell r="B17">
            <v>24.125</v>
          </cell>
          <cell r="C17">
            <v>31.7</v>
          </cell>
          <cell r="D17">
            <v>19.600000000000001</v>
          </cell>
          <cell r="E17">
            <v>76.208333333333329</v>
          </cell>
          <cell r="F17">
            <v>93</v>
          </cell>
          <cell r="G17">
            <v>43</v>
          </cell>
          <cell r="H17">
            <v>17.64</v>
          </cell>
          <cell r="I17" t="str">
            <v>L</v>
          </cell>
          <cell r="J17">
            <v>37.080000000000005</v>
          </cell>
          <cell r="K17" t="str">
            <v>*</v>
          </cell>
        </row>
        <row r="18">
          <cell r="B18">
            <v>25.004166666666666</v>
          </cell>
          <cell r="C18">
            <v>33</v>
          </cell>
          <cell r="D18">
            <v>20.5</v>
          </cell>
          <cell r="E18">
            <v>72.583333333333329</v>
          </cell>
          <cell r="F18">
            <v>92</v>
          </cell>
          <cell r="G18">
            <v>36</v>
          </cell>
          <cell r="H18">
            <v>26.28</v>
          </cell>
          <cell r="I18" t="str">
            <v>L</v>
          </cell>
          <cell r="J18">
            <v>40.680000000000007</v>
          </cell>
          <cell r="K18" t="str">
            <v>*</v>
          </cell>
        </row>
        <row r="19">
          <cell r="B19">
            <v>25.504166666666663</v>
          </cell>
          <cell r="C19">
            <v>33</v>
          </cell>
          <cell r="D19">
            <v>20.9</v>
          </cell>
          <cell r="E19">
            <v>71.041666666666671</v>
          </cell>
          <cell r="F19">
            <v>93</v>
          </cell>
          <cell r="G19">
            <v>39</v>
          </cell>
          <cell r="H19">
            <v>22.68</v>
          </cell>
          <cell r="I19" t="str">
            <v>NE</v>
          </cell>
          <cell r="J19">
            <v>37.080000000000005</v>
          </cell>
          <cell r="K19" t="str">
            <v>*</v>
          </cell>
        </row>
        <row r="20">
          <cell r="B20">
            <v>24.808333333333326</v>
          </cell>
          <cell r="C20">
            <v>32.4</v>
          </cell>
          <cell r="D20">
            <v>20.3</v>
          </cell>
          <cell r="E20">
            <v>70.166666666666671</v>
          </cell>
          <cell r="F20">
            <v>91</v>
          </cell>
          <cell r="G20">
            <v>31</v>
          </cell>
          <cell r="H20">
            <v>34.200000000000003</v>
          </cell>
          <cell r="I20" t="str">
            <v>NE</v>
          </cell>
          <cell r="J20">
            <v>65.52</v>
          </cell>
          <cell r="K20" t="str">
            <v>*</v>
          </cell>
        </row>
        <row r="21">
          <cell r="B21">
            <v>22.3</v>
          </cell>
          <cell r="C21">
            <v>29.6</v>
          </cell>
          <cell r="D21">
            <v>17.3</v>
          </cell>
          <cell r="E21">
            <v>79.25</v>
          </cell>
          <cell r="F21">
            <v>96</v>
          </cell>
          <cell r="G21">
            <v>47</v>
          </cell>
          <cell r="H21">
            <v>16.920000000000002</v>
          </cell>
          <cell r="I21" t="str">
            <v>S</v>
          </cell>
          <cell r="J21">
            <v>24.840000000000003</v>
          </cell>
          <cell r="K21" t="str">
            <v>*</v>
          </cell>
        </row>
        <row r="22">
          <cell r="B22">
            <v>23.433333333333334</v>
          </cell>
          <cell r="C22">
            <v>31.6</v>
          </cell>
          <cell r="D22">
            <v>17.2</v>
          </cell>
          <cell r="E22">
            <v>73.208333333333329</v>
          </cell>
          <cell r="F22">
            <v>95</v>
          </cell>
          <cell r="G22">
            <v>42</v>
          </cell>
          <cell r="H22">
            <v>12.6</v>
          </cell>
          <cell r="I22" t="str">
            <v>L</v>
          </cell>
          <cell r="J22">
            <v>27</v>
          </cell>
          <cell r="K22" t="str">
            <v>*</v>
          </cell>
        </row>
        <row r="23">
          <cell r="B23">
            <v>24.541666666666661</v>
          </cell>
          <cell r="C23">
            <v>31.5</v>
          </cell>
          <cell r="D23">
            <v>20.2</v>
          </cell>
          <cell r="E23">
            <v>71.291666666666671</v>
          </cell>
          <cell r="F23">
            <v>88</v>
          </cell>
          <cell r="G23">
            <v>42</v>
          </cell>
          <cell r="H23">
            <v>18.720000000000002</v>
          </cell>
          <cell r="I23" t="str">
            <v>L</v>
          </cell>
          <cell r="J23">
            <v>35.64</v>
          </cell>
          <cell r="K23" t="str">
            <v>*</v>
          </cell>
        </row>
        <row r="24">
          <cell r="B24">
            <v>21.091666666666672</v>
          </cell>
          <cell r="C24">
            <v>25.9</v>
          </cell>
          <cell r="D24">
            <v>18.5</v>
          </cell>
          <cell r="E24">
            <v>88.083333333333329</v>
          </cell>
          <cell r="F24">
            <v>97</v>
          </cell>
          <cell r="G24">
            <v>75</v>
          </cell>
          <cell r="H24">
            <v>24.48</v>
          </cell>
          <cell r="I24" t="str">
            <v>NE</v>
          </cell>
          <cell r="J24">
            <v>83.160000000000011</v>
          </cell>
          <cell r="K24" t="str">
            <v>*</v>
          </cell>
        </row>
        <row r="25">
          <cell r="B25">
            <v>20.762500000000006</v>
          </cell>
          <cell r="C25">
            <v>27</v>
          </cell>
          <cell r="D25">
            <v>18.2</v>
          </cell>
          <cell r="E25">
            <v>90.583333333333329</v>
          </cell>
          <cell r="F25">
            <v>97</v>
          </cell>
          <cell r="G25">
            <v>64</v>
          </cell>
          <cell r="H25">
            <v>24.12</v>
          </cell>
          <cell r="I25" t="str">
            <v>NE</v>
          </cell>
          <cell r="J25">
            <v>39.6</v>
          </cell>
          <cell r="K25" t="str">
            <v>*</v>
          </cell>
        </row>
        <row r="26">
          <cell r="B26">
            <v>21.545454545454543</v>
          </cell>
          <cell r="C26">
            <v>27.4</v>
          </cell>
          <cell r="D26">
            <v>18.399999999999999</v>
          </cell>
          <cell r="E26">
            <v>79.818181818181813</v>
          </cell>
          <cell r="F26">
            <v>96</v>
          </cell>
          <cell r="G26">
            <v>52</v>
          </cell>
          <cell r="H26">
            <v>12.96</v>
          </cell>
          <cell r="I26" t="str">
            <v>S</v>
          </cell>
          <cell r="J26">
            <v>21.6</v>
          </cell>
          <cell r="K26" t="str">
            <v>*</v>
          </cell>
        </row>
        <row r="27">
          <cell r="B27">
            <v>22.37777777777778</v>
          </cell>
          <cell r="C27">
            <v>29.6</v>
          </cell>
          <cell r="D27">
            <v>15.6</v>
          </cell>
          <cell r="E27">
            <v>64.166666666666671</v>
          </cell>
          <cell r="F27">
            <v>91</v>
          </cell>
          <cell r="G27">
            <v>36</v>
          </cell>
          <cell r="H27">
            <v>20.16</v>
          </cell>
          <cell r="I27" t="str">
            <v>L</v>
          </cell>
          <cell r="J27">
            <v>35.64</v>
          </cell>
          <cell r="K27" t="str">
            <v>*</v>
          </cell>
        </row>
        <row r="28">
          <cell r="B28">
            <v>21.841666666666669</v>
          </cell>
          <cell r="C28">
            <v>30.5</v>
          </cell>
          <cell r="D28">
            <v>15.4</v>
          </cell>
          <cell r="E28">
            <v>66.958333333333329</v>
          </cell>
          <cell r="F28">
            <v>90</v>
          </cell>
          <cell r="G28">
            <v>30</v>
          </cell>
          <cell r="H28">
            <v>22.32</v>
          </cell>
          <cell r="I28" t="str">
            <v>NE</v>
          </cell>
          <cell r="J28">
            <v>33.840000000000003</v>
          </cell>
          <cell r="K28" t="str">
            <v>*</v>
          </cell>
        </row>
        <row r="29">
          <cell r="B29">
            <v>23.020833333333332</v>
          </cell>
          <cell r="C29">
            <v>31.4</v>
          </cell>
          <cell r="D29">
            <v>15.1</v>
          </cell>
          <cell r="E29">
            <v>68.583333333333329</v>
          </cell>
          <cell r="F29">
            <v>92</v>
          </cell>
          <cell r="G29">
            <v>39</v>
          </cell>
          <cell r="H29">
            <v>24.840000000000003</v>
          </cell>
          <cell r="I29" t="str">
            <v>NE</v>
          </cell>
          <cell r="J29">
            <v>37.080000000000005</v>
          </cell>
          <cell r="K29" t="str">
            <v>*</v>
          </cell>
        </row>
        <row r="30">
          <cell r="B30">
            <v>23.654166666666669</v>
          </cell>
          <cell r="C30">
            <v>30.6</v>
          </cell>
          <cell r="D30">
            <v>20.2</v>
          </cell>
          <cell r="E30">
            <v>78</v>
          </cell>
          <cell r="F30">
            <v>93</v>
          </cell>
          <cell r="G30">
            <v>49</v>
          </cell>
          <cell r="H30">
            <v>35.28</v>
          </cell>
          <cell r="I30" t="str">
            <v>N</v>
          </cell>
          <cell r="J30">
            <v>56.88</v>
          </cell>
          <cell r="K30" t="str">
            <v>*</v>
          </cell>
        </row>
        <row r="31">
          <cell r="B31">
            <v>18.649999999999995</v>
          </cell>
          <cell r="C31">
            <v>20.5</v>
          </cell>
          <cell r="D31">
            <v>16.899999999999999</v>
          </cell>
          <cell r="E31">
            <v>92.041666666666671</v>
          </cell>
          <cell r="F31">
            <v>97</v>
          </cell>
          <cell r="G31">
            <v>81</v>
          </cell>
          <cell r="H31">
            <v>22.32</v>
          </cell>
          <cell r="I31" t="str">
            <v>SE</v>
          </cell>
          <cell r="J31">
            <v>34.92</v>
          </cell>
          <cell r="K31" t="str">
            <v>*</v>
          </cell>
        </row>
        <row r="32">
          <cell r="B32">
            <v>19.133333333333336</v>
          </cell>
          <cell r="C32">
            <v>25.4</v>
          </cell>
          <cell r="D32">
            <v>13.8</v>
          </cell>
          <cell r="E32">
            <v>75.5</v>
          </cell>
          <cell r="F32">
            <v>92</v>
          </cell>
          <cell r="G32">
            <v>55</v>
          </cell>
          <cell r="H32">
            <v>15.840000000000002</v>
          </cell>
          <cell r="I32" t="str">
            <v>SE</v>
          </cell>
          <cell r="J32">
            <v>24.840000000000003</v>
          </cell>
          <cell r="K32" t="str">
            <v>*</v>
          </cell>
        </row>
        <row r="33">
          <cell r="B33">
            <v>21.454166666666666</v>
          </cell>
          <cell r="C33">
            <v>28.5</v>
          </cell>
          <cell r="D33">
            <v>16.3</v>
          </cell>
          <cell r="E33">
            <v>75.833333333333329</v>
          </cell>
          <cell r="F33">
            <v>93</v>
          </cell>
          <cell r="G33">
            <v>52</v>
          </cell>
          <cell r="H33">
            <v>19.440000000000001</v>
          </cell>
          <cell r="I33" t="str">
            <v>L</v>
          </cell>
          <cell r="J33">
            <v>30.240000000000002</v>
          </cell>
          <cell r="K33" t="str">
            <v>*</v>
          </cell>
        </row>
        <row r="34">
          <cell r="B34">
            <v>22.249999999999996</v>
          </cell>
          <cell r="C34">
            <v>30.6</v>
          </cell>
          <cell r="D34">
            <v>15</v>
          </cell>
          <cell r="E34">
            <v>67.958333333333329</v>
          </cell>
          <cell r="F34">
            <v>87</v>
          </cell>
          <cell r="G34">
            <v>37</v>
          </cell>
          <cell r="H34">
            <v>24.12</v>
          </cell>
          <cell r="I34" t="str">
            <v>L</v>
          </cell>
          <cell r="J34">
            <v>36.72</v>
          </cell>
          <cell r="K34" t="str">
            <v>*</v>
          </cell>
        </row>
        <row r="35">
          <cell r="I35" t="str">
            <v>NE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28.153846153846153</v>
          </cell>
          <cell r="C5">
            <v>31.8</v>
          </cell>
          <cell r="D5">
            <v>21.8</v>
          </cell>
          <cell r="E5">
            <v>57.692307692307693</v>
          </cell>
          <cell r="F5">
            <v>91</v>
          </cell>
          <cell r="G5">
            <v>43</v>
          </cell>
          <cell r="H5">
            <v>12.6</v>
          </cell>
          <cell r="I5" t="str">
            <v>SE</v>
          </cell>
          <cell r="J5">
            <v>26.64</v>
          </cell>
          <cell r="K5" t="str">
            <v>*</v>
          </cell>
        </row>
        <row r="6">
          <cell r="B6">
            <v>26.657142857142855</v>
          </cell>
          <cell r="C6">
            <v>32.200000000000003</v>
          </cell>
          <cell r="D6">
            <v>17.7</v>
          </cell>
          <cell r="E6">
            <v>61.357142857142854</v>
          </cell>
          <cell r="F6">
            <v>91</v>
          </cell>
          <cell r="G6">
            <v>36</v>
          </cell>
          <cell r="H6">
            <v>7.5600000000000005</v>
          </cell>
          <cell r="I6" t="str">
            <v>SE</v>
          </cell>
          <cell r="J6">
            <v>17.64</v>
          </cell>
          <cell r="K6" t="str">
            <v>*</v>
          </cell>
        </row>
        <row r="7">
          <cell r="B7">
            <v>28.481818181818184</v>
          </cell>
          <cell r="C7">
            <v>33.4</v>
          </cell>
          <cell r="D7">
            <v>18.899999999999999</v>
          </cell>
          <cell r="E7">
            <v>64.545454545454547</v>
          </cell>
          <cell r="F7">
            <v>96</v>
          </cell>
          <cell r="G7">
            <v>43</v>
          </cell>
          <cell r="H7">
            <v>6.12</v>
          </cell>
          <cell r="I7" t="str">
            <v>L</v>
          </cell>
          <cell r="J7">
            <v>15.48</v>
          </cell>
          <cell r="K7" t="str">
            <v>*</v>
          </cell>
        </row>
        <row r="8">
          <cell r="B8">
            <v>26.172727272727276</v>
          </cell>
          <cell r="C8">
            <v>29.9</v>
          </cell>
          <cell r="D8">
            <v>22.4</v>
          </cell>
          <cell r="E8">
            <v>82.63636363636364</v>
          </cell>
          <cell r="F8">
            <v>95</v>
          </cell>
          <cell r="G8">
            <v>65</v>
          </cell>
          <cell r="H8">
            <v>9</v>
          </cell>
          <cell r="I8" t="str">
            <v>SO</v>
          </cell>
          <cell r="J8">
            <v>30.240000000000002</v>
          </cell>
          <cell r="K8" t="str">
            <v>*</v>
          </cell>
        </row>
        <row r="9">
          <cell r="B9">
            <v>28.23076923076923</v>
          </cell>
          <cell r="C9">
            <v>32.700000000000003</v>
          </cell>
          <cell r="D9">
            <v>22.6</v>
          </cell>
          <cell r="E9">
            <v>74.15384615384616</v>
          </cell>
          <cell r="F9">
            <v>96</v>
          </cell>
          <cell r="G9">
            <v>50</v>
          </cell>
          <cell r="H9">
            <v>12.24</v>
          </cell>
          <cell r="I9" t="str">
            <v>NO</v>
          </cell>
          <cell r="J9">
            <v>35.28</v>
          </cell>
          <cell r="K9" t="str">
            <v>*</v>
          </cell>
        </row>
        <row r="10">
          <cell r="B10">
            <v>29.199999999999996</v>
          </cell>
          <cell r="C10">
            <v>32.799999999999997</v>
          </cell>
          <cell r="D10">
            <v>22.2</v>
          </cell>
          <cell r="E10">
            <v>69.615384615384613</v>
          </cell>
          <cell r="F10">
            <v>96</v>
          </cell>
          <cell r="G10">
            <v>53</v>
          </cell>
          <cell r="H10">
            <v>14.4</v>
          </cell>
          <cell r="I10" t="str">
            <v>NO</v>
          </cell>
          <cell r="J10">
            <v>33.840000000000003</v>
          </cell>
          <cell r="K10" t="str">
            <v>*</v>
          </cell>
        </row>
        <row r="11">
          <cell r="B11">
            <v>28.5</v>
          </cell>
          <cell r="C11">
            <v>33.5</v>
          </cell>
          <cell r="D11">
            <v>23.3</v>
          </cell>
          <cell r="E11">
            <v>75.92307692307692</v>
          </cell>
          <cell r="F11">
            <v>96</v>
          </cell>
          <cell r="G11">
            <v>52</v>
          </cell>
          <cell r="H11">
            <v>9.7200000000000006</v>
          </cell>
          <cell r="I11" t="str">
            <v>NE</v>
          </cell>
          <cell r="J11">
            <v>38.159999999999997</v>
          </cell>
          <cell r="K11" t="str">
            <v>*</v>
          </cell>
        </row>
        <row r="12">
          <cell r="B12">
            <v>27.166666666666668</v>
          </cell>
          <cell r="C12">
            <v>32.5</v>
          </cell>
          <cell r="D12">
            <v>23.5</v>
          </cell>
          <cell r="E12">
            <v>80.166666666666671</v>
          </cell>
          <cell r="F12">
            <v>95</v>
          </cell>
          <cell r="G12">
            <v>55</v>
          </cell>
          <cell r="H12">
            <v>14.04</v>
          </cell>
          <cell r="I12" t="str">
            <v>L</v>
          </cell>
          <cell r="J12">
            <v>27.720000000000002</v>
          </cell>
          <cell r="K12" t="str">
            <v>*</v>
          </cell>
        </row>
        <row r="13">
          <cell r="B13">
            <v>28.746153846153849</v>
          </cell>
          <cell r="C13">
            <v>34.1</v>
          </cell>
          <cell r="D13">
            <v>21.8</v>
          </cell>
          <cell r="E13">
            <v>69.384615384615387</v>
          </cell>
          <cell r="F13">
            <v>96</v>
          </cell>
          <cell r="G13">
            <v>43</v>
          </cell>
          <cell r="H13">
            <v>10.8</v>
          </cell>
          <cell r="I13" t="str">
            <v>SE</v>
          </cell>
          <cell r="J13">
            <v>29.52</v>
          </cell>
          <cell r="K13" t="str">
            <v>*</v>
          </cell>
        </row>
        <row r="14">
          <cell r="B14">
            <v>29.442857142857143</v>
          </cell>
          <cell r="C14">
            <v>34.9</v>
          </cell>
          <cell r="D14">
            <v>22</v>
          </cell>
          <cell r="E14">
            <v>64</v>
          </cell>
          <cell r="F14">
            <v>95</v>
          </cell>
          <cell r="G14">
            <v>35</v>
          </cell>
          <cell r="H14">
            <v>6.12</v>
          </cell>
          <cell r="I14" t="str">
            <v>NO</v>
          </cell>
          <cell r="J14">
            <v>18.720000000000002</v>
          </cell>
          <cell r="K14" t="str">
            <v>*</v>
          </cell>
        </row>
        <row r="15">
          <cell r="B15">
            <v>29.981818181818177</v>
          </cell>
          <cell r="C15">
            <v>34.200000000000003</v>
          </cell>
          <cell r="D15">
            <v>21.3</v>
          </cell>
          <cell r="E15">
            <v>62.727272727272727</v>
          </cell>
          <cell r="F15">
            <v>96</v>
          </cell>
          <cell r="G15">
            <v>41</v>
          </cell>
          <cell r="H15">
            <v>12.96</v>
          </cell>
          <cell r="I15" t="str">
            <v>S</v>
          </cell>
          <cell r="J15">
            <v>31.680000000000003</v>
          </cell>
          <cell r="K15" t="str">
            <v>*</v>
          </cell>
        </row>
        <row r="16">
          <cell r="B16">
            <v>27.845454545454547</v>
          </cell>
          <cell r="C16">
            <v>30.8</v>
          </cell>
          <cell r="D16">
            <v>24.1</v>
          </cell>
          <cell r="E16">
            <v>71</v>
          </cell>
          <cell r="F16">
            <v>92</v>
          </cell>
          <cell r="G16">
            <v>58</v>
          </cell>
          <cell r="H16">
            <v>6.48</v>
          </cell>
          <cell r="I16" t="str">
            <v>SE</v>
          </cell>
          <cell r="J16">
            <v>24.48</v>
          </cell>
          <cell r="K16" t="str">
            <v>*</v>
          </cell>
        </row>
        <row r="17">
          <cell r="B17">
            <v>29.016666666666666</v>
          </cell>
          <cell r="C17">
            <v>33.1</v>
          </cell>
          <cell r="D17">
            <v>21.2</v>
          </cell>
          <cell r="E17">
            <v>65.75</v>
          </cell>
          <cell r="F17">
            <v>93</v>
          </cell>
          <cell r="H17">
            <v>9.3600000000000012</v>
          </cell>
          <cell r="I17" t="str">
            <v>L</v>
          </cell>
          <cell r="J17">
            <v>22.32</v>
          </cell>
          <cell r="K17" t="str">
            <v>*</v>
          </cell>
        </row>
        <row r="18">
          <cell r="B18">
            <v>30.450000000000003</v>
          </cell>
          <cell r="C18">
            <v>34.5</v>
          </cell>
          <cell r="D18">
            <v>22.2</v>
          </cell>
          <cell r="E18">
            <v>62.916666666666664</v>
          </cell>
          <cell r="F18">
            <v>92</v>
          </cell>
          <cell r="G18">
            <v>44</v>
          </cell>
          <cell r="H18">
            <v>8.2799999999999994</v>
          </cell>
          <cell r="I18" t="str">
            <v>SE</v>
          </cell>
          <cell r="J18">
            <v>23.040000000000003</v>
          </cell>
          <cell r="K18" t="str">
            <v>*</v>
          </cell>
        </row>
        <row r="19">
          <cell r="B19">
            <v>31.154545454545449</v>
          </cell>
          <cell r="C19">
            <v>35.299999999999997</v>
          </cell>
          <cell r="D19">
            <v>21.9</v>
          </cell>
          <cell r="E19">
            <v>61.454545454545453</v>
          </cell>
          <cell r="F19">
            <v>96</v>
          </cell>
          <cell r="G19">
            <v>41</v>
          </cell>
          <cell r="H19">
            <v>7.5600000000000005</v>
          </cell>
          <cell r="I19" t="str">
            <v>L</v>
          </cell>
          <cell r="J19">
            <v>22.32</v>
          </cell>
          <cell r="K19" t="str">
            <v>*</v>
          </cell>
        </row>
        <row r="20">
          <cell r="B20">
            <v>29.344444444444449</v>
          </cell>
          <cell r="C20">
            <v>33.4</v>
          </cell>
          <cell r="D20">
            <v>23.6</v>
          </cell>
          <cell r="E20">
            <v>65.666666666666671</v>
          </cell>
          <cell r="F20">
            <v>92</v>
          </cell>
          <cell r="G20">
            <v>47</v>
          </cell>
          <cell r="H20">
            <v>8.64</v>
          </cell>
          <cell r="I20" t="str">
            <v>SE</v>
          </cell>
          <cell r="J20">
            <v>31.680000000000003</v>
          </cell>
          <cell r="K20" t="str">
            <v>*</v>
          </cell>
        </row>
        <row r="21">
          <cell r="B21">
            <v>26.133333333333336</v>
          </cell>
          <cell r="C21">
            <v>29.6</v>
          </cell>
          <cell r="D21">
            <v>20.100000000000001</v>
          </cell>
          <cell r="E21">
            <v>69.75</v>
          </cell>
          <cell r="F21">
            <v>94</v>
          </cell>
          <cell r="G21">
            <v>53</v>
          </cell>
          <cell r="H21">
            <v>11.16</v>
          </cell>
          <cell r="I21" t="str">
            <v>SE</v>
          </cell>
          <cell r="J21">
            <v>27</v>
          </cell>
          <cell r="K21" t="str">
            <v>*</v>
          </cell>
        </row>
        <row r="22">
          <cell r="B22">
            <v>28.125</v>
          </cell>
          <cell r="C22">
            <v>32.1</v>
          </cell>
          <cell r="D22">
            <v>20.6</v>
          </cell>
          <cell r="E22">
            <v>68.166666666666671</v>
          </cell>
          <cell r="F22">
            <v>97</v>
          </cell>
          <cell r="G22">
            <v>46</v>
          </cell>
          <cell r="H22">
            <v>5.4</v>
          </cell>
          <cell r="I22" t="str">
            <v>SE</v>
          </cell>
          <cell r="J22">
            <v>17.64</v>
          </cell>
          <cell r="K22">
            <v>0.2</v>
          </cell>
        </row>
        <row r="23">
          <cell r="B23">
            <v>27.630000000000003</v>
          </cell>
          <cell r="C23">
            <v>32</v>
          </cell>
          <cell r="D23">
            <v>21.6</v>
          </cell>
          <cell r="E23">
            <v>71.400000000000006</v>
          </cell>
          <cell r="F23">
            <v>95</v>
          </cell>
          <cell r="G23">
            <v>55</v>
          </cell>
          <cell r="H23">
            <v>11.16</v>
          </cell>
          <cell r="I23" t="str">
            <v>NE</v>
          </cell>
          <cell r="J23">
            <v>21.96</v>
          </cell>
          <cell r="K23" t="str">
            <v>*</v>
          </cell>
        </row>
        <row r="24">
          <cell r="B24">
            <v>21.763636363636365</v>
          </cell>
          <cell r="C24">
            <v>25</v>
          </cell>
          <cell r="D24">
            <v>19.600000000000001</v>
          </cell>
          <cell r="E24">
            <v>85.63636363636364</v>
          </cell>
          <cell r="F24">
            <v>96</v>
          </cell>
          <cell r="G24">
            <v>72</v>
          </cell>
          <cell r="H24">
            <v>22.32</v>
          </cell>
          <cell r="I24" t="str">
            <v>SO</v>
          </cell>
          <cell r="J24">
            <v>50.76</v>
          </cell>
          <cell r="K24" t="str">
            <v>*</v>
          </cell>
        </row>
        <row r="25">
          <cell r="B25">
            <v>22.09090909090909</v>
          </cell>
          <cell r="C25">
            <v>25.2</v>
          </cell>
          <cell r="D25">
            <v>19.8</v>
          </cell>
          <cell r="E25">
            <v>88.909090909090907</v>
          </cell>
          <cell r="F25">
            <v>96</v>
          </cell>
          <cell r="G25">
            <v>76</v>
          </cell>
          <cell r="H25">
            <v>13.32</v>
          </cell>
          <cell r="I25" t="str">
            <v>O</v>
          </cell>
          <cell r="J25">
            <v>22.32</v>
          </cell>
          <cell r="K25" t="str">
            <v>*</v>
          </cell>
        </row>
        <row r="26">
          <cell r="B26">
            <v>24.838461538461537</v>
          </cell>
          <cell r="C26">
            <v>28.1</v>
          </cell>
          <cell r="D26">
            <v>19.7</v>
          </cell>
          <cell r="E26">
            <v>69.769230769230774</v>
          </cell>
          <cell r="F26">
            <v>95</v>
          </cell>
          <cell r="G26">
            <v>53</v>
          </cell>
          <cell r="H26">
            <v>6.12</v>
          </cell>
          <cell r="I26" t="str">
            <v>SE</v>
          </cell>
          <cell r="J26">
            <v>17.28</v>
          </cell>
          <cell r="K26" t="str">
            <v>*</v>
          </cell>
        </row>
        <row r="27">
          <cell r="B27">
            <v>23.45</v>
          </cell>
          <cell r="C27">
            <v>30.3</v>
          </cell>
          <cell r="D27">
            <v>17.399999999999999</v>
          </cell>
          <cell r="E27">
            <v>74.454545454545453</v>
          </cell>
          <cell r="F27">
            <v>96</v>
          </cell>
          <cell r="G27">
            <v>44</v>
          </cell>
          <cell r="H27">
            <v>10.44</v>
          </cell>
          <cell r="I27" t="str">
            <v>SE</v>
          </cell>
          <cell r="J27">
            <v>23.040000000000003</v>
          </cell>
          <cell r="K27" t="str">
            <v>*</v>
          </cell>
        </row>
        <row r="28">
          <cell r="B28">
            <v>24.270000000000007</v>
          </cell>
          <cell r="C28">
            <v>31.8</v>
          </cell>
          <cell r="D28">
            <v>17.7</v>
          </cell>
          <cell r="E28">
            <v>75.900000000000006</v>
          </cell>
          <cell r="F28">
            <v>96</v>
          </cell>
          <cell r="G28">
            <v>46</v>
          </cell>
          <cell r="H28">
            <v>1.4400000000000002</v>
          </cell>
          <cell r="I28" t="str">
            <v>SE</v>
          </cell>
          <cell r="J28">
            <v>16.920000000000002</v>
          </cell>
          <cell r="K28" t="str">
            <v>*</v>
          </cell>
        </row>
        <row r="29">
          <cell r="B29">
            <v>26.964705882352941</v>
          </cell>
          <cell r="C29">
            <v>33.4</v>
          </cell>
          <cell r="D29">
            <v>19.100000000000001</v>
          </cell>
          <cell r="E29">
            <v>73.294117647058826</v>
          </cell>
          <cell r="F29">
            <v>97</v>
          </cell>
          <cell r="G29">
            <v>47</v>
          </cell>
          <cell r="H29">
            <v>13.32</v>
          </cell>
          <cell r="I29" t="str">
            <v>NO</v>
          </cell>
          <cell r="J29">
            <v>36.72</v>
          </cell>
          <cell r="K29" t="str">
            <v>*</v>
          </cell>
        </row>
        <row r="30">
          <cell r="B30">
            <v>26.30714285714285</v>
          </cell>
          <cell r="C30">
            <v>31.8</v>
          </cell>
          <cell r="D30">
            <v>20</v>
          </cell>
          <cell r="E30">
            <v>78.428571428571431</v>
          </cell>
          <cell r="F30">
            <v>96</v>
          </cell>
          <cell r="G30">
            <v>58</v>
          </cell>
          <cell r="H30">
            <v>20.16</v>
          </cell>
          <cell r="I30" t="str">
            <v>NO</v>
          </cell>
          <cell r="J30">
            <v>50.04</v>
          </cell>
          <cell r="K30" t="str">
            <v>*</v>
          </cell>
        </row>
        <row r="31">
          <cell r="B31">
            <v>21.116666666666664</v>
          </cell>
          <cell r="C31">
            <v>24.2</v>
          </cell>
          <cell r="D31">
            <v>18.399999999999999</v>
          </cell>
          <cell r="E31">
            <v>72.083333333333329</v>
          </cell>
          <cell r="F31">
            <v>89</v>
          </cell>
          <cell r="G31">
            <v>62</v>
          </cell>
          <cell r="H31">
            <v>15.120000000000001</v>
          </cell>
          <cell r="I31" t="str">
            <v>SE</v>
          </cell>
          <cell r="J31">
            <v>30.240000000000002</v>
          </cell>
          <cell r="K31" t="str">
            <v>*</v>
          </cell>
        </row>
        <row r="32">
          <cell r="B32">
            <v>22.222222222222218</v>
          </cell>
          <cell r="C32">
            <v>27.2</v>
          </cell>
          <cell r="D32">
            <v>14.9</v>
          </cell>
          <cell r="E32">
            <v>69.222222222222229</v>
          </cell>
          <cell r="F32">
            <v>91</v>
          </cell>
          <cell r="G32">
            <v>51</v>
          </cell>
          <cell r="H32">
            <v>10.8</v>
          </cell>
          <cell r="I32" t="str">
            <v>SE</v>
          </cell>
          <cell r="J32">
            <v>25.2</v>
          </cell>
          <cell r="K32" t="str">
            <v>*</v>
          </cell>
        </row>
        <row r="33">
          <cell r="B33">
            <v>22.516666666666669</v>
          </cell>
          <cell r="C33">
            <v>29.6</v>
          </cell>
          <cell r="D33">
            <v>17</v>
          </cell>
          <cell r="E33">
            <v>75.25</v>
          </cell>
          <cell r="F33">
            <v>93</v>
          </cell>
          <cell r="G33">
            <v>51</v>
          </cell>
          <cell r="H33">
            <v>10.08</v>
          </cell>
          <cell r="I33" t="str">
            <v>SE</v>
          </cell>
          <cell r="J33">
            <v>25.56</v>
          </cell>
          <cell r="K33" t="str">
            <v>*</v>
          </cell>
        </row>
        <row r="34">
          <cell r="B34">
            <v>23.208695652173912</v>
          </cell>
          <cell r="C34">
            <v>31.2</v>
          </cell>
          <cell r="D34">
            <v>16</v>
          </cell>
          <cell r="E34">
            <v>72.739130434782609</v>
          </cell>
          <cell r="F34">
            <v>94</v>
          </cell>
          <cell r="G34">
            <v>48</v>
          </cell>
          <cell r="H34">
            <v>10.08</v>
          </cell>
          <cell r="I34" t="str">
            <v>SE</v>
          </cell>
          <cell r="J34">
            <v>20.16</v>
          </cell>
          <cell r="K34" t="str">
            <v>*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Plan1"/>
    </sheetNames>
    <sheetDataSet>
      <sheetData sheetId="0"/>
      <sheetData sheetId="1"/>
      <sheetData sheetId="2"/>
      <sheetData sheetId="3">
        <row r="5">
          <cell r="B5">
            <v>23.012499999999992</v>
          </cell>
          <cell r="C5">
            <v>27.3</v>
          </cell>
          <cell r="D5">
            <v>17.7</v>
          </cell>
          <cell r="E5">
            <v>58.625</v>
          </cell>
          <cell r="F5">
            <v>80</v>
          </cell>
          <cell r="G5">
            <v>42</v>
          </cell>
          <cell r="H5">
            <v>21.240000000000002</v>
          </cell>
          <cell r="I5" t="str">
            <v>N</v>
          </cell>
          <cell r="J5">
            <v>40.680000000000007</v>
          </cell>
          <cell r="K5" t="str">
            <v>*</v>
          </cell>
        </row>
        <row r="6">
          <cell r="B6">
            <v>22.225000000000005</v>
          </cell>
          <cell r="C6">
            <v>27.7</v>
          </cell>
          <cell r="D6">
            <v>16.899999999999999</v>
          </cell>
          <cell r="E6">
            <v>60.166666666666664</v>
          </cell>
          <cell r="F6">
            <v>86</v>
          </cell>
          <cell r="G6">
            <v>41</v>
          </cell>
          <cell r="H6">
            <v>21.240000000000002</v>
          </cell>
          <cell r="I6" t="str">
            <v>N</v>
          </cell>
          <cell r="J6">
            <v>39.96</v>
          </cell>
          <cell r="K6" t="str">
            <v>*</v>
          </cell>
        </row>
        <row r="7">
          <cell r="B7">
            <v>23.762499999999999</v>
          </cell>
          <cell r="C7">
            <v>29.1</v>
          </cell>
          <cell r="D7">
            <v>18.7</v>
          </cell>
          <cell r="E7">
            <v>60.458333333333336</v>
          </cell>
          <cell r="F7">
            <v>75</v>
          </cell>
          <cell r="G7">
            <v>47</v>
          </cell>
          <cell r="H7">
            <v>16.920000000000002</v>
          </cell>
          <cell r="I7" t="str">
            <v>N</v>
          </cell>
          <cell r="J7">
            <v>33.840000000000003</v>
          </cell>
          <cell r="K7" t="str">
            <v>*</v>
          </cell>
        </row>
        <row r="8">
          <cell r="B8">
            <v>23.712500000000002</v>
          </cell>
          <cell r="C8">
            <v>26.7</v>
          </cell>
          <cell r="D8">
            <v>21.9</v>
          </cell>
          <cell r="E8">
            <v>78</v>
          </cell>
          <cell r="F8">
            <v>95</v>
          </cell>
          <cell r="G8">
            <v>58</v>
          </cell>
          <cell r="H8">
            <v>10.44</v>
          </cell>
          <cell r="I8" t="str">
            <v>N</v>
          </cell>
          <cell r="J8">
            <v>26.28</v>
          </cell>
          <cell r="K8" t="str">
            <v>*</v>
          </cell>
        </row>
        <row r="9">
          <cell r="B9">
            <v>23.712500000000002</v>
          </cell>
          <cell r="C9">
            <v>29.6</v>
          </cell>
          <cell r="D9">
            <v>20.3</v>
          </cell>
          <cell r="E9">
            <v>86</v>
          </cell>
          <cell r="F9">
            <v>97</v>
          </cell>
          <cell r="G9">
            <v>64</v>
          </cell>
          <cell r="H9">
            <v>15.48</v>
          </cell>
          <cell r="I9" t="str">
            <v>N</v>
          </cell>
          <cell r="J9">
            <v>30.240000000000002</v>
          </cell>
          <cell r="K9" t="str">
            <v>*</v>
          </cell>
        </row>
        <row r="10">
          <cell r="B10">
            <v>24.400000000000002</v>
          </cell>
          <cell r="C10">
            <v>29.9</v>
          </cell>
          <cell r="D10">
            <v>21.9</v>
          </cell>
          <cell r="E10">
            <v>87.375</v>
          </cell>
          <cell r="F10">
            <v>96</v>
          </cell>
          <cell r="G10">
            <v>65</v>
          </cell>
          <cell r="H10">
            <v>17.28</v>
          </cell>
          <cell r="I10" t="str">
            <v>N</v>
          </cell>
          <cell r="J10">
            <v>29.880000000000003</v>
          </cell>
          <cell r="K10" t="str">
            <v>*</v>
          </cell>
        </row>
        <row r="11">
          <cell r="B11">
            <v>23.958333333333332</v>
          </cell>
          <cell r="C11">
            <v>29.9</v>
          </cell>
          <cell r="D11">
            <v>20.2</v>
          </cell>
          <cell r="E11">
            <v>84.625</v>
          </cell>
          <cell r="F11">
            <v>95</v>
          </cell>
          <cell r="G11">
            <v>65</v>
          </cell>
          <cell r="H11">
            <v>14.04</v>
          </cell>
          <cell r="I11" t="str">
            <v>N</v>
          </cell>
          <cell r="J11">
            <v>30.6</v>
          </cell>
          <cell r="K11" t="str">
            <v>*</v>
          </cell>
        </row>
        <row r="12">
          <cell r="B12">
            <v>25.033333333333335</v>
          </cell>
          <cell r="C12">
            <v>30.2</v>
          </cell>
          <cell r="D12">
            <v>22.4</v>
          </cell>
          <cell r="E12">
            <v>84.875</v>
          </cell>
          <cell r="F12">
            <v>95</v>
          </cell>
          <cell r="G12">
            <v>66</v>
          </cell>
          <cell r="H12">
            <v>16.920000000000002</v>
          </cell>
          <cell r="I12" t="str">
            <v>N</v>
          </cell>
          <cell r="J12">
            <v>34.200000000000003</v>
          </cell>
          <cell r="K12" t="str">
            <v>*</v>
          </cell>
        </row>
        <row r="13">
          <cell r="B13">
            <v>25.095833333333331</v>
          </cell>
          <cell r="C13">
            <v>30.3</v>
          </cell>
          <cell r="D13">
            <v>21.9</v>
          </cell>
          <cell r="E13">
            <v>82.5</v>
          </cell>
          <cell r="F13">
            <v>96</v>
          </cell>
          <cell r="G13">
            <v>62</v>
          </cell>
          <cell r="H13">
            <v>14.04</v>
          </cell>
          <cell r="I13" t="str">
            <v>N</v>
          </cell>
          <cell r="J13">
            <v>34.92</v>
          </cell>
          <cell r="K13" t="str">
            <v>*</v>
          </cell>
        </row>
        <row r="14">
          <cell r="B14">
            <v>25.054166666666671</v>
          </cell>
          <cell r="C14">
            <v>30.1</v>
          </cell>
          <cell r="D14">
            <v>22.1</v>
          </cell>
          <cell r="E14">
            <v>80.25</v>
          </cell>
          <cell r="F14">
            <v>90</v>
          </cell>
          <cell r="G14">
            <v>63</v>
          </cell>
          <cell r="H14">
            <v>12.96</v>
          </cell>
          <cell r="I14" t="str">
            <v>N</v>
          </cell>
          <cell r="J14">
            <v>47.519999999999996</v>
          </cell>
          <cell r="K14" t="str">
            <v>*</v>
          </cell>
        </row>
        <row r="15">
          <cell r="B15">
            <v>23.216666666666658</v>
          </cell>
          <cell r="C15">
            <v>27.8</v>
          </cell>
          <cell r="D15">
            <v>20.9</v>
          </cell>
          <cell r="E15">
            <v>87.25</v>
          </cell>
          <cell r="F15">
            <v>96</v>
          </cell>
          <cell r="G15">
            <v>67</v>
          </cell>
          <cell r="H15">
            <v>13.68</v>
          </cell>
          <cell r="I15" t="str">
            <v>N</v>
          </cell>
          <cell r="J15">
            <v>24.840000000000003</v>
          </cell>
          <cell r="K15" t="str">
            <v>*</v>
          </cell>
        </row>
        <row r="16">
          <cell r="B16">
            <v>22.162500000000005</v>
          </cell>
          <cell r="C16">
            <v>28.5</v>
          </cell>
          <cell r="D16">
            <v>17</v>
          </cell>
          <cell r="E16">
            <v>74.208333333333329</v>
          </cell>
          <cell r="F16">
            <v>95</v>
          </cell>
          <cell r="G16">
            <v>35</v>
          </cell>
          <cell r="H16">
            <v>12.96</v>
          </cell>
          <cell r="I16" t="str">
            <v>N</v>
          </cell>
          <cell r="J16">
            <v>26.28</v>
          </cell>
          <cell r="K16" t="str">
            <v>*</v>
          </cell>
        </row>
        <row r="17">
          <cell r="B17">
            <v>21.337499999999995</v>
          </cell>
          <cell r="C17">
            <v>27.8</v>
          </cell>
          <cell r="D17">
            <v>15.9</v>
          </cell>
          <cell r="E17">
            <v>79.75</v>
          </cell>
          <cell r="F17">
            <v>96</v>
          </cell>
          <cell r="G17">
            <v>60</v>
          </cell>
          <cell r="H17">
            <v>11.879999999999999</v>
          </cell>
          <cell r="I17" t="str">
            <v>N</v>
          </cell>
          <cell r="J17">
            <v>25.2</v>
          </cell>
          <cell r="K17" t="str">
            <v>*</v>
          </cell>
        </row>
        <row r="18">
          <cell r="B18">
            <v>24.662499999999994</v>
          </cell>
          <cell r="C18">
            <v>29.4</v>
          </cell>
          <cell r="D18">
            <v>20.100000000000001</v>
          </cell>
          <cell r="E18">
            <v>72.666666666666671</v>
          </cell>
          <cell r="F18">
            <v>87</v>
          </cell>
          <cell r="G18">
            <v>57</v>
          </cell>
          <cell r="H18">
            <v>13.32</v>
          </cell>
          <cell r="I18" t="str">
            <v>N</v>
          </cell>
          <cell r="J18">
            <v>28.08</v>
          </cell>
          <cell r="K18" t="str">
            <v>*</v>
          </cell>
        </row>
        <row r="19">
          <cell r="B19">
            <v>25.366666666666664</v>
          </cell>
          <cell r="C19">
            <v>31.7</v>
          </cell>
          <cell r="D19">
            <v>21.7</v>
          </cell>
          <cell r="E19">
            <v>72.916666666666671</v>
          </cell>
          <cell r="F19">
            <v>85</v>
          </cell>
          <cell r="G19">
            <v>54</v>
          </cell>
          <cell r="H19">
            <v>15.840000000000002</v>
          </cell>
          <cell r="I19" t="str">
            <v>N</v>
          </cell>
          <cell r="J19">
            <v>28.8</v>
          </cell>
          <cell r="K19" t="str">
            <v>*</v>
          </cell>
        </row>
        <row r="20">
          <cell r="B20">
            <v>21.058333333333334</v>
          </cell>
          <cell r="C20">
            <v>24.8</v>
          </cell>
          <cell r="D20">
            <v>18.8</v>
          </cell>
          <cell r="E20">
            <v>90.5</v>
          </cell>
          <cell r="F20">
            <v>97</v>
          </cell>
          <cell r="G20">
            <v>77</v>
          </cell>
          <cell r="H20">
            <v>24.12</v>
          </cell>
          <cell r="I20" t="str">
            <v>N</v>
          </cell>
          <cell r="J20">
            <v>47.519999999999996</v>
          </cell>
          <cell r="K20" t="str">
            <v>*</v>
          </cell>
        </row>
        <row r="21">
          <cell r="B21">
            <v>20.383333333333336</v>
          </cell>
          <cell r="C21">
            <v>24.4</v>
          </cell>
          <cell r="D21">
            <v>17.399999999999999</v>
          </cell>
          <cell r="E21">
            <v>89.75</v>
          </cell>
          <cell r="F21">
            <v>100</v>
          </cell>
          <cell r="G21">
            <v>68</v>
          </cell>
          <cell r="H21">
            <v>8.64</v>
          </cell>
          <cell r="I21" t="str">
            <v>N</v>
          </cell>
          <cell r="J21">
            <v>16.920000000000002</v>
          </cell>
          <cell r="K21" t="str">
            <v>*</v>
          </cell>
        </row>
        <row r="22">
          <cell r="B22">
            <v>22.154166666666669</v>
          </cell>
          <cell r="C22">
            <v>26.4</v>
          </cell>
          <cell r="D22">
            <v>18.100000000000001</v>
          </cell>
          <cell r="E22">
            <v>83.041666666666671</v>
          </cell>
          <cell r="F22">
            <v>100</v>
          </cell>
          <cell r="G22">
            <v>69</v>
          </cell>
          <cell r="H22">
            <v>13.32</v>
          </cell>
          <cell r="I22" t="str">
            <v>N</v>
          </cell>
          <cell r="J22">
            <v>23.040000000000003</v>
          </cell>
          <cell r="K22" t="str">
            <v>*</v>
          </cell>
        </row>
        <row r="23">
          <cell r="B23">
            <v>22.8</v>
          </cell>
          <cell r="C23">
            <v>26.4</v>
          </cell>
          <cell r="D23">
            <v>19.3</v>
          </cell>
          <cell r="E23">
            <v>76.333333333333329</v>
          </cell>
          <cell r="F23">
            <v>86</v>
          </cell>
          <cell r="G23">
            <v>65</v>
          </cell>
          <cell r="H23">
            <v>16.559999999999999</v>
          </cell>
          <cell r="I23" t="str">
            <v>N</v>
          </cell>
          <cell r="J23">
            <v>30.240000000000002</v>
          </cell>
          <cell r="K23" t="str">
            <v>*</v>
          </cell>
        </row>
        <row r="24">
          <cell r="B24">
            <v>19.429166666666664</v>
          </cell>
          <cell r="C24">
            <v>23.8</v>
          </cell>
          <cell r="D24">
            <v>16.7</v>
          </cell>
          <cell r="E24">
            <v>92.541666666666671</v>
          </cell>
          <cell r="F24">
            <v>97</v>
          </cell>
          <cell r="G24">
            <v>76</v>
          </cell>
          <cell r="H24">
            <v>21.96</v>
          </cell>
          <cell r="I24" t="str">
            <v>N</v>
          </cell>
          <cell r="J24">
            <v>42.84</v>
          </cell>
          <cell r="K24" t="str">
            <v>*</v>
          </cell>
        </row>
        <row r="25">
          <cell r="B25">
            <v>18.145833333333332</v>
          </cell>
          <cell r="C25">
            <v>24.7</v>
          </cell>
          <cell r="D25">
            <v>14.5</v>
          </cell>
          <cell r="E25">
            <v>85.291666666666671</v>
          </cell>
          <cell r="F25">
            <v>100</v>
          </cell>
          <cell r="G25">
            <v>53</v>
          </cell>
          <cell r="H25">
            <v>14.4</v>
          </cell>
          <cell r="I25" t="str">
            <v>N</v>
          </cell>
          <cell r="J25">
            <v>24.12</v>
          </cell>
          <cell r="K25" t="str">
            <v>*</v>
          </cell>
        </row>
        <row r="26">
          <cell r="B26">
            <v>18.379166666666666</v>
          </cell>
          <cell r="C26">
            <v>23</v>
          </cell>
          <cell r="D26">
            <v>13.9</v>
          </cell>
          <cell r="E26">
            <v>84</v>
          </cell>
          <cell r="F26">
            <v>100</v>
          </cell>
          <cell r="G26">
            <v>64</v>
          </cell>
          <cell r="H26">
            <v>11.879999999999999</v>
          </cell>
          <cell r="I26" t="str">
            <v>N</v>
          </cell>
          <cell r="J26">
            <v>24.48</v>
          </cell>
          <cell r="K26" t="str">
            <v>*</v>
          </cell>
        </row>
        <row r="27">
          <cell r="B27">
            <v>20.516666666666669</v>
          </cell>
          <cell r="C27">
            <v>26.2</v>
          </cell>
          <cell r="D27">
            <v>14.2</v>
          </cell>
          <cell r="E27">
            <v>78.083333333333329</v>
          </cell>
          <cell r="F27">
            <v>98</v>
          </cell>
          <cell r="G27">
            <v>54</v>
          </cell>
          <cell r="H27">
            <v>13.32</v>
          </cell>
          <cell r="I27" t="str">
            <v>N</v>
          </cell>
          <cell r="J27">
            <v>29.880000000000003</v>
          </cell>
          <cell r="K27" t="str">
            <v>*</v>
          </cell>
        </row>
        <row r="28">
          <cell r="B28">
            <v>22.104166666666668</v>
          </cell>
          <cell r="C28">
            <v>27.5</v>
          </cell>
          <cell r="D28">
            <v>17.3</v>
          </cell>
          <cell r="E28">
            <v>74.375</v>
          </cell>
          <cell r="F28">
            <v>92</v>
          </cell>
          <cell r="G28">
            <v>54</v>
          </cell>
          <cell r="H28">
            <v>17.28</v>
          </cell>
          <cell r="I28" t="str">
            <v>N</v>
          </cell>
          <cell r="J28">
            <v>35.28</v>
          </cell>
          <cell r="K28" t="str">
            <v>*</v>
          </cell>
        </row>
        <row r="29">
          <cell r="B29">
            <v>23.283333333333331</v>
          </cell>
          <cell r="C29">
            <v>29.7</v>
          </cell>
          <cell r="D29">
            <v>18.8</v>
          </cell>
          <cell r="E29">
            <v>75.708333333333329</v>
          </cell>
          <cell r="F29">
            <v>88</v>
          </cell>
          <cell r="G29">
            <v>59</v>
          </cell>
          <cell r="H29">
            <v>19.8</v>
          </cell>
          <cell r="I29" t="str">
            <v>N</v>
          </cell>
          <cell r="J29">
            <v>34.56</v>
          </cell>
          <cell r="K29" t="str">
            <v>*</v>
          </cell>
        </row>
        <row r="30">
          <cell r="B30">
            <v>19.033333333333331</v>
          </cell>
          <cell r="C30">
            <v>24.4</v>
          </cell>
          <cell r="D30">
            <v>14.3</v>
          </cell>
          <cell r="E30">
            <v>90.666666666666671</v>
          </cell>
          <cell r="F30">
            <v>98</v>
          </cell>
          <cell r="G30">
            <v>78</v>
          </cell>
          <cell r="H30">
            <v>19.440000000000001</v>
          </cell>
          <cell r="I30" t="str">
            <v>N</v>
          </cell>
          <cell r="J30">
            <v>43.2</v>
          </cell>
          <cell r="K30" t="str">
            <v>*</v>
          </cell>
        </row>
        <row r="31">
          <cell r="B31">
            <v>14.495833333333332</v>
          </cell>
          <cell r="C31">
            <v>20.100000000000001</v>
          </cell>
          <cell r="D31">
            <v>9.4</v>
          </cell>
          <cell r="E31">
            <v>71.25</v>
          </cell>
          <cell r="F31">
            <v>91</v>
          </cell>
          <cell r="G31">
            <v>41</v>
          </cell>
          <cell r="H31">
            <v>23.400000000000002</v>
          </cell>
          <cell r="I31" t="str">
            <v>N</v>
          </cell>
          <cell r="J31">
            <v>45.36</v>
          </cell>
          <cell r="K31" t="str">
            <v>*</v>
          </cell>
        </row>
        <row r="32">
          <cell r="B32">
            <v>14.645833333333336</v>
          </cell>
          <cell r="C32">
            <v>23.2</v>
          </cell>
          <cell r="D32">
            <v>6.8</v>
          </cell>
          <cell r="E32">
            <v>64.416666666666671</v>
          </cell>
          <cell r="F32">
            <v>90</v>
          </cell>
          <cell r="G32">
            <v>31</v>
          </cell>
          <cell r="H32">
            <v>10.08</v>
          </cell>
          <cell r="I32" t="str">
            <v>N</v>
          </cell>
          <cell r="J32">
            <v>19.440000000000001</v>
          </cell>
          <cell r="K32" t="str">
            <v>*</v>
          </cell>
        </row>
        <row r="33">
          <cell r="B33">
            <v>17.716666666666669</v>
          </cell>
          <cell r="C33">
            <v>24.3</v>
          </cell>
          <cell r="D33">
            <v>11.4</v>
          </cell>
          <cell r="E33">
            <v>66.166666666666671</v>
          </cell>
          <cell r="F33">
            <v>83</v>
          </cell>
          <cell r="G33">
            <v>46</v>
          </cell>
          <cell r="H33">
            <v>14.76</v>
          </cell>
          <cell r="I33" t="str">
            <v>N</v>
          </cell>
          <cell r="J33">
            <v>25.56</v>
          </cell>
          <cell r="K33" t="str">
            <v>*</v>
          </cell>
        </row>
        <row r="34">
          <cell r="B34">
            <v>17.883333333333333</v>
          </cell>
          <cell r="C34">
            <v>23.8</v>
          </cell>
          <cell r="D34">
            <v>13.2</v>
          </cell>
          <cell r="E34">
            <v>78.375</v>
          </cell>
          <cell r="F34">
            <v>93</v>
          </cell>
          <cell r="G34">
            <v>66</v>
          </cell>
          <cell r="H34">
            <v>11.16</v>
          </cell>
          <cell r="I34" t="str">
            <v>N</v>
          </cell>
          <cell r="J34">
            <v>27.720000000000002</v>
          </cell>
          <cell r="K34" t="str">
            <v>*</v>
          </cell>
        </row>
        <row r="35">
          <cell r="I35" t="str">
            <v>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21.887500000000003</v>
          </cell>
          <cell r="C5">
            <v>28.2</v>
          </cell>
          <cell r="D5">
            <v>16</v>
          </cell>
          <cell r="E5">
            <v>65.666666666666671</v>
          </cell>
          <cell r="F5">
            <v>89</v>
          </cell>
          <cell r="G5">
            <v>39</v>
          </cell>
          <cell r="H5">
            <v>23.040000000000003</v>
          </cell>
          <cell r="I5" t="str">
            <v>L</v>
          </cell>
          <cell r="J5">
            <v>42.84</v>
          </cell>
          <cell r="K5">
            <v>0</v>
          </cell>
        </row>
        <row r="6">
          <cell r="B6">
            <v>21.666666666666671</v>
          </cell>
          <cell r="C6">
            <v>29</v>
          </cell>
          <cell r="D6">
            <v>16</v>
          </cell>
          <cell r="E6">
            <v>66.291666666666671</v>
          </cell>
          <cell r="F6">
            <v>93</v>
          </cell>
          <cell r="G6">
            <v>35</v>
          </cell>
          <cell r="H6">
            <v>17.64</v>
          </cell>
          <cell r="I6" t="str">
            <v>NE</v>
          </cell>
          <cell r="J6">
            <v>38.519999999999996</v>
          </cell>
          <cell r="K6">
            <v>0</v>
          </cell>
        </row>
        <row r="7">
          <cell r="B7">
            <v>23.504166666666666</v>
          </cell>
          <cell r="C7">
            <v>30.7</v>
          </cell>
          <cell r="D7">
            <v>17.399999999999999</v>
          </cell>
          <cell r="E7">
            <v>64.75</v>
          </cell>
          <cell r="F7">
            <v>84</v>
          </cell>
          <cell r="G7">
            <v>44</v>
          </cell>
          <cell r="H7">
            <v>17.28</v>
          </cell>
          <cell r="I7" t="str">
            <v>NE</v>
          </cell>
          <cell r="J7">
            <v>33.840000000000003</v>
          </cell>
          <cell r="K7">
            <v>0</v>
          </cell>
        </row>
        <row r="8">
          <cell r="B8">
            <v>23.720833333333331</v>
          </cell>
          <cell r="C8">
            <v>26.5</v>
          </cell>
          <cell r="D8">
            <v>21.3</v>
          </cell>
          <cell r="E8">
            <v>74.333333333333329</v>
          </cell>
          <cell r="F8">
            <v>91</v>
          </cell>
          <cell r="G8">
            <v>57</v>
          </cell>
          <cell r="H8">
            <v>15.120000000000001</v>
          </cell>
          <cell r="I8" t="str">
            <v>NE</v>
          </cell>
          <cell r="J8">
            <v>34.56</v>
          </cell>
          <cell r="K8">
            <v>1</v>
          </cell>
        </row>
        <row r="9">
          <cell r="B9">
            <v>24.045833333333334</v>
          </cell>
          <cell r="C9">
            <v>31.1</v>
          </cell>
          <cell r="D9">
            <v>19.100000000000001</v>
          </cell>
          <cell r="E9">
            <v>84.708333333333329</v>
          </cell>
          <cell r="F9">
            <v>98</v>
          </cell>
          <cell r="G9">
            <v>59</v>
          </cell>
          <cell r="H9">
            <v>37.080000000000005</v>
          </cell>
          <cell r="I9" t="str">
            <v>NO</v>
          </cell>
          <cell r="J9">
            <v>54.72</v>
          </cell>
          <cell r="K9">
            <v>14.8</v>
          </cell>
        </row>
        <row r="10">
          <cell r="B10">
            <v>21.716666666666665</v>
          </cell>
          <cell r="C10">
            <v>26</v>
          </cell>
          <cell r="D10">
            <v>19</v>
          </cell>
          <cell r="E10">
            <v>91.791666666666671</v>
          </cell>
          <cell r="F10">
            <v>100</v>
          </cell>
          <cell r="G10">
            <v>76</v>
          </cell>
          <cell r="H10">
            <v>5.4</v>
          </cell>
          <cell r="I10" t="str">
            <v>SE</v>
          </cell>
          <cell r="J10">
            <v>36</v>
          </cell>
          <cell r="K10">
            <v>15</v>
          </cell>
        </row>
        <row r="11">
          <cell r="B11">
            <v>23.641666666666666</v>
          </cell>
          <cell r="C11">
            <v>30.5</v>
          </cell>
          <cell r="D11">
            <v>19</v>
          </cell>
          <cell r="E11">
            <v>86.625</v>
          </cell>
          <cell r="F11">
            <v>100</v>
          </cell>
          <cell r="G11">
            <v>62</v>
          </cell>
          <cell r="H11">
            <v>7.5600000000000005</v>
          </cell>
          <cell r="I11" t="str">
            <v>L</v>
          </cell>
          <cell r="J11">
            <v>23.759999999999998</v>
          </cell>
          <cell r="K11">
            <v>0</v>
          </cell>
        </row>
        <row r="12">
          <cell r="B12">
            <v>25.574999999999999</v>
          </cell>
          <cell r="C12">
            <v>30.5</v>
          </cell>
          <cell r="D12">
            <v>22.7</v>
          </cell>
          <cell r="E12">
            <v>84.375</v>
          </cell>
          <cell r="F12">
            <v>96</v>
          </cell>
          <cell r="G12">
            <v>63</v>
          </cell>
          <cell r="H12">
            <v>15.120000000000001</v>
          </cell>
          <cell r="I12" t="str">
            <v>NE</v>
          </cell>
          <cell r="J12">
            <v>38.159999999999997</v>
          </cell>
          <cell r="K12">
            <v>2</v>
          </cell>
        </row>
        <row r="13">
          <cell r="B13">
            <v>25.754166666666666</v>
          </cell>
          <cell r="C13">
            <v>31.1</v>
          </cell>
          <cell r="D13">
            <v>22.2</v>
          </cell>
          <cell r="E13">
            <v>81.208333333333329</v>
          </cell>
          <cell r="F13">
            <v>95</v>
          </cell>
          <cell r="G13">
            <v>61</v>
          </cell>
          <cell r="H13">
            <v>17.28</v>
          </cell>
          <cell r="I13" t="str">
            <v>NE</v>
          </cell>
          <cell r="J13">
            <v>37.080000000000005</v>
          </cell>
          <cell r="K13">
            <v>0.2</v>
          </cell>
        </row>
        <row r="14">
          <cell r="B14">
            <v>25.724999999999998</v>
          </cell>
          <cell r="C14">
            <v>31.9</v>
          </cell>
          <cell r="D14">
            <v>21.9</v>
          </cell>
          <cell r="E14">
            <v>80.916666666666671</v>
          </cell>
          <cell r="F14">
            <v>94</v>
          </cell>
          <cell r="G14">
            <v>59</v>
          </cell>
          <cell r="H14">
            <v>14.04</v>
          </cell>
          <cell r="I14" t="str">
            <v>N</v>
          </cell>
          <cell r="J14">
            <v>48.96</v>
          </cell>
          <cell r="K14">
            <v>2.8</v>
          </cell>
        </row>
        <row r="15">
          <cell r="B15">
            <v>23.262499999999999</v>
          </cell>
          <cell r="C15">
            <v>25.1</v>
          </cell>
          <cell r="D15">
            <v>21.6</v>
          </cell>
          <cell r="E15">
            <v>88.625</v>
          </cell>
          <cell r="F15">
            <v>97</v>
          </cell>
          <cell r="G15">
            <v>76</v>
          </cell>
          <cell r="H15">
            <v>7.2</v>
          </cell>
          <cell r="I15" t="str">
            <v>SO</v>
          </cell>
          <cell r="J15">
            <v>25.2</v>
          </cell>
          <cell r="K15">
            <v>0</v>
          </cell>
        </row>
        <row r="16">
          <cell r="B16">
            <v>21.899999999999995</v>
          </cell>
          <cell r="C16">
            <v>28.3</v>
          </cell>
          <cell r="D16">
            <v>17.399999999999999</v>
          </cell>
          <cell r="E16">
            <v>78.583333333333329</v>
          </cell>
          <cell r="F16">
            <v>95</v>
          </cell>
          <cell r="G16">
            <v>48</v>
          </cell>
          <cell r="H16">
            <v>3.9600000000000004</v>
          </cell>
          <cell r="I16" t="str">
            <v>S</v>
          </cell>
          <cell r="J16">
            <v>24.12</v>
          </cell>
          <cell r="K16">
            <v>0</v>
          </cell>
        </row>
        <row r="17">
          <cell r="B17">
            <v>22.066666666666674</v>
          </cell>
          <cell r="C17">
            <v>28.9</v>
          </cell>
          <cell r="D17">
            <v>16.8</v>
          </cell>
          <cell r="E17">
            <v>79.666666666666671</v>
          </cell>
          <cell r="F17">
            <v>98</v>
          </cell>
          <cell r="G17">
            <v>56</v>
          </cell>
          <cell r="H17">
            <v>12.6</v>
          </cell>
          <cell r="I17" t="str">
            <v>NE</v>
          </cell>
          <cell r="J17">
            <v>29.880000000000003</v>
          </cell>
          <cell r="K17">
            <v>0</v>
          </cell>
        </row>
        <row r="18">
          <cell r="B18">
            <v>24.075000000000003</v>
          </cell>
          <cell r="C18">
            <v>30.5</v>
          </cell>
          <cell r="D18">
            <v>19</v>
          </cell>
          <cell r="E18">
            <v>75.583333333333329</v>
          </cell>
          <cell r="F18">
            <v>92</v>
          </cell>
          <cell r="G18">
            <v>52</v>
          </cell>
          <cell r="H18">
            <v>14.76</v>
          </cell>
          <cell r="I18" t="str">
            <v>NE</v>
          </cell>
          <cell r="J18">
            <v>28.08</v>
          </cell>
          <cell r="K18">
            <v>0</v>
          </cell>
        </row>
        <row r="19">
          <cell r="B19">
            <v>25.058333333333337</v>
          </cell>
          <cell r="C19">
            <v>32</v>
          </cell>
          <cell r="D19">
            <v>19.5</v>
          </cell>
          <cell r="E19">
            <v>74.958333333333329</v>
          </cell>
          <cell r="F19">
            <v>94</v>
          </cell>
          <cell r="G19">
            <v>51</v>
          </cell>
          <cell r="H19">
            <v>7.2</v>
          </cell>
          <cell r="I19" t="str">
            <v>NE</v>
          </cell>
          <cell r="J19">
            <v>29.16</v>
          </cell>
          <cell r="K19">
            <v>0</v>
          </cell>
        </row>
        <row r="20">
          <cell r="B20">
            <v>21.679166666666664</v>
          </cell>
          <cell r="C20">
            <v>26.2</v>
          </cell>
          <cell r="D20">
            <v>19.399999999999999</v>
          </cell>
          <cell r="E20">
            <v>90.208333333333329</v>
          </cell>
          <cell r="F20">
            <v>100</v>
          </cell>
          <cell r="G20">
            <v>73</v>
          </cell>
          <cell r="H20">
            <v>29.52</v>
          </cell>
          <cell r="I20" t="str">
            <v>NO</v>
          </cell>
          <cell r="J20">
            <v>60.839999999999996</v>
          </cell>
          <cell r="K20">
            <v>55.600000000000009</v>
          </cell>
        </row>
        <row r="21">
          <cell r="B21">
            <v>20.795833333333334</v>
          </cell>
          <cell r="C21">
            <v>26.6</v>
          </cell>
          <cell r="D21">
            <v>16.600000000000001</v>
          </cell>
          <cell r="E21">
            <v>88.916666666666671</v>
          </cell>
          <cell r="F21">
            <v>100</v>
          </cell>
          <cell r="G21">
            <v>61</v>
          </cell>
          <cell r="H21">
            <v>1.8</v>
          </cell>
          <cell r="I21" t="str">
            <v>L</v>
          </cell>
          <cell r="J21">
            <v>16.920000000000002</v>
          </cell>
          <cell r="K21">
            <v>0.2</v>
          </cell>
        </row>
        <row r="22">
          <cell r="B22">
            <v>21.912500000000005</v>
          </cell>
          <cell r="C22">
            <v>26.4</v>
          </cell>
          <cell r="D22">
            <v>18.8</v>
          </cell>
          <cell r="E22">
            <v>83.666666666666671</v>
          </cell>
          <cell r="F22">
            <v>100</v>
          </cell>
          <cell r="G22">
            <v>64</v>
          </cell>
          <cell r="H22">
            <v>19.8</v>
          </cell>
          <cell r="I22" t="str">
            <v>NE</v>
          </cell>
          <cell r="J22">
            <v>37.440000000000005</v>
          </cell>
          <cell r="K22">
            <v>0</v>
          </cell>
        </row>
        <row r="23">
          <cell r="B23">
            <v>22.370833333333334</v>
          </cell>
          <cell r="C23">
            <v>27.5</v>
          </cell>
          <cell r="D23">
            <v>18.2</v>
          </cell>
          <cell r="E23">
            <v>74.125</v>
          </cell>
          <cell r="F23">
            <v>89</v>
          </cell>
          <cell r="G23">
            <v>55</v>
          </cell>
          <cell r="H23">
            <v>15.840000000000002</v>
          </cell>
          <cell r="I23" t="str">
            <v>NE</v>
          </cell>
          <cell r="J23">
            <v>42.480000000000004</v>
          </cell>
          <cell r="K23">
            <v>0</v>
          </cell>
        </row>
        <row r="24">
          <cell r="B24">
            <v>20.316666666666666</v>
          </cell>
          <cell r="C24">
            <v>22.4</v>
          </cell>
          <cell r="D24">
            <v>18.600000000000001</v>
          </cell>
          <cell r="E24">
            <v>90.625</v>
          </cell>
          <cell r="F24">
            <v>100</v>
          </cell>
          <cell r="G24">
            <v>79</v>
          </cell>
          <cell r="H24">
            <v>11.879999999999999</v>
          </cell>
          <cell r="I24" t="str">
            <v>NE</v>
          </cell>
          <cell r="J24">
            <v>23.040000000000003</v>
          </cell>
          <cell r="K24">
            <v>62.200000000000017</v>
          </cell>
        </row>
        <row r="25">
          <cell r="B25">
            <v>19.629166666666663</v>
          </cell>
          <cell r="C25">
            <v>25.5</v>
          </cell>
          <cell r="D25">
            <v>16.3</v>
          </cell>
          <cell r="E25">
            <v>83.142857142857139</v>
          </cell>
          <cell r="F25">
            <v>100</v>
          </cell>
          <cell r="G25">
            <v>53</v>
          </cell>
          <cell r="H25">
            <v>9</v>
          </cell>
          <cell r="I25" t="str">
            <v>NO</v>
          </cell>
          <cell r="J25">
            <v>32.04</v>
          </cell>
          <cell r="K25">
            <v>0.4</v>
          </cell>
        </row>
        <row r="26">
          <cell r="B26">
            <v>19.241666666666664</v>
          </cell>
          <cell r="C26">
            <v>25.4</v>
          </cell>
          <cell r="D26">
            <v>15.1</v>
          </cell>
          <cell r="E26">
            <v>83.666666666666671</v>
          </cell>
          <cell r="F26">
            <v>100</v>
          </cell>
          <cell r="G26">
            <v>59</v>
          </cell>
          <cell r="H26">
            <v>10.08</v>
          </cell>
          <cell r="I26" t="str">
            <v>SE</v>
          </cell>
          <cell r="J26">
            <v>25.92</v>
          </cell>
          <cell r="K26">
            <v>0.2</v>
          </cell>
        </row>
        <row r="27">
          <cell r="B27">
            <v>20.466666666666665</v>
          </cell>
          <cell r="C27">
            <v>27.3</v>
          </cell>
          <cell r="D27">
            <v>13.9</v>
          </cell>
          <cell r="E27">
            <v>80.227272727272734</v>
          </cell>
          <cell r="F27">
            <v>100</v>
          </cell>
          <cell r="G27">
            <v>55</v>
          </cell>
          <cell r="H27">
            <v>9.3600000000000012</v>
          </cell>
          <cell r="I27" t="str">
            <v>S</v>
          </cell>
          <cell r="J27">
            <v>25.2</v>
          </cell>
          <cell r="K27">
            <v>0</v>
          </cell>
        </row>
        <row r="28">
          <cell r="B28">
            <v>21.474999999999998</v>
          </cell>
          <cell r="C28">
            <v>27.8</v>
          </cell>
          <cell r="D28">
            <v>16.899999999999999</v>
          </cell>
          <cell r="E28">
            <v>78.416666666666671</v>
          </cell>
          <cell r="F28">
            <v>95</v>
          </cell>
          <cell r="G28">
            <v>53</v>
          </cell>
          <cell r="H28">
            <v>14.76</v>
          </cell>
          <cell r="I28" t="str">
            <v>NE</v>
          </cell>
          <cell r="J28">
            <v>32.04</v>
          </cell>
          <cell r="K28">
            <v>0</v>
          </cell>
        </row>
        <row r="29">
          <cell r="B29">
            <v>23.204166666666666</v>
          </cell>
          <cell r="C29">
            <v>30</v>
          </cell>
          <cell r="D29">
            <v>19</v>
          </cell>
          <cell r="E29">
            <v>74.5</v>
          </cell>
          <cell r="F29">
            <v>92</v>
          </cell>
          <cell r="G29">
            <v>49</v>
          </cell>
          <cell r="H29">
            <v>16.920000000000002</v>
          </cell>
          <cell r="I29" t="str">
            <v>NE</v>
          </cell>
          <cell r="J29">
            <v>36</v>
          </cell>
          <cell r="K29">
            <v>0</v>
          </cell>
        </row>
        <row r="30">
          <cell r="B30">
            <v>20.262499999999999</v>
          </cell>
          <cell r="C30">
            <v>25.6</v>
          </cell>
          <cell r="D30">
            <v>15.4</v>
          </cell>
          <cell r="E30">
            <v>81.916666666666671</v>
          </cell>
          <cell r="F30">
            <v>97</v>
          </cell>
          <cell r="G30">
            <v>64</v>
          </cell>
          <cell r="H30">
            <v>23.040000000000003</v>
          </cell>
          <cell r="I30" t="str">
            <v>S</v>
          </cell>
          <cell r="J30">
            <v>50.4</v>
          </cell>
          <cell r="K30">
            <v>20.599999999999998</v>
          </cell>
        </row>
        <row r="31">
          <cell r="B31">
            <v>14.525</v>
          </cell>
          <cell r="C31">
            <v>20.2</v>
          </cell>
          <cell r="D31">
            <v>9</v>
          </cell>
          <cell r="E31">
            <v>68.166666666666671</v>
          </cell>
          <cell r="F31">
            <v>94</v>
          </cell>
          <cell r="G31">
            <v>38</v>
          </cell>
          <cell r="H31">
            <v>21.6</v>
          </cell>
          <cell r="I31" t="str">
            <v>S</v>
          </cell>
          <cell r="J31">
            <v>47.88</v>
          </cell>
          <cell r="K31">
            <v>0.2</v>
          </cell>
        </row>
        <row r="32">
          <cell r="B32">
            <v>15.358333333333334</v>
          </cell>
          <cell r="C32">
            <v>23.9</v>
          </cell>
          <cell r="D32">
            <v>8.6</v>
          </cell>
          <cell r="E32">
            <v>64.833333333333329</v>
          </cell>
          <cell r="F32">
            <v>90</v>
          </cell>
          <cell r="G32">
            <v>34</v>
          </cell>
          <cell r="H32">
            <v>5.04</v>
          </cell>
          <cell r="I32" t="str">
            <v>S</v>
          </cell>
          <cell r="J32">
            <v>21.240000000000002</v>
          </cell>
          <cell r="K32">
            <v>0</v>
          </cell>
        </row>
        <row r="33">
          <cell r="B33">
            <v>16.854166666666671</v>
          </cell>
          <cell r="C33">
            <v>24.7</v>
          </cell>
          <cell r="D33">
            <v>9.5</v>
          </cell>
          <cell r="E33">
            <v>72.625</v>
          </cell>
          <cell r="F33">
            <v>97</v>
          </cell>
          <cell r="G33">
            <v>44</v>
          </cell>
          <cell r="H33">
            <v>10.08</v>
          </cell>
          <cell r="I33" t="str">
            <v>SE</v>
          </cell>
          <cell r="J33">
            <v>23.400000000000002</v>
          </cell>
          <cell r="K33">
            <v>0</v>
          </cell>
        </row>
        <row r="34">
          <cell r="B34">
            <v>18.1875</v>
          </cell>
          <cell r="C34">
            <v>25.5</v>
          </cell>
          <cell r="D34">
            <v>11.9</v>
          </cell>
          <cell r="E34">
            <v>76.416666666666671</v>
          </cell>
          <cell r="F34">
            <v>95</v>
          </cell>
          <cell r="G34">
            <v>59</v>
          </cell>
          <cell r="H34">
            <v>11.16</v>
          </cell>
          <cell r="I34" t="str">
            <v>SE</v>
          </cell>
          <cell r="J34">
            <v>30.6</v>
          </cell>
          <cell r="K34">
            <v>0</v>
          </cell>
        </row>
        <row r="35">
          <cell r="I35" t="str">
            <v>NE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23.0625</v>
          </cell>
          <cell r="C5">
            <v>28.2</v>
          </cell>
          <cell r="D5">
            <v>17.600000000000001</v>
          </cell>
          <cell r="E5">
            <v>58.416666666666664</v>
          </cell>
          <cell r="F5">
            <v>82</v>
          </cell>
          <cell r="G5">
            <v>33</v>
          </cell>
          <cell r="H5">
            <v>17.28</v>
          </cell>
          <cell r="I5" t="str">
            <v>L</v>
          </cell>
          <cell r="J5">
            <v>36.36</v>
          </cell>
          <cell r="K5">
            <v>0</v>
          </cell>
        </row>
        <row r="6">
          <cell r="B6">
            <v>22.954166666666669</v>
          </cell>
          <cell r="C6">
            <v>29.4</v>
          </cell>
          <cell r="D6">
            <v>17</v>
          </cell>
          <cell r="E6">
            <v>58.958333333333336</v>
          </cell>
          <cell r="F6">
            <v>85</v>
          </cell>
          <cell r="G6">
            <v>33</v>
          </cell>
          <cell r="H6">
            <v>20.52</v>
          </cell>
          <cell r="I6" t="str">
            <v>L</v>
          </cell>
          <cell r="J6">
            <v>41.04</v>
          </cell>
          <cell r="K6">
            <v>0</v>
          </cell>
        </row>
        <row r="7">
          <cell r="B7">
            <v>24.879166666666674</v>
          </cell>
          <cell r="C7">
            <v>31.7</v>
          </cell>
          <cell r="D7">
            <v>19.600000000000001</v>
          </cell>
          <cell r="E7">
            <v>57.458333333333336</v>
          </cell>
          <cell r="F7">
            <v>80</v>
          </cell>
          <cell r="G7">
            <v>37</v>
          </cell>
          <cell r="H7">
            <v>16.2</v>
          </cell>
          <cell r="I7" t="str">
            <v>SE</v>
          </cell>
          <cell r="J7">
            <v>31.680000000000003</v>
          </cell>
          <cell r="K7">
            <v>0</v>
          </cell>
        </row>
        <row r="8">
          <cell r="B8">
            <v>25.629166666666666</v>
          </cell>
          <cell r="C8">
            <v>30.6</v>
          </cell>
          <cell r="D8">
            <v>22.5</v>
          </cell>
          <cell r="E8">
            <v>67.083333333333329</v>
          </cell>
          <cell r="F8">
            <v>84</v>
          </cell>
          <cell r="G8">
            <v>53</v>
          </cell>
          <cell r="H8">
            <v>14.76</v>
          </cell>
          <cell r="I8" t="str">
            <v>L</v>
          </cell>
          <cell r="J8">
            <v>38.880000000000003</v>
          </cell>
          <cell r="K8">
            <v>6</v>
          </cell>
        </row>
        <row r="9">
          <cell r="B9">
            <v>24.454166666666669</v>
          </cell>
          <cell r="C9">
            <v>30.5</v>
          </cell>
          <cell r="D9">
            <v>22.1</v>
          </cell>
          <cell r="E9">
            <v>86.083333333333329</v>
          </cell>
          <cell r="F9">
            <v>96</v>
          </cell>
          <cell r="G9">
            <v>61</v>
          </cell>
          <cell r="H9">
            <v>15.840000000000002</v>
          </cell>
          <cell r="I9" t="str">
            <v>NO</v>
          </cell>
          <cell r="J9">
            <v>43.2</v>
          </cell>
          <cell r="K9">
            <v>8.7999999999999989</v>
          </cell>
        </row>
        <row r="10">
          <cell r="B10">
            <v>24.270833333333332</v>
          </cell>
          <cell r="C10">
            <v>28.7</v>
          </cell>
          <cell r="D10">
            <v>21.5</v>
          </cell>
          <cell r="E10">
            <v>87.708333333333329</v>
          </cell>
          <cell r="F10">
            <v>96</v>
          </cell>
          <cell r="G10">
            <v>71</v>
          </cell>
          <cell r="H10">
            <v>17.64</v>
          </cell>
          <cell r="I10" t="str">
            <v>N</v>
          </cell>
          <cell r="J10">
            <v>31.319999999999997</v>
          </cell>
          <cell r="K10">
            <v>12.999999999999998</v>
          </cell>
        </row>
        <row r="11">
          <cell r="B11">
            <v>24.750000000000004</v>
          </cell>
          <cell r="C11">
            <v>32.299999999999997</v>
          </cell>
          <cell r="D11">
            <v>20.9</v>
          </cell>
          <cell r="E11">
            <v>82.75</v>
          </cell>
          <cell r="F11">
            <v>95</v>
          </cell>
          <cell r="G11">
            <v>53</v>
          </cell>
          <cell r="H11">
            <v>25.56</v>
          </cell>
          <cell r="I11" t="str">
            <v>S</v>
          </cell>
          <cell r="J11">
            <v>42.84</v>
          </cell>
          <cell r="K11">
            <v>2.8</v>
          </cell>
        </row>
        <row r="12">
          <cell r="B12">
            <v>25.037499999999998</v>
          </cell>
          <cell r="C12">
            <v>30.1</v>
          </cell>
          <cell r="D12">
            <v>22.2</v>
          </cell>
          <cell r="E12">
            <v>85.375</v>
          </cell>
          <cell r="F12">
            <v>96</v>
          </cell>
          <cell r="G12">
            <v>64</v>
          </cell>
          <cell r="H12">
            <v>13.68</v>
          </cell>
          <cell r="I12" t="str">
            <v>L</v>
          </cell>
          <cell r="J12">
            <v>28.08</v>
          </cell>
          <cell r="K12">
            <v>6.0000000000000009</v>
          </cell>
        </row>
        <row r="13">
          <cell r="B13">
            <v>25.995833333333337</v>
          </cell>
          <cell r="C13">
            <v>31.6</v>
          </cell>
          <cell r="D13">
            <v>22.8</v>
          </cell>
          <cell r="E13">
            <v>78.083333333333329</v>
          </cell>
          <cell r="F13">
            <v>91</v>
          </cell>
          <cell r="G13">
            <v>57</v>
          </cell>
          <cell r="H13">
            <v>15.120000000000001</v>
          </cell>
          <cell r="I13" t="str">
            <v>NE</v>
          </cell>
          <cell r="J13">
            <v>30.6</v>
          </cell>
          <cell r="K13">
            <v>0.60000000000000009</v>
          </cell>
        </row>
        <row r="14">
          <cell r="B14">
            <v>26.004166666666666</v>
          </cell>
          <cell r="C14">
            <v>32.799999999999997</v>
          </cell>
          <cell r="D14">
            <v>22.9</v>
          </cell>
          <cell r="E14">
            <v>76.625</v>
          </cell>
          <cell r="F14">
            <v>88</v>
          </cell>
          <cell r="G14">
            <v>53</v>
          </cell>
          <cell r="H14">
            <v>14.76</v>
          </cell>
          <cell r="I14" t="str">
            <v>L</v>
          </cell>
          <cell r="J14">
            <v>30.6</v>
          </cell>
          <cell r="K14">
            <v>1.8</v>
          </cell>
        </row>
        <row r="15">
          <cell r="B15">
            <v>23.724999999999998</v>
          </cell>
          <cell r="C15">
            <v>26.9</v>
          </cell>
          <cell r="D15">
            <v>21.9</v>
          </cell>
          <cell r="E15">
            <v>84.75</v>
          </cell>
          <cell r="F15">
            <v>93</v>
          </cell>
          <cell r="G15">
            <v>71</v>
          </cell>
          <cell r="H15">
            <v>13.68</v>
          </cell>
          <cell r="I15" t="str">
            <v>S</v>
          </cell>
          <cell r="J15">
            <v>29.880000000000003</v>
          </cell>
          <cell r="K15">
            <v>0</v>
          </cell>
        </row>
        <row r="16">
          <cell r="B16">
            <v>23.495833333333334</v>
          </cell>
          <cell r="C16">
            <v>29.8</v>
          </cell>
          <cell r="D16">
            <v>18.399999999999999</v>
          </cell>
          <cell r="E16">
            <v>76.125</v>
          </cell>
          <cell r="F16">
            <v>93</v>
          </cell>
          <cell r="G16">
            <v>51</v>
          </cell>
          <cell r="H16">
            <v>12.96</v>
          </cell>
          <cell r="I16" t="str">
            <v>S</v>
          </cell>
          <cell r="J16">
            <v>25.56</v>
          </cell>
          <cell r="K16">
            <v>0</v>
          </cell>
        </row>
        <row r="17">
          <cell r="B17">
            <v>23.8</v>
          </cell>
          <cell r="C17">
            <v>29.8</v>
          </cell>
          <cell r="D17">
            <v>19.8</v>
          </cell>
          <cell r="E17">
            <v>72.25</v>
          </cell>
          <cell r="F17">
            <v>91</v>
          </cell>
          <cell r="G17">
            <v>52</v>
          </cell>
          <cell r="H17">
            <v>15.48</v>
          </cell>
          <cell r="I17" t="str">
            <v>S</v>
          </cell>
          <cell r="J17">
            <v>31.680000000000003</v>
          </cell>
          <cell r="K17">
            <v>2.4</v>
          </cell>
        </row>
        <row r="18">
          <cell r="B18">
            <v>25.066666666666666</v>
          </cell>
          <cell r="C18">
            <v>31.4</v>
          </cell>
          <cell r="D18">
            <v>20.100000000000001</v>
          </cell>
          <cell r="E18">
            <v>69.708333333333329</v>
          </cell>
          <cell r="F18">
            <v>84</v>
          </cell>
          <cell r="G18">
            <v>50</v>
          </cell>
          <cell r="H18">
            <v>14.76</v>
          </cell>
          <cell r="I18" t="str">
            <v>L</v>
          </cell>
          <cell r="J18">
            <v>25.92</v>
          </cell>
          <cell r="K18">
            <v>0</v>
          </cell>
        </row>
        <row r="19">
          <cell r="B19">
            <v>26.595833333333331</v>
          </cell>
          <cell r="C19">
            <v>33.299999999999997</v>
          </cell>
          <cell r="D19">
            <v>21.5</v>
          </cell>
          <cell r="E19">
            <v>67.083333333333329</v>
          </cell>
          <cell r="F19">
            <v>84</v>
          </cell>
          <cell r="G19">
            <v>46</v>
          </cell>
          <cell r="H19">
            <v>14.4</v>
          </cell>
          <cell r="I19" t="str">
            <v>L</v>
          </cell>
          <cell r="J19">
            <v>27.720000000000002</v>
          </cell>
          <cell r="K19">
            <v>0</v>
          </cell>
        </row>
        <row r="20">
          <cell r="B20">
            <v>22.345833333333331</v>
          </cell>
          <cell r="C20">
            <v>27.6</v>
          </cell>
          <cell r="D20">
            <v>19.2</v>
          </cell>
          <cell r="E20">
            <v>86.478260869565219</v>
          </cell>
          <cell r="F20">
            <v>100</v>
          </cell>
          <cell r="G20">
            <v>65</v>
          </cell>
          <cell r="H20">
            <v>24.840000000000003</v>
          </cell>
          <cell r="I20" t="str">
            <v>SE</v>
          </cell>
          <cell r="J20">
            <v>48.6</v>
          </cell>
          <cell r="K20">
            <v>58.2</v>
          </cell>
        </row>
        <row r="21">
          <cell r="B21">
            <v>21.512499999999999</v>
          </cell>
          <cell r="C21">
            <v>25.5</v>
          </cell>
          <cell r="D21">
            <v>18.3</v>
          </cell>
          <cell r="E21">
            <v>82.791666666666671</v>
          </cell>
          <cell r="F21">
            <v>95</v>
          </cell>
          <cell r="G21">
            <v>66</v>
          </cell>
          <cell r="H21">
            <v>9.7200000000000006</v>
          </cell>
          <cell r="I21" t="str">
            <v>S</v>
          </cell>
          <cell r="J21">
            <v>16.559999999999999</v>
          </cell>
          <cell r="K21">
            <v>0</v>
          </cell>
        </row>
        <row r="22">
          <cell r="B22">
            <v>22.954166666666669</v>
          </cell>
          <cell r="C22">
            <v>28.2</v>
          </cell>
          <cell r="D22">
            <v>19.5</v>
          </cell>
          <cell r="E22">
            <v>77.041666666666671</v>
          </cell>
          <cell r="F22">
            <v>92</v>
          </cell>
          <cell r="G22">
            <v>58</v>
          </cell>
          <cell r="H22">
            <v>15.48</v>
          </cell>
          <cell r="I22" t="str">
            <v>L</v>
          </cell>
          <cell r="J22">
            <v>29.880000000000003</v>
          </cell>
          <cell r="K22">
            <v>0</v>
          </cell>
        </row>
        <row r="23">
          <cell r="B23">
            <v>23.158333333333331</v>
          </cell>
          <cell r="C23">
            <v>27.6</v>
          </cell>
          <cell r="D23">
            <v>18.7</v>
          </cell>
          <cell r="E23">
            <v>70.375</v>
          </cell>
          <cell r="F23">
            <v>83</v>
          </cell>
          <cell r="G23">
            <v>56</v>
          </cell>
          <cell r="H23">
            <v>14.4</v>
          </cell>
          <cell r="I23" t="str">
            <v>L</v>
          </cell>
          <cell r="J23">
            <v>34.56</v>
          </cell>
          <cell r="K23">
            <v>0</v>
          </cell>
        </row>
        <row r="24">
          <cell r="B24">
            <v>20.587500000000002</v>
          </cell>
          <cell r="C24">
            <v>23.6</v>
          </cell>
          <cell r="D24">
            <v>18.2</v>
          </cell>
          <cell r="E24">
            <v>89.916666666666671</v>
          </cell>
          <cell r="F24">
            <v>96</v>
          </cell>
          <cell r="G24">
            <v>72</v>
          </cell>
          <cell r="H24">
            <v>15.120000000000001</v>
          </cell>
          <cell r="I24" t="str">
            <v>NE</v>
          </cell>
          <cell r="J24">
            <v>41.4</v>
          </cell>
          <cell r="K24">
            <v>17.399999999999999</v>
          </cell>
        </row>
        <row r="25">
          <cell r="B25">
            <v>19.125</v>
          </cell>
          <cell r="C25">
            <v>25.8</v>
          </cell>
          <cell r="D25">
            <v>16.3</v>
          </cell>
          <cell r="E25">
            <v>84.666666666666671</v>
          </cell>
          <cell r="F25">
            <v>98</v>
          </cell>
          <cell r="G25">
            <v>51</v>
          </cell>
          <cell r="H25">
            <v>13.68</v>
          </cell>
          <cell r="I25" t="str">
            <v>O</v>
          </cell>
          <cell r="J25">
            <v>25.56</v>
          </cell>
          <cell r="K25">
            <v>1.6</v>
          </cell>
        </row>
        <row r="26">
          <cell r="B26">
            <v>19.891666666666669</v>
          </cell>
          <cell r="C26">
            <v>25.8</v>
          </cell>
          <cell r="D26">
            <v>15</v>
          </cell>
          <cell r="E26">
            <v>76.291666666666671</v>
          </cell>
          <cell r="F26">
            <v>95</v>
          </cell>
          <cell r="G26">
            <v>55</v>
          </cell>
          <cell r="H26">
            <v>15.840000000000002</v>
          </cell>
          <cell r="I26" t="str">
            <v>SO</v>
          </cell>
          <cell r="J26">
            <v>27</v>
          </cell>
          <cell r="K26">
            <v>0</v>
          </cell>
        </row>
        <row r="27">
          <cell r="B27">
            <v>21.920833333333331</v>
          </cell>
          <cell r="C27">
            <v>28.1</v>
          </cell>
          <cell r="D27">
            <v>16.399999999999999</v>
          </cell>
          <cell r="E27">
            <v>71.625</v>
          </cell>
          <cell r="F27">
            <v>94</v>
          </cell>
          <cell r="G27">
            <v>48</v>
          </cell>
          <cell r="H27">
            <v>11.520000000000001</v>
          </cell>
          <cell r="I27" t="str">
            <v>S</v>
          </cell>
          <cell r="J27">
            <v>27</v>
          </cell>
          <cell r="K27">
            <v>0</v>
          </cell>
        </row>
        <row r="28">
          <cell r="B28">
            <v>22.549999999999997</v>
          </cell>
          <cell r="C28">
            <v>28.6</v>
          </cell>
          <cell r="D28">
            <v>17.8</v>
          </cell>
          <cell r="E28">
            <v>71.541666666666671</v>
          </cell>
          <cell r="F28">
            <v>91</v>
          </cell>
          <cell r="G28">
            <v>45</v>
          </cell>
          <cell r="H28">
            <v>15.840000000000002</v>
          </cell>
          <cell r="I28" t="str">
            <v>L</v>
          </cell>
          <cell r="J28">
            <v>31.319999999999997</v>
          </cell>
          <cell r="K28">
            <v>0</v>
          </cell>
        </row>
        <row r="29">
          <cell r="B29">
            <v>23.487499999999997</v>
          </cell>
          <cell r="C29">
            <v>31.8</v>
          </cell>
          <cell r="D29">
            <v>17.600000000000001</v>
          </cell>
          <cell r="E29">
            <v>71.708333333333329</v>
          </cell>
          <cell r="F29">
            <v>92</v>
          </cell>
          <cell r="G29">
            <v>44</v>
          </cell>
          <cell r="H29">
            <v>19.440000000000001</v>
          </cell>
          <cell r="I29" t="str">
            <v>NE</v>
          </cell>
          <cell r="J29">
            <v>33.840000000000003</v>
          </cell>
          <cell r="K29">
            <v>0</v>
          </cell>
        </row>
        <row r="30">
          <cell r="B30">
            <v>20.125</v>
          </cell>
          <cell r="C30">
            <v>25.4</v>
          </cell>
          <cell r="D30">
            <v>15.4</v>
          </cell>
          <cell r="E30">
            <v>87.25</v>
          </cell>
          <cell r="F30">
            <v>96</v>
          </cell>
          <cell r="G30">
            <v>74</v>
          </cell>
          <cell r="H30">
            <v>25.2</v>
          </cell>
          <cell r="I30" t="str">
            <v>NO</v>
          </cell>
          <cell r="J30">
            <v>56.88</v>
          </cell>
          <cell r="K30">
            <v>48.199999999999996</v>
          </cell>
        </row>
        <row r="31">
          <cell r="B31">
            <v>15.845833333333331</v>
          </cell>
          <cell r="C31">
            <v>21.2</v>
          </cell>
          <cell r="D31">
            <v>11.2</v>
          </cell>
          <cell r="E31">
            <v>68.416666666666671</v>
          </cell>
          <cell r="F31">
            <v>94</v>
          </cell>
          <cell r="G31">
            <v>29</v>
          </cell>
          <cell r="H31">
            <v>23.400000000000002</v>
          </cell>
          <cell r="I31" t="str">
            <v>S</v>
          </cell>
          <cell r="J31">
            <v>44.64</v>
          </cell>
          <cell r="K31">
            <v>0</v>
          </cell>
        </row>
        <row r="32">
          <cell r="B32">
            <v>16.349999999999998</v>
          </cell>
          <cell r="C32">
            <v>24.8</v>
          </cell>
          <cell r="D32">
            <v>10.1</v>
          </cell>
          <cell r="E32">
            <v>61.708333333333336</v>
          </cell>
          <cell r="F32">
            <v>79</v>
          </cell>
          <cell r="G32">
            <v>38</v>
          </cell>
          <cell r="H32">
            <v>12.96</v>
          </cell>
          <cell r="I32" t="str">
            <v>S</v>
          </cell>
          <cell r="J32">
            <v>22.68</v>
          </cell>
          <cell r="K32">
            <v>0</v>
          </cell>
        </row>
        <row r="33">
          <cell r="B33">
            <v>18.991666666666664</v>
          </cell>
          <cell r="C33">
            <v>25.2</v>
          </cell>
          <cell r="D33">
            <v>13.6</v>
          </cell>
          <cell r="E33">
            <v>62.666666666666664</v>
          </cell>
          <cell r="F33">
            <v>84</v>
          </cell>
          <cell r="G33">
            <v>42</v>
          </cell>
          <cell r="H33">
            <v>14.76</v>
          </cell>
          <cell r="I33" t="str">
            <v>S</v>
          </cell>
          <cell r="J33">
            <v>27</v>
          </cell>
          <cell r="K33">
            <v>0</v>
          </cell>
        </row>
        <row r="34">
          <cell r="B34">
            <v>19.625000000000004</v>
          </cell>
          <cell r="C34">
            <v>26.5</v>
          </cell>
          <cell r="D34">
            <v>14.6</v>
          </cell>
          <cell r="E34">
            <v>72.916666666666671</v>
          </cell>
          <cell r="F34">
            <v>92</v>
          </cell>
          <cell r="G34">
            <v>57</v>
          </cell>
          <cell r="H34">
            <v>15.120000000000001</v>
          </cell>
          <cell r="I34" t="str">
            <v>SE</v>
          </cell>
          <cell r="J34">
            <v>30.96</v>
          </cell>
          <cell r="K34">
            <v>0</v>
          </cell>
        </row>
        <row r="35">
          <cell r="I35" t="str">
            <v>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25.929166666666664</v>
          </cell>
          <cell r="C5">
            <v>32.5</v>
          </cell>
          <cell r="D5">
            <v>19.8</v>
          </cell>
          <cell r="E5">
            <v>54.708333333333336</v>
          </cell>
          <cell r="F5">
            <v>77</v>
          </cell>
          <cell r="G5">
            <v>31</v>
          </cell>
          <cell r="H5">
            <v>12.24</v>
          </cell>
          <cell r="I5" t="str">
            <v>L</v>
          </cell>
          <cell r="J5">
            <v>30.6</v>
          </cell>
          <cell r="K5">
            <v>0</v>
          </cell>
        </row>
        <row r="6">
          <cell r="B6">
            <v>24.0625</v>
          </cell>
          <cell r="C6">
            <v>32.4</v>
          </cell>
          <cell r="D6">
            <v>16.2</v>
          </cell>
          <cell r="E6">
            <v>54.916666666666664</v>
          </cell>
          <cell r="F6">
            <v>83</v>
          </cell>
          <cell r="G6">
            <v>26</v>
          </cell>
          <cell r="H6">
            <v>14.4</v>
          </cell>
          <cell r="I6" t="str">
            <v>SE</v>
          </cell>
          <cell r="J6">
            <v>27</v>
          </cell>
          <cell r="K6">
            <v>0</v>
          </cell>
        </row>
        <row r="7">
          <cell r="B7">
            <v>24.833333333333332</v>
          </cell>
          <cell r="C7">
            <v>33.6</v>
          </cell>
          <cell r="D7">
            <v>17.7</v>
          </cell>
          <cell r="E7">
            <v>61.375</v>
          </cell>
          <cell r="F7">
            <v>85</v>
          </cell>
          <cell r="G7">
            <v>36</v>
          </cell>
          <cell r="H7">
            <v>12.6</v>
          </cell>
          <cell r="I7" t="str">
            <v>SE</v>
          </cell>
          <cell r="J7">
            <v>23.400000000000002</v>
          </cell>
          <cell r="K7">
            <v>0</v>
          </cell>
        </row>
        <row r="8">
          <cell r="B8">
            <v>25.020833333333332</v>
          </cell>
          <cell r="C8">
            <v>28.9</v>
          </cell>
          <cell r="D8">
            <v>22.2</v>
          </cell>
          <cell r="E8">
            <v>79.583333333333329</v>
          </cell>
          <cell r="F8">
            <v>100</v>
          </cell>
          <cell r="G8">
            <v>59</v>
          </cell>
          <cell r="H8">
            <v>21.6</v>
          </cell>
          <cell r="I8" t="str">
            <v>L</v>
          </cell>
          <cell r="J8">
            <v>37.800000000000004</v>
          </cell>
          <cell r="K8">
            <v>34</v>
          </cell>
        </row>
        <row r="9">
          <cell r="B9">
            <v>24.850000000000005</v>
          </cell>
          <cell r="C9">
            <v>31.1</v>
          </cell>
          <cell r="D9">
            <v>22.2</v>
          </cell>
          <cell r="E9">
            <v>89.5</v>
          </cell>
          <cell r="F9">
            <v>100</v>
          </cell>
          <cell r="G9">
            <v>61</v>
          </cell>
          <cell r="H9">
            <v>12.6</v>
          </cell>
          <cell r="I9" t="str">
            <v>N</v>
          </cell>
          <cell r="J9">
            <v>53.28</v>
          </cell>
          <cell r="K9">
            <v>28.4</v>
          </cell>
        </row>
        <row r="10">
          <cell r="B10">
            <v>25.724999999999998</v>
          </cell>
          <cell r="C10">
            <v>30.8</v>
          </cell>
          <cell r="D10">
            <v>23.3</v>
          </cell>
          <cell r="E10">
            <v>88.208333333333329</v>
          </cell>
          <cell r="F10">
            <v>100</v>
          </cell>
          <cell r="G10">
            <v>61</v>
          </cell>
          <cell r="H10">
            <v>9.3600000000000012</v>
          </cell>
          <cell r="I10" t="str">
            <v>N</v>
          </cell>
          <cell r="J10">
            <v>21.240000000000002</v>
          </cell>
          <cell r="K10">
            <v>29.999999999999993</v>
          </cell>
        </row>
        <row r="11">
          <cell r="B11">
            <v>25.533333333333328</v>
          </cell>
          <cell r="C11">
            <v>31.7</v>
          </cell>
          <cell r="D11">
            <v>21.9</v>
          </cell>
          <cell r="E11">
            <v>86.041666666666671</v>
          </cell>
          <cell r="F11">
            <v>100</v>
          </cell>
          <cell r="G11">
            <v>59</v>
          </cell>
          <cell r="H11">
            <v>12.96</v>
          </cell>
          <cell r="I11" t="str">
            <v>N</v>
          </cell>
          <cell r="J11">
            <v>33.480000000000004</v>
          </cell>
          <cell r="K11">
            <v>0.2</v>
          </cell>
        </row>
        <row r="12">
          <cell r="B12">
            <v>26.5</v>
          </cell>
          <cell r="C12">
            <v>32.1</v>
          </cell>
          <cell r="D12">
            <v>23.1</v>
          </cell>
          <cell r="E12">
            <v>84.416666666666671</v>
          </cell>
          <cell r="F12">
            <v>100</v>
          </cell>
          <cell r="G12">
            <v>61</v>
          </cell>
          <cell r="H12">
            <v>19.079999999999998</v>
          </cell>
          <cell r="I12" t="str">
            <v>L</v>
          </cell>
          <cell r="J12">
            <v>54.72</v>
          </cell>
          <cell r="K12">
            <v>1.5999999999999999</v>
          </cell>
        </row>
        <row r="13">
          <cell r="B13">
            <v>26.833333333333329</v>
          </cell>
          <cell r="C13">
            <v>34.1</v>
          </cell>
          <cell r="D13">
            <v>22.1</v>
          </cell>
          <cell r="E13">
            <v>77.333333333333329</v>
          </cell>
          <cell r="F13">
            <v>100</v>
          </cell>
          <cell r="G13">
            <v>45</v>
          </cell>
          <cell r="H13">
            <v>13.68</v>
          </cell>
          <cell r="I13" t="str">
            <v>N</v>
          </cell>
          <cell r="J13">
            <v>27.36</v>
          </cell>
          <cell r="K13">
            <v>0</v>
          </cell>
        </row>
        <row r="14">
          <cell r="B14">
            <v>26.945833333333336</v>
          </cell>
          <cell r="C14">
            <v>32.700000000000003</v>
          </cell>
          <cell r="D14">
            <v>22.1</v>
          </cell>
          <cell r="E14">
            <v>77.625</v>
          </cell>
          <cell r="F14">
            <v>100</v>
          </cell>
          <cell r="G14">
            <v>53</v>
          </cell>
          <cell r="H14">
            <v>16.559999999999999</v>
          </cell>
          <cell r="I14" t="str">
            <v>S</v>
          </cell>
          <cell r="J14">
            <v>39.96</v>
          </cell>
          <cell r="K14">
            <v>0</v>
          </cell>
        </row>
        <row r="15">
          <cell r="B15">
            <v>25.350000000000005</v>
          </cell>
          <cell r="C15">
            <v>31.2</v>
          </cell>
          <cell r="D15">
            <v>22.2</v>
          </cell>
          <cell r="E15">
            <v>78.375</v>
          </cell>
          <cell r="F15">
            <v>97</v>
          </cell>
          <cell r="G15">
            <v>52</v>
          </cell>
          <cell r="H15">
            <v>9.7200000000000006</v>
          </cell>
          <cell r="I15" t="str">
            <v>S</v>
          </cell>
          <cell r="J15">
            <v>23.040000000000003</v>
          </cell>
          <cell r="K15">
            <v>0</v>
          </cell>
        </row>
        <row r="16">
          <cell r="B16">
            <v>24.279166666666669</v>
          </cell>
          <cell r="C16">
            <v>30.9</v>
          </cell>
          <cell r="D16">
            <v>19.3</v>
          </cell>
          <cell r="E16">
            <v>72.583333333333329</v>
          </cell>
          <cell r="F16">
            <v>100</v>
          </cell>
          <cell r="G16">
            <v>37</v>
          </cell>
          <cell r="H16">
            <v>9.3600000000000012</v>
          </cell>
          <cell r="I16" t="str">
            <v>S</v>
          </cell>
          <cell r="J16">
            <v>22.68</v>
          </cell>
          <cell r="K16">
            <v>0</v>
          </cell>
        </row>
        <row r="17">
          <cell r="B17">
            <v>23.712500000000002</v>
          </cell>
          <cell r="C17">
            <v>32</v>
          </cell>
          <cell r="D17">
            <v>16.600000000000001</v>
          </cell>
          <cell r="E17">
            <v>72.958333333333329</v>
          </cell>
          <cell r="F17">
            <v>100</v>
          </cell>
          <cell r="G17">
            <v>45</v>
          </cell>
          <cell r="H17">
            <v>5.4</v>
          </cell>
          <cell r="I17" t="str">
            <v>S</v>
          </cell>
          <cell r="J17">
            <v>16.2</v>
          </cell>
          <cell r="K17">
            <v>0</v>
          </cell>
        </row>
        <row r="18">
          <cell r="B18">
            <v>26.516666666666669</v>
          </cell>
          <cell r="C18">
            <v>33.799999999999997</v>
          </cell>
          <cell r="D18">
            <v>20.8</v>
          </cell>
          <cell r="E18">
            <v>72.291666666666671</v>
          </cell>
          <cell r="F18">
            <v>98</v>
          </cell>
          <cell r="G18">
            <v>45</v>
          </cell>
          <cell r="H18">
            <v>9.3600000000000012</v>
          </cell>
          <cell r="I18" t="str">
            <v>L</v>
          </cell>
          <cell r="J18">
            <v>20.16</v>
          </cell>
          <cell r="K18">
            <v>0</v>
          </cell>
        </row>
        <row r="19">
          <cell r="B19">
            <v>27.862500000000001</v>
          </cell>
          <cell r="C19">
            <v>34.299999999999997</v>
          </cell>
          <cell r="D19">
            <v>22.8</v>
          </cell>
          <cell r="E19">
            <v>70.333333333333329</v>
          </cell>
          <cell r="F19">
            <v>89</v>
          </cell>
          <cell r="G19">
            <v>46</v>
          </cell>
          <cell r="H19">
            <v>13.68</v>
          </cell>
          <cell r="I19" t="str">
            <v>SE</v>
          </cell>
          <cell r="J19">
            <v>30.6</v>
          </cell>
          <cell r="K19">
            <v>0</v>
          </cell>
        </row>
        <row r="20">
          <cell r="B20">
            <v>22.925000000000001</v>
          </cell>
          <cell r="C20">
            <v>28.5</v>
          </cell>
          <cell r="D20">
            <v>20.5</v>
          </cell>
          <cell r="E20">
            <v>89.375</v>
          </cell>
          <cell r="F20">
            <v>100</v>
          </cell>
          <cell r="G20">
            <v>65</v>
          </cell>
          <cell r="H20">
            <v>7.9200000000000008</v>
          </cell>
          <cell r="I20" t="str">
            <v>S</v>
          </cell>
          <cell r="J20">
            <v>37.080000000000005</v>
          </cell>
          <cell r="K20">
            <v>11.4</v>
          </cell>
        </row>
        <row r="21">
          <cell r="B21">
            <v>23.179166666666671</v>
          </cell>
          <cell r="C21">
            <v>28</v>
          </cell>
          <cell r="D21">
            <v>20.399999999999999</v>
          </cell>
          <cell r="E21">
            <v>85.541666666666671</v>
          </cell>
          <cell r="F21">
            <v>100</v>
          </cell>
          <cell r="G21">
            <v>61</v>
          </cell>
          <cell r="H21">
            <v>6.12</v>
          </cell>
          <cell r="I21" t="str">
            <v>S</v>
          </cell>
          <cell r="J21">
            <v>16.920000000000002</v>
          </cell>
          <cell r="K21">
            <v>0.60000000000000009</v>
          </cell>
        </row>
        <row r="22">
          <cell r="B22">
            <v>25.033333333333335</v>
          </cell>
          <cell r="C22">
            <v>31</v>
          </cell>
          <cell r="D22">
            <v>21.2</v>
          </cell>
          <cell r="E22">
            <v>78.208333333333329</v>
          </cell>
          <cell r="F22">
            <v>99</v>
          </cell>
          <cell r="G22">
            <v>51</v>
          </cell>
          <cell r="H22">
            <v>7.5600000000000005</v>
          </cell>
          <cell r="I22" t="str">
            <v>SE</v>
          </cell>
          <cell r="J22">
            <v>15.48</v>
          </cell>
          <cell r="K22">
            <v>0</v>
          </cell>
        </row>
        <row r="23">
          <cell r="B23">
            <v>25.047826086956512</v>
          </cell>
          <cell r="C23">
            <v>30.5</v>
          </cell>
          <cell r="D23">
            <v>22.4</v>
          </cell>
          <cell r="E23">
            <v>79</v>
          </cell>
          <cell r="F23">
            <v>99</v>
          </cell>
          <cell r="G23">
            <v>58</v>
          </cell>
          <cell r="H23">
            <v>14.04</v>
          </cell>
          <cell r="I23" t="str">
            <v>NE</v>
          </cell>
          <cell r="J23">
            <v>31.680000000000003</v>
          </cell>
          <cell r="K23">
            <v>0.2</v>
          </cell>
        </row>
        <row r="24">
          <cell r="B24">
            <v>19.799999999999997</v>
          </cell>
          <cell r="C24">
            <v>23.5</v>
          </cell>
          <cell r="D24">
            <v>17.600000000000001</v>
          </cell>
          <cell r="E24">
            <v>93.5</v>
          </cell>
          <cell r="F24">
            <v>100</v>
          </cell>
          <cell r="G24">
            <v>68</v>
          </cell>
          <cell r="H24">
            <v>12.6</v>
          </cell>
          <cell r="I24" t="str">
            <v>SO</v>
          </cell>
          <cell r="J24">
            <v>31.319999999999997</v>
          </cell>
          <cell r="K24">
            <v>37.6</v>
          </cell>
        </row>
        <row r="25">
          <cell r="B25">
            <v>20.604166666666664</v>
          </cell>
          <cell r="C25">
            <v>27.6</v>
          </cell>
          <cell r="D25">
            <v>16.399999999999999</v>
          </cell>
          <cell r="E25">
            <v>80.916666666666671</v>
          </cell>
          <cell r="F25">
            <v>100</v>
          </cell>
          <cell r="G25">
            <v>47</v>
          </cell>
          <cell r="H25">
            <v>10.44</v>
          </cell>
          <cell r="I25" t="str">
            <v>S</v>
          </cell>
          <cell r="J25">
            <v>18</v>
          </cell>
          <cell r="K25">
            <v>0.2</v>
          </cell>
        </row>
        <row r="26">
          <cell r="B26">
            <v>20.945833333333333</v>
          </cell>
          <cell r="C26">
            <v>28.4</v>
          </cell>
          <cell r="D26">
            <v>15.3</v>
          </cell>
          <cell r="E26">
            <v>79.875</v>
          </cell>
          <cell r="F26">
            <v>100</v>
          </cell>
          <cell r="G26">
            <v>48</v>
          </cell>
          <cell r="H26">
            <v>5.4</v>
          </cell>
          <cell r="I26" t="str">
            <v>S</v>
          </cell>
          <cell r="J26">
            <v>14.4</v>
          </cell>
          <cell r="K26">
            <v>0</v>
          </cell>
        </row>
        <row r="27">
          <cell r="B27">
            <v>22.154166666666669</v>
          </cell>
          <cell r="C27">
            <v>29.7</v>
          </cell>
          <cell r="D27">
            <v>15.8</v>
          </cell>
          <cell r="E27">
            <v>75.083333333333329</v>
          </cell>
          <cell r="F27">
            <v>100</v>
          </cell>
          <cell r="G27">
            <v>43</v>
          </cell>
          <cell r="H27">
            <v>12.24</v>
          </cell>
          <cell r="I27" t="str">
            <v>SE</v>
          </cell>
          <cell r="J27">
            <v>25.56</v>
          </cell>
          <cell r="K27">
            <v>0</v>
          </cell>
        </row>
        <row r="28">
          <cell r="B28">
            <v>24.091666666666669</v>
          </cell>
          <cell r="C28">
            <v>31.4</v>
          </cell>
          <cell r="D28">
            <v>18.5</v>
          </cell>
          <cell r="E28">
            <v>71.416666666666671</v>
          </cell>
          <cell r="F28">
            <v>94</v>
          </cell>
          <cell r="G28">
            <v>44</v>
          </cell>
          <cell r="H28">
            <v>12.96</v>
          </cell>
          <cell r="I28" t="str">
            <v>NE</v>
          </cell>
          <cell r="J28">
            <v>25.2</v>
          </cell>
          <cell r="K28">
            <v>0</v>
          </cell>
        </row>
        <row r="29">
          <cell r="B29">
            <v>26.208695652173915</v>
          </cell>
          <cell r="C29">
            <v>32.1</v>
          </cell>
          <cell r="D29">
            <v>22.1</v>
          </cell>
          <cell r="E29">
            <v>71.608695652173907</v>
          </cell>
          <cell r="F29">
            <v>85</v>
          </cell>
          <cell r="G29">
            <v>55</v>
          </cell>
          <cell r="H29">
            <v>22.32</v>
          </cell>
          <cell r="I29" t="str">
            <v>N</v>
          </cell>
          <cell r="J29">
            <v>43.2</v>
          </cell>
          <cell r="K29">
            <v>0</v>
          </cell>
        </row>
        <row r="30">
          <cell r="B30">
            <v>21.725000000000005</v>
          </cell>
          <cell r="C30">
            <v>27.1</v>
          </cell>
          <cell r="D30">
            <v>15.9</v>
          </cell>
          <cell r="E30">
            <v>83.791666666666671</v>
          </cell>
          <cell r="F30">
            <v>100</v>
          </cell>
          <cell r="G30">
            <v>65</v>
          </cell>
          <cell r="H30">
            <v>8.64</v>
          </cell>
          <cell r="I30" t="str">
            <v>S</v>
          </cell>
          <cell r="J30">
            <v>34.200000000000003</v>
          </cell>
          <cell r="K30">
            <v>17.2</v>
          </cell>
        </row>
        <row r="31">
          <cell r="B31">
            <v>17.799999999999997</v>
          </cell>
          <cell r="C31">
            <v>24.4</v>
          </cell>
          <cell r="D31">
            <v>11.4</v>
          </cell>
          <cell r="E31">
            <v>65.083333333333329</v>
          </cell>
          <cell r="F31">
            <v>92</v>
          </cell>
          <cell r="G31">
            <v>34</v>
          </cell>
          <cell r="H31">
            <v>7.2</v>
          </cell>
          <cell r="I31" t="str">
            <v>S</v>
          </cell>
          <cell r="J31">
            <v>23.040000000000003</v>
          </cell>
          <cell r="K31">
            <v>0</v>
          </cell>
        </row>
        <row r="32">
          <cell r="B32">
            <v>17.204166666666666</v>
          </cell>
          <cell r="C32">
            <v>26.7</v>
          </cell>
          <cell r="D32">
            <v>9.5</v>
          </cell>
          <cell r="E32">
            <v>66.125</v>
          </cell>
          <cell r="F32">
            <v>98</v>
          </cell>
          <cell r="G32">
            <v>29</v>
          </cell>
          <cell r="H32">
            <v>5.4</v>
          </cell>
          <cell r="I32" t="str">
            <v>S</v>
          </cell>
          <cell r="J32">
            <v>15.840000000000002</v>
          </cell>
          <cell r="K32">
            <v>0</v>
          </cell>
        </row>
        <row r="33">
          <cell r="B33">
            <v>18.587499999999999</v>
          </cell>
          <cell r="C33">
            <v>28.2</v>
          </cell>
          <cell r="D33">
            <v>10.5</v>
          </cell>
          <cell r="E33">
            <v>73.625</v>
          </cell>
          <cell r="F33">
            <v>100</v>
          </cell>
          <cell r="G33">
            <v>41</v>
          </cell>
          <cell r="H33">
            <v>9.3600000000000012</v>
          </cell>
          <cell r="I33" t="str">
            <v>SE</v>
          </cell>
          <cell r="J33">
            <v>20.52</v>
          </cell>
          <cell r="K33">
            <v>0</v>
          </cell>
        </row>
        <row r="34">
          <cell r="B34">
            <v>20.156521739130433</v>
          </cell>
          <cell r="C34">
            <v>28.1</v>
          </cell>
          <cell r="D34">
            <v>13.4</v>
          </cell>
          <cell r="E34">
            <v>72.956521739130437</v>
          </cell>
          <cell r="F34">
            <v>95</v>
          </cell>
          <cell r="G34">
            <v>44</v>
          </cell>
          <cell r="H34">
            <v>7.2</v>
          </cell>
          <cell r="I34" t="str">
            <v>L</v>
          </cell>
          <cell r="J34">
            <v>18</v>
          </cell>
          <cell r="K34">
            <v>0</v>
          </cell>
        </row>
        <row r="35">
          <cell r="I35" t="str">
            <v>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23.104166666666668</v>
          </cell>
          <cell r="C5">
            <v>29.6</v>
          </cell>
          <cell r="D5">
            <v>17.8</v>
          </cell>
          <cell r="E5">
            <v>59.791666666666664</v>
          </cell>
          <cell r="F5">
            <v>82</v>
          </cell>
          <cell r="G5">
            <v>34</v>
          </cell>
          <cell r="H5">
            <v>16.559999999999999</v>
          </cell>
          <cell r="I5" t="str">
            <v>NO</v>
          </cell>
          <cell r="J5">
            <v>43.92</v>
          </cell>
          <cell r="K5">
            <v>0</v>
          </cell>
        </row>
        <row r="6">
          <cell r="B6">
            <v>22.291666666666668</v>
          </cell>
          <cell r="C6">
            <v>29.5</v>
          </cell>
          <cell r="D6">
            <v>16.399999999999999</v>
          </cell>
          <cell r="E6">
            <v>60.625</v>
          </cell>
          <cell r="F6">
            <v>90</v>
          </cell>
          <cell r="G6">
            <v>33</v>
          </cell>
          <cell r="H6">
            <v>14.76</v>
          </cell>
          <cell r="I6" t="str">
            <v>O</v>
          </cell>
          <cell r="J6">
            <v>41.4</v>
          </cell>
          <cell r="K6">
            <v>0</v>
          </cell>
        </row>
        <row r="7">
          <cell r="B7">
            <v>24.400000000000006</v>
          </cell>
          <cell r="C7">
            <v>31.7</v>
          </cell>
          <cell r="D7">
            <v>17.3</v>
          </cell>
          <cell r="E7">
            <v>57.291666666666664</v>
          </cell>
          <cell r="F7">
            <v>79</v>
          </cell>
          <cell r="G7">
            <v>38</v>
          </cell>
          <cell r="H7">
            <v>15.840000000000002</v>
          </cell>
          <cell r="I7" t="str">
            <v>O</v>
          </cell>
          <cell r="J7">
            <v>34.200000000000003</v>
          </cell>
          <cell r="K7">
            <v>0</v>
          </cell>
        </row>
        <row r="8">
          <cell r="B8">
            <v>24.354166666666668</v>
          </cell>
          <cell r="C8">
            <v>28.1</v>
          </cell>
          <cell r="D8">
            <v>21.1</v>
          </cell>
          <cell r="E8">
            <v>73.5</v>
          </cell>
          <cell r="F8">
            <v>90</v>
          </cell>
          <cell r="G8">
            <v>58</v>
          </cell>
          <cell r="H8">
            <v>12.96</v>
          </cell>
          <cell r="I8" t="str">
            <v>O</v>
          </cell>
          <cell r="J8">
            <v>25.92</v>
          </cell>
          <cell r="K8">
            <v>0</v>
          </cell>
        </row>
        <row r="9">
          <cell r="B9">
            <v>24.825000000000006</v>
          </cell>
          <cell r="C9">
            <v>31.9</v>
          </cell>
          <cell r="D9">
            <v>21.1</v>
          </cell>
          <cell r="E9">
            <v>81.166666666666671</v>
          </cell>
          <cell r="F9">
            <v>94</v>
          </cell>
          <cell r="G9">
            <v>54</v>
          </cell>
          <cell r="H9">
            <v>14.76</v>
          </cell>
          <cell r="I9" t="str">
            <v>S</v>
          </cell>
          <cell r="J9">
            <v>37.800000000000004</v>
          </cell>
          <cell r="K9">
            <v>0</v>
          </cell>
        </row>
        <row r="10">
          <cell r="B10">
            <v>22.087500000000002</v>
          </cell>
          <cell r="C10">
            <v>26.7</v>
          </cell>
          <cell r="D10">
            <v>19.600000000000001</v>
          </cell>
          <cell r="E10">
            <v>91.541666666666671</v>
          </cell>
          <cell r="F10">
            <v>98</v>
          </cell>
          <cell r="G10">
            <v>75</v>
          </cell>
          <cell r="H10">
            <v>14.04</v>
          </cell>
          <cell r="I10" t="str">
            <v>NE</v>
          </cell>
          <cell r="J10">
            <v>33.480000000000004</v>
          </cell>
          <cell r="K10">
            <v>67.000000000000014</v>
          </cell>
        </row>
        <row r="11">
          <cell r="B11">
            <v>24.229166666666661</v>
          </cell>
          <cell r="C11">
            <v>30.6</v>
          </cell>
          <cell r="D11">
            <v>19.8</v>
          </cell>
          <cell r="E11">
            <v>83</v>
          </cell>
          <cell r="F11">
            <v>96</v>
          </cell>
          <cell r="G11">
            <v>58</v>
          </cell>
          <cell r="H11">
            <v>11.16</v>
          </cell>
          <cell r="I11" t="str">
            <v>SO</v>
          </cell>
          <cell r="J11">
            <v>24.48</v>
          </cell>
          <cell r="K11">
            <v>0</v>
          </cell>
        </row>
        <row r="12">
          <cell r="B12">
            <v>26.008333333333336</v>
          </cell>
          <cell r="C12">
            <v>32</v>
          </cell>
          <cell r="D12">
            <v>22.6</v>
          </cell>
          <cell r="E12">
            <v>81.458333333333329</v>
          </cell>
          <cell r="F12">
            <v>95</v>
          </cell>
          <cell r="G12">
            <v>56</v>
          </cell>
          <cell r="H12">
            <v>15.120000000000001</v>
          </cell>
          <cell r="I12" t="str">
            <v>O</v>
          </cell>
          <cell r="J12">
            <v>30.240000000000002</v>
          </cell>
          <cell r="K12">
            <v>4</v>
          </cell>
        </row>
        <row r="13">
          <cell r="B13">
            <v>26.204166666666669</v>
          </cell>
          <cell r="C13">
            <v>32</v>
          </cell>
          <cell r="D13">
            <v>22.4</v>
          </cell>
          <cell r="E13">
            <v>78.375</v>
          </cell>
          <cell r="F13">
            <v>94</v>
          </cell>
          <cell r="G13">
            <v>53</v>
          </cell>
          <cell r="H13">
            <v>14.4</v>
          </cell>
          <cell r="I13" t="str">
            <v>O</v>
          </cell>
          <cell r="J13">
            <v>34.56</v>
          </cell>
          <cell r="K13">
            <v>0</v>
          </cell>
        </row>
        <row r="14">
          <cell r="B14">
            <v>25.75833333333334</v>
          </cell>
          <cell r="C14">
            <v>32.200000000000003</v>
          </cell>
          <cell r="D14">
            <v>22.3</v>
          </cell>
          <cell r="E14">
            <v>77.958333333333329</v>
          </cell>
          <cell r="F14">
            <v>91</v>
          </cell>
          <cell r="G14">
            <v>56</v>
          </cell>
          <cell r="H14">
            <v>14.76</v>
          </cell>
          <cell r="I14" t="str">
            <v>SO</v>
          </cell>
          <cell r="J14">
            <v>37.440000000000005</v>
          </cell>
          <cell r="K14">
            <v>0</v>
          </cell>
        </row>
        <row r="15">
          <cell r="B15">
            <v>23.379166666666666</v>
          </cell>
          <cell r="C15">
            <v>25.7</v>
          </cell>
          <cell r="D15">
            <v>21.7</v>
          </cell>
          <cell r="E15">
            <v>86.958333333333329</v>
          </cell>
          <cell r="F15">
            <v>96</v>
          </cell>
          <cell r="G15">
            <v>72</v>
          </cell>
          <cell r="H15">
            <v>9.7200000000000006</v>
          </cell>
          <cell r="I15" t="str">
            <v>NE</v>
          </cell>
          <cell r="J15">
            <v>24.12</v>
          </cell>
          <cell r="K15">
            <v>0</v>
          </cell>
        </row>
        <row r="16">
          <cell r="B16">
            <v>22.516666666666662</v>
          </cell>
          <cell r="C16">
            <v>29.6</v>
          </cell>
          <cell r="D16">
            <v>17.2</v>
          </cell>
          <cell r="E16">
            <v>74.125</v>
          </cell>
          <cell r="F16">
            <v>95</v>
          </cell>
          <cell r="G16">
            <v>29</v>
          </cell>
          <cell r="H16">
            <v>8.2799999999999994</v>
          </cell>
          <cell r="I16" t="str">
            <v>NE</v>
          </cell>
          <cell r="J16">
            <v>23.040000000000003</v>
          </cell>
          <cell r="K16">
            <v>0</v>
          </cell>
        </row>
        <row r="17">
          <cell r="B17">
            <v>22.129166666666666</v>
          </cell>
          <cell r="C17">
            <v>29.3</v>
          </cell>
          <cell r="D17">
            <v>16.7</v>
          </cell>
          <cell r="E17">
            <v>78.041666666666671</v>
          </cell>
          <cell r="F17">
            <v>95</v>
          </cell>
          <cell r="G17">
            <v>54</v>
          </cell>
          <cell r="H17">
            <v>10.44</v>
          </cell>
          <cell r="I17" t="str">
            <v>SO</v>
          </cell>
          <cell r="J17">
            <v>26.28</v>
          </cell>
          <cell r="K17">
            <v>0</v>
          </cell>
        </row>
        <row r="18">
          <cell r="B18">
            <v>25.016666666666666</v>
          </cell>
          <cell r="C18">
            <v>32.299999999999997</v>
          </cell>
          <cell r="D18">
            <v>19.7</v>
          </cell>
          <cell r="E18">
            <v>71.708333333333329</v>
          </cell>
          <cell r="F18">
            <v>91</v>
          </cell>
          <cell r="G18">
            <v>45</v>
          </cell>
          <cell r="H18">
            <v>15.120000000000001</v>
          </cell>
          <cell r="I18" t="str">
            <v>O</v>
          </cell>
          <cell r="J18">
            <v>30.240000000000002</v>
          </cell>
          <cell r="K18">
            <v>0</v>
          </cell>
        </row>
        <row r="19">
          <cell r="B19">
            <v>26.391666666666669</v>
          </cell>
          <cell r="C19">
            <v>33</v>
          </cell>
          <cell r="D19">
            <v>20.399999999999999</v>
          </cell>
          <cell r="E19">
            <v>70.541666666666671</v>
          </cell>
          <cell r="F19">
            <v>94</v>
          </cell>
          <cell r="G19">
            <v>45</v>
          </cell>
          <cell r="H19">
            <v>13.32</v>
          </cell>
          <cell r="I19" t="str">
            <v>O</v>
          </cell>
          <cell r="J19">
            <v>27</v>
          </cell>
          <cell r="K19">
            <v>0</v>
          </cell>
        </row>
        <row r="20">
          <cell r="B20">
            <v>22.154166666666672</v>
          </cell>
          <cell r="C20">
            <v>28.1</v>
          </cell>
          <cell r="D20">
            <v>19.3</v>
          </cell>
          <cell r="E20">
            <v>89.083333333333329</v>
          </cell>
          <cell r="F20">
            <v>97</v>
          </cell>
          <cell r="G20">
            <v>68</v>
          </cell>
          <cell r="H20">
            <v>19.440000000000001</v>
          </cell>
          <cell r="I20" t="str">
            <v>SO</v>
          </cell>
          <cell r="J20">
            <v>39.96</v>
          </cell>
          <cell r="K20">
            <v>38.4</v>
          </cell>
        </row>
        <row r="21">
          <cell r="B21">
            <v>21.175000000000001</v>
          </cell>
          <cell r="C21">
            <v>25.8</v>
          </cell>
          <cell r="D21">
            <v>17.8</v>
          </cell>
          <cell r="E21">
            <v>87</v>
          </cell>
          <cell r="F21">
            <v>98</v>
          </cell>
          <cell r="G21">
            <v>62</v>
          </cell>
          <cell r="H21">
            <v>4.6800000000000006</v>
          </cell>
          <cell r="I21" t="str">
            <v>N</v>
          </cell>
          <cell r="J21">
            <v>14.04</v>
          </cell>
          <cell r="K21">
            <v>0.2</v>
          </cell>
        </row>
        <row r="22">
          <cell r="B22">
            <v>21.775000000000002</v>
          </cell>
          <cell r="C22">
            <v>26.4</v>
          </cell>
          <cell r="D22">
            <v>18</v>
          </cell>
          <cell r="E22">
            <v>85.541666666666671</v>
          </cell>
          <cell r="F22">
            <v>97</v>
          </cell>
          <cell r="G22">
            <v>68</v>
          </cell>
          <cell r="H22">
            <v>12.6</v>
          </cell>
          <cell r="I22" t="str">
            <v>O</v>
          </cell>
          <cell r="J22">
            <v>27.720000000000002</v>
          </cell>
          <cell r="K22">
            <v>0</v>
          </cell>
        </row>
        <row r="23">
          <cell r="B23">
            <v>23.249999999999996</v>
          </cell>
          <cell r="C23">
            <v>27.8</v>
          </cell>
          <cell r="D23">
            <v>19.2</v>
          </cell>
          <cell r="E23">
            <v>73.916666666666671</v>
          </cell>
          <cell r="F23">
            <v>86</v>
          </cell>
          <cell r="G23">
            <v>55</v>
          </cell>
          <cell r="H23">
            <v>14.04</v>
          </cell>
          <cell r="I23" t="str">
            <v>O</v>
          </cell>
          <cell r="J23">
            <v>32.04</v>
          </cell>
          <cell r="K23">
            <v>0</v>
          </cell>
        </row>
        <row r="24">
          <cell r="B24">
            <v>20.695833333333336</v>
          </cell>
          <cell r="C24">
            <v>23.4</v>
          </cell>
          <cell r="D24">
            <v>18.7</v>
          </cell>
          <cell r="E24">
            <v>89.291666666666671</v>
          </cell>
          <cell r="F24">
            <v>97</v>
          </cell>
          <cell r="G24">
            <v>73</v>
          </cell>
          <cell r="H24">
            <v>11.879999999999999</v>
          </cell>
          <cell r="I24" t="str">
            <v>O</v>
          </cell>
          <cell r="J24">
            <v>31.319999999999997</v>
          </cell>
          <cell r="K24">
            <v>48.800000000000004</v>
          </cell>
        </row>
        <row r="25">
          <cell r="B25">
            <v>19.19166666666667</v>
          </cell>
          <cell r="C25">
            <v>25.1</v>
          </cell>
          <cell r="D25">
            <v>15.7</v>
          </cell>
          <cell r="E25">
            <v>84.166666666666671</v>
          </cell>
          <cell r="F25">
            <v>98</v>
          </cell>
          <cell r="G25">
            <v>50</v>
          </cell>
          <cell r="H25">
            <v>13.32</v>
          </cell>
          <cell r="I25" t="str">
            <v>SE</v>
          </cell>
          <cell r="J25">
            <v>27.36</v>
          </cell>
          <cell r="K25">
            <v>0.2</v>
          </cell>
        </row>
        <row r="26">
          <cell r="B26">
            <v>19.166666666666668</v>
          </cell>
          <cell r="C26">
            <v>25.4</v>
          </cell>
          <cell r="D26">
            <v>15.4</v>
          </cell>
          <cell r="E26">
            <v>83.333333333333329</v>
          </cell>
          <cell r="F26">
            <v>97</v>
          </cell>
          <cell r="G26">
            <v>56</v>
          </cell>
          <cell r="H26">
            <v>7.2</v>
          </cell>
          <cell r="I26" t="str">
            <v>L</v>
          </cell>
          <cell r="J26">
            <v>22.32</v>
          </cell>
          <cell r="K26">
            <v>0.2</v>
          </cell>
        </row>
        <row r="27">
          <cell r="B27">
            <v>20.845833333333331</v>
          </cell>
          <cell r="C27">
            <v>27.9</v>
          </cell>
          <cell r="D27">
            <v>14.5</v>
          </cell>
          <cell r="E27">
            <v>78.208333333333329</v>
          </cell>
          <cell r="F27">
            <v>98</v>
          </cell>
          <cell r="G27">
            <v>48</v>
          </cell>
          <cell r="H27">
            <v>11.520000000000001</v>
          </cell>
          <cell r="I27" t="str">
            <v>SO</v>
          </cell>
          <cell r="J27">
            <v>29.52</v>
          </cell>
          <cell r="K27">
            <v>0</v>
          </cell>
        </row>
        <row r="28">
          <cell r="B28">
            <v>22.600000000000005</v>
          </cell>
          <cell r="C28">
            <v>28.7</v>
          </cell>
          <cell r="D28">
            <v>18.2</v>
          </cell>
          <cell r="E28">
            <v>73.541666666666671</v>
          </cell>
          <cell r="F28">
            <v>90</v>
          </cell>
          <cell r="G28">
            <v>48</v>
          </cell>
          <cell r="H28">
            <v>14.4</v>
          </cell>
          <cell r="I28" t="str">
            <v>O</v>
          </cell>
          <cell r="J28">
            <v>33.119999999999997</v>
          </cell>
          <cell r="K28">
            <v>0</v>
          </cell>
        </row>
        <row r="29">
          <cell r="B29">
            <v>24.324999999999999</v>
          </cell>
          <cell r="C29">
            <v>29.9</v>
          </cell>
          <cell r="D29">
            <v>20.6</v>
          </cell>
          <cell r="E29">
            <v>69.791666666666671</v>
          </cell>
          <cell r="F29">
            <v>81</v>
          </cell>
          <cell r="G29">
            <v>55</v>
          </cell>
          <cell r="H29">
            <v>15.48</v>
          </cell>
          <cell r="I29" t="str">
            <v>SO</v>
          </cell>
          <cell r="J29">
            <v>39.24</v>
          </cell>
          <cell r="K29">
            <v>0</v>
          </cell>
        </row>
        <row r="30">
          <cell r="B30">
            <v>20.141666666666669</v>
          </cell>
          <cell r="C30">
            <v>26</v>
          </cell>
          <cell r="D30">
            <v>16.3</v>
          </cell>
          <cell r="E30">
            <v>86.916666666666671</v>
          </cell>
          <cell r="F30">
            <v>97</v>
          </cell>
          <cell r="G30">
            <v>75</v>
          </cell>
          <cell r="H30">
            <v>19.8</v>
          </cell>
          <cell r="I30" t="str">
            <v>NE</v>
          </cell>
          <cell r="J30">
            <v>54.72</v>
          </cell>
          <cell r="K30">
            <v>30.599999999999998</v>
          </cell>
        </row>
        <row r="31">
          <cell r="B31">
            <v>14.920833333333329</v>
          </cell>
          <cell r="C31">
            <v>20.6</v>
          </cell>
          <cell r="D31">
            <v>10.199999999999999</v>
          </cell>
          <cell r="E31">
            <v>68.375</v>
          </cell>
          <cell r="F31">
            <v>89</v>
          </cell>
          <cell r="G31">
            <v>35</v>
          </cell>
          <cell r="H31">
            <v>13.68</v>
          </cell>
          <cell r="I31" t="str">
            <v>NE</v>
          </cell>
          <cell r="J31">
            <v>34.92</v>
          </cell>
          <cell r="K31">
            <v>0</v>
          </cell>
        </row>
        <row r="32">
          <cell r="B32">
            <v>14.679166666666665</v>
          </cell>
          <cell r="C32">
            <v>24.9</v>
          </cell>
          <cell r="D32">
            <v>7.2</v>
          </cell>
          <cell r="E32">
            <v>68.583333333333329</v>
          </cell>
          <cell r="F32">
            <v>95</v>
          </cell>
          <cell r="G32">
            <v>33</v>
          </cell>
          <cell r="H32">
            <v>6.12</v>
          </cell>
          <cell r="I32" t="str">
            <v>N</v>
          </cell>
          <cell r="J32">
            <v>20.88</v>
          </cell>
          <cell r="K32">
            <v>0</v>
          </cell>
        </row>
        <row r="33">
          <cell r="B33">
            <v>17.0625</v>
          </cell>
          <cell r="C33">
            <v>25.6</v>
          </cell>
          <cell r="D33">
            <v>9.5</v>
          </cell>
          <cell r="E33">
            <v>71.25</v>
          </cell>
          <cell r="F33">
            <v>96</v>
          </cell>
          <cell r="G33">
            <v>41</v>
          </cell>
          <cell r="H33">
            <v>12.24</v>
          </cell>
          <cell r="I33" t="str">
            <v>NO</v>
          </cell>
          <cell r="J33">
            <v>23.400000000000002</v>
          </cell>
          <cell r="K33">
            <v>0</v>
          </cell>
        </row>
        <row r="34">
          <cell r="B34">
            <v>17.729166666666668</v>
          </cell>
          <cell r="C34">
            <v>26.5</v>
          </cell>
          <cell r="D34">
            <v>11.1</v>
          </cell>
          <cell r="E34">
            <v>80.041666666666671</v>
          </cell>
          <cell r="F34">
            <v>97</v>
          </cell>
          <cell r="G34">
            <v>55</v>
          </cell>
          <cell r="H34">
            <v>9.7200000000000006</v>
          </cell>
          <cell r="I34" t="str">
            <v>NO</v>
          </cell>
          <cell r="J34">
            <v>26.28</v>
          </cell>
          <cell r="K34">
            <v>0.2</v>
          </cell>
        </row>
        <row r="35">
          <cell r="I35" t="str">
            <v>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22.641666666666666</v>
          </cell>
          <cell r="C5">
            <v>28.3</v>
          </cell>
          <cell r="D5">
            <v>15.7</v>
          </cell>
          <cell r="E5">
            <v>66</v>
          </cell>
          <cell r="F5">
            <v>93</v>
          </cell>
          <cell r="G5">
            <v>41</v>
          </cell>
          <cell r="H5">
            <v>12.96</v>
          </cell>
          <cell r="I5" t="str">
            <v>SO</v>
          </cell>
          <cell r="J5">
            <v>30.240000000000002</v>
          </cell>
          <cell r="K5">
            <v>0</v>
          </cell>
        </row>
        <row r="6">
          <cell r="B6">
            <v>21.3125</v>
          </cell>
          <cell r="C6">
            <v>29.6</v>
          </cell>
          <cell r="D6">
            <v>13.3</v>
          </cell>
          <cell r="E6">
            <v>66.291666666666671</v>
          </cell>
          <cell r="F6">
            <v>93</v>
          </cell>
          <cell r="G6">
            <v>35</v>
          </cell>
          <cell r="H6">
            <v>10.08</v>
          </cell>
          <cell r="I6" t="str">
            <v>SO</v>
          </cell>
          <cell r="J6">
            <v>29.880000000000003</v>
          </cell>
          <cell r="K6">
            <v>0</v>
          </cell>
        </row>
        <row r="7">
          <cell r="B7">
            <v>22.570833333333329</v>
          </cell>
          <cell r="C7">
            <v>31.2</v>
          </cell>
          <cell r="D7">
            <v>15.1</v>
          </cell>
          <cell r="E7">
            <v>68.791666666666671</v>
          </cell>
          <cell r="F7">
            <v>92</v>
          </cell>
          <cell r="G7">
            <v>36</v>
          </cell>
          <cell r="H7">
            <v>9.7200000000000006</v>
          </cell>
          <cell r="I7" t="str">
            <v>SO</v>
          </cell>
          <cell r="J7">
            <v>21.240000000000002</v>
          </cell>
          <cell r="K7">
            <v>0</v>
          </cell>
        </row>
        <row r="8">
          <cell r="B8">
            <v>22.516666666666666</v>
          </cell>
          <cell r="C8">
            <v>30.4</v>
          </cell>
          <cell r="D8">
            <v>20.2</v>
          </cell>
          <cell r="E8">
            <v>85.333333333333329</v>
          </cell>
          <cell r="F8">
            <v>95</v>
          </cell>
          <cell r="G8">
            <v>58</v>
          </cell>
          <cell r="H8">
            <v>12.6</v>
          </cell>
          <cell r="I8" t="str">
            <v>NE</v>
          </cell>
          <cell r="J8">
            <v>33.840000000000003</v>
          </cell>
          <cell r="K8">
            <v>48.6</v>
          </cell>
        </row>
        <row r="9">
          <cell r="B9">
            <v>24.004166666666663</v>
          </cell>
          <cell r="C9">
            <v>29.8</v>
          </cell>
          <cell r="D9">
            <v>20.8</v>
          </cell>
          <cell r="E9">
            <v>86.375</v>
          </cell>
          <cell r="F9">
            <v>95</v>
          </cell>
          <cell r="G9">
            <v>66</v>
          </cell>
          <cell r="H9">
            <v>10.44</v>
          </cell>
          <cell r="I9" t="str">
            <v>NE</v>
          </cell>
          <cell r="J9">
            <v>28.44</v>
          </cell>
          <cell r="K9">
            <v>1.8000000000000003</v>
          </cell>
        </row>
        <row r="10">
          <cell r="B10">
            <v>25.320833333333329</v>
          </cell>
          <cell r="C10">
            <v>29.6</v>
          </cell>
          <cell r="D10">
            <v>22.8</v>
          </cell>
          <cell r="E10">
            <v>84.75</v>
          </cell>
          <cell r="F10">
            <v>95</v>
          </cell>
          <cell r="G10">
            <v>66</v>
          </cell>
          <cell r="H10">
            <v>18.36</v>
          </cell>
          <cell r="I10" t="str">
            <v>NE</v>
          </cell>
          <cell r="J10">
            <v>33.480000000000004</v>
          </cell>
          <cell r="K10">
            <v>15.399999999999999</v>
          </cell>
        </row>
        <row r="11">
          <cell r="B11">
            <v>25.112500000000008</v>
          </cell>
          <cell r="C11">
            <v>31.6</v>
          </cell>
          <cell r="D11">
            <v>21</v>
          </cell>
          <cell r="E11">
            <v>83.583333333333329</v>
          </cell>
          <cell r="F11">
            <v>95</v>
          </cell>
          <cell r="G11">
            <v>57</v>
          </cell>
          <cell r="H11">
            <v>7.2</v>
          </cell>
          <cell r="I11" t="str">
            <v>SE</v>
          </cell>
          <cell r="J11">
            <v>22.32</v>
          </cell>
          <cell r="K11">
            <v>1</v>
          </cell>
        </row>
        <row r="12">
          <cell r="B12">
            <v>24.324999999999999</v>
          </cell>
          <cell r="C12">
            <v>30.8</v>
          </cell>
          <cell r="D12">
            <v>22.2</v>
          </cell>
          <cell r="E12">
            <v>87.5</v>
          </cell>
          <cell r="F12">
            <v>95</v>
          </cell>
          <cell r="G12">
            <v>65</v>
          </cell>
          <cell r="H12">
            <v>7.5600000000000005</v>
          </cell>
          <cell r="I12" t="str">
            <v>SO</v>
          </cell>
          <cell r="J12">
            <v>33.840000000000003</v>
          </cell>
          <cell r="K12">
            <v>8</v>
          </cell>
        </row>
        <row r="13">
          <cell r="B13">
            <v>24.599999999999998</v>
          </cell>
          <cell r="C13">
            <v>32.799999999999997</v>
          </cell>
          <cell r="D13">
            <v>21.1</v>
          </cell>
          <cell r="E13">
            <v>85.083333333333329</v>
          </cell>
          <cell r="F13">
            <v>95</v>
          </cell>
          <cell r="G13">
            <v>53</v>
          </cell>
          <cell r="H13">
            <v>5.7600000000000007</v>
          </cell>
          <cell r="I13" t="str">
            <v>SO</v>
          </cell>
          <cell r="J13">
            <v>34.92</v>
          </cell>
          <cell r="K13">
            <v>6</v>
          </cell>
        </row>
        <row r="14">
          <cell r="B14">
            <v>25.091666666666672</v>
          </cell>
          <cell r="C14">
            <v>32.299999999999997</v>
          </cell>
          <cell r="D14">
            <v>20.7</v>
          </cell>
          <cell r="E14">
            <v>82.75</v>
          </cell>
          <cell r="F14">
            <v>95</v>
          </cell>
          <cell r="G14">
            <v>51</v>
          </cell>
          <cell r="H14">
            <v>9.3600000000000012</v>
          </cell>
          <cell r="I14" t="str">
            <v>NE</v>
          </cell>
          <cell r="J14">
            <v>31.319999999999997</v>
          </cell>
          <cell r="K14">
            <v>0.2</v>
          </cell>
        </row>
        <row r="15">
          <cell r="B15">
            <v>24.275000000000006</v>
          </cell>
          <cell r="C15">
            <v>28.9</v>
          </cell>
          <cell r="D15">
            <v>21.9</v>
          </cell>
          <cell r="E15">
            <v>85.166666666666671</v>
          </cell>
          <cell r="F15">
            <v>94</v>
          </cell>
          <cell r="G15">
            <v>63</v>
          </cell>
          <cell r="H15">
            <v>7.9200000000000008</v>
          </cell>
          <cell r="I15" t="str">
            <v>NO</v>
          </cell>
          <cell r="J15">
            <v>29.880000000000003</v>
          </cell>
          <cell r="K15">
            <v>15.200000000000001</v>
          </cell>
        </row>
        <row r="16">
          <cell r="B16">
            <v>23.487500000000001</v>
          </cell>
          <cell r="C16">
            <v>29.1</v>
          </cell>
          <cell r="D16">
            <v>19.600000000000001</v>
          </cell>
          <cell r="E16">
            <v>72.833333333333329</v>
          </cell>
          <cell r="F16">
            <v>92</v>
          </cell>
          <cell r="G16">
            <v>46</v>
          </cell>
          <cell r="H16">
            <v>6.84</v>
          </cell>
          <cell r="I16" t="str">
            <v>NO</v>
          </cell>
          <cell r="J16">
            <v>23.400000000000002</v>
          </cell>
          <cell r="K16">
            <v>0</v>
          </cell>
        </row>
        <row r="17">
          <cell r="B17">
            <v>21.695833333333329</v>
          </cell>
          <cell r="C17">
            <v>28.4</v>
          </cell>
          <cell r="D17">
            <v>15.9</v>
          </cell>
          <cell r="E17">
            <v>77.541666666666671</v>
          </cell>
          <cell r="F17">
            <v>93</v>
          </cell>
          <cell r="G17">
            <v>60</v>
          </cell>
          <cell r="H17">
            <v>6.12</v>
          </cell>
          <cell r="I17" t="str">
            <v>O</v>
          </cell>
          <cell r="J17">
            <v>20.16</v>
          </cell>
          <cell r="K17">
            <v>0</v>
          </cell>
        </row>
        <row r="18">
          <cell r="B18">
            <v>24.104166666666668</v>
          </cell>
          <cell r="C18">
            <v>30.8</v>
          </cell>
          <cell r="D18">
            <v>18.5</v>
          </cell>
          <cell r="E18">
            <v>78.75</v>
          </cell>
          <cell r="F18">
            <v>95</v>
          </cell>
          <cell r="G18">
            <v>54</v>
          </cell>
          <cell r="H18">
            <v>8.2799999999999994</v>
          </cell>
          <cell r="I18" t="str">
            <v>SO</v>
          </cell>
          <cell r="J18">
            <v>21.6</v>
          </cell>
          <cell r="K18">
            <v>0</v>
          </cell>
        </row>
        <row r="19">
          <cell r="B19">
            <v>24.900000000000002</v>
          </cell>
          <cell r="C19">
            <v>32.9</v>
          </cell>
          <cell r="D19">
            <v>20</v>
          </cell>
          <cell r="E19">
            <v>78.125</v>
          </cell>
          <cell r="F19">
            <v>93</v>
          </cell>
          <cell r="G19">
            <v>49</v>
          </cell>
          <cell r="H19">
            <v>6.48</v>
          </cell>
          <cell r="I19" t="str">
            <v>SO</v>
          </cell>
          <cell r="J19">
            <v>20.16</v>
          </cell>
          <cell r="K19">
            <v>0</v>
          </cell>
        </row>
        <row r="20">
          <cell r="B20">
            <v>20.854166666666668</v>
          </cell>
          <cell r="C20">
            <v>26.2</v>
          </cell>
          <cell r="D20">
            <v>19.2</v>
          </cell>
          <cell r="E20">
            <v>92</v>
          </cell>
          <cell r="F20">
            <v>95</v>
          </cell>
          <cell r="G20">
            <v>76</v>
          </cell>
          <cell r="H20">
            <v>24.12</v>
          </cell>
          <cell r="I20" t="str">
            <v>NE</v>
          </cell>
          <cell r="J20">
            <v>43.92</v>
          </cell>
          <cell r="K20">
            <v>22.599999999999998</v>
          </cell>
        </row>
        <row r="21">
          <cell r="B21">
            <v>20.991666666666664</v>
          </cell>
          <cell r="C21">
            <v>25.5</v>
          </cell>
          <cell r="D21">
            <v>17.3</v>
          </cell>
          <cell r="E21">
            <v>85.583333333333329</v>
          </cell>
          <cell r="F21">
            <v>96</v>
          </cell>
          <cell r="G21">
            <v>65</v>
          </cell>
          <cell r="H21">
            <v>9</v>
          </cell>
          <cell r="I21" t="str">
            <v>NE</v>
          </cell>
          <cell r="J21">
            <v>18</v>
          </cell>
          <cell r="K21">
            <v>0.2</v>
          </cell>
        </row>
        <row r="22">
          <cell r="B22">
            <v>22.583333333333332</v>
          </cell>
          <cell r="C22">
            <v>28.8</v>
          </cell>
          <cell r="D22">
            <v>17.100000000000001</v>
          </cell>
          <cell r="E22">
            <v>81.958333333333329</v>
          </cell>
          <cell r="F22">
            <v>96</v>
          </cell>
          <cell r="G22">
            <v>59</v>
          </cell>
          <cell r="H22">
            <v>8.2799999999999994</v>
          </cell>
          <cell r="I22" t="str">
            <v>SO</v>
          </cell>
          <cell r="J22">
            <v>21.240000000000002</v>
          </cell>
          <cell r="K22">
            <v>0</v>
          </cell>
        </row>
        <row r="23">
          <cell r="B23">
            <v>23.741666666666674</v>
          </cell>
          <cell r="C23">
            <v>29.3</v>
          </cell>
          <cell r="D23">
            <v>20</v>
          </cell>
          <cell r="E23">
            <v>81</v>
          </cell>
          <cell r="F23">
            <v>94</v>
          </cell>
          <cell r="G23">
            <v>58</v>
          </cell>
          <cell r="H23">
            <v>9.7200000000000006</v>
          </cell>
          <cell r="I23" t="str">
            <v>SO</v>
          </cell>
          <cell r="J23">
            <v>21.240000000000002</v>
          </cell>
          <cell r="K23">
            <v>0</v>
          </cell>
        </row>
        <row r="24">
          <cell r="B24">
            <v>19.662499999999998</v>
          </cell>
          <cell r="C24">
            <v>24.1</v>
          </cell>
          <cell r="D24">
            <v>17.100000000000001</v>
          </cell>
          <cell r="E24">
            <v>91.125</v>
          </cell>
          <cell r="F24">
            <v>95</v>
          </cell>
          <cell r="G24">
            <v>79</v>
          </cell>
          <cell r="H24">
            <v>12.96</v>
          </cell>
          <cell r="I24" t="str">
            <v>NE</v>
          </cell>
          <cell r="J24">
            <v>32.04</v>
          </cell>
          <cell r="K24">
            <v>31.200000000000003</v>
          </cell>
        </row>
        <row r="25">
          <cell r="B25">
            <v>18.670833333333334</v>
          </cell>
          <cell r="C25">
            <v>25.3</v>
          </cell>
          <cell r="D25">
            <v>13.7</v>
          </cell>
          <cell r="E25">
            <v>82.291666666666671</v>
          </cell>
          <cell r="F25">
            <v>96</v>
          </cell>
          <cell r="G25">
            <v>51</v>
          </cell>
          <cell r="H25">
            <v>8.64</v>
          </cell>
          <cell r="I25" t="str">
            <v>NE</v>
          </cell>
          <cell r="J25">
            <v>23.400000000000002</v>
          </cell>
          <cell r="K25">
            <v>0.2</v>
          </cell>
        </row>
        <row r="26">
          <cell r="B26">
            <v>18.437500000000004</v>
          </cell>
          <cell r="C26">
            <v>22.9</v>
          </cell>
          <cell r="D26">
            <v>13.7</v>
          </cell>
          <cell r="E26">
            <v>84.541666666666671</v>
          </cell>
          <cell r="F26">
            <v>96</v>
          </cell>
          <cell r="G26">
            <v>64</v>
          </cell>
          <cell r="H26">
            <v>0</v>
          </cell>
          <cell r="I26" t="str">
            <v>NE</v>
          </cell>
          <cell r="J26">
            <v>10.8</v>
          </cell>
          <cell r="K26">
            <v>0</v>
          </cell>
        </row>
        <row r="27">
          <cell r="B27">
            <v>19.620833333333334</v>
          </cell>
          <cell r="C27">
            <v>27.9</v>
          </cell>
          <cell r="D27">
            <v>13.2</v>
          </cell>
          <cell r="E27">
            <v>79.833333333333329</v>
          </cell>
          <cell r="F27">
            <v>96</v>
          </cell>
          <cell r="G27">
            <v>46</v>
          </cell>
          <cell r="H27">
            <v>8.2799999999999994</v>
          </cell>
          <cell r="I27" t="str">
            <v>SO</v>
          </cell>
          <cell r="J27">
            <v>26.64</v>
          </cell>
          <cell r="K27">
            <v>0</v>
          </cell>
        </row>
        <row r="28">
          <cell r="B28">
            <v>21.158333333333335</v>
          </cell>
          <cell r="C28">
            <v>29.3</v>
          </cell>
          <cell r="D28">
            <v>14.8</v>
          </cell>
          <cell r="E28">
            <v>78.916666666666671</v>
          </cell>
          <cell r="F28">
            <v>96</v>
          </cell>
          <cell r="G28">
            <v>48</v>
          </cell>
          <cell r="H28">
            <v>9.7200000000000006</v>
          </cell>
          <cell r="I28" t="str">
            <v>SO</v>
          </cell>
          <cell r="J28">
            <v>21.96</v>
          </cell>
          <cell r="K28">
            <v>0</v>
          </cell>
        </row>
        <row r="29">
          <cell r="B29">
            <v>23.829166666666666</v>
          </cell>
          <cell r="C29">
            <v>31.3</v>
          </cell>
          <cell r="D29">
            <v>18.7</v>
          </cell>
          <cell r="E29">
            <v>76.416666666666671</v>
          </cell>
          <cell r="F29">
            <v>93</v>
          </cell>
          <cell r="G29">
            <v>52</v>
          </cell>
          <cell r="H29">
            <v>9.3600000000000012</v>
          </cell>
          <cell r="I29" t="str">
            <v>L</v>
          </cell>
          <cell r="J29">
            <v>31.319999999999997</v>
          </cell>
          <cell r="K29">
            <v>0</v>
          </cell>
        </row>
        <row r="30">
          <cell r="B30">
            <v>19.779166666666665</v>
          </cell>
          <cell r="C30">
            <v>24.9</v>
          </cell>
          <cell r="D30">
            <v>14</v>
          </cell>
          <cell r="E30">
            <v>88.791666666666671</v>
          </cell>
          <cell r="F30">
            <v>95</v>
          </cell>
          <cell r="G30">
            <v>71</v>
          </cell>
          <cell r="H30">
            <v>8.64</v>
          </cell>
          <cell r="I30" t="str">
            <v>NE</v>
          </cell>
          <cell r="J30">
            <v>39.24</v>
          </cell>
          <cell r="K30">
            <v>38.199999999999996</v>
          </cell>
        </row>
        <row r="31">
          <cell r="B31">
            <v>15.641666666666667</v>
          </cell>
          <cell r="C31">
            <v>21.2</v>
          </cell>
          <cell r="D31">
            <v>10.4</v>
          </cell>
          <cell r="E31">
            <v>72.083333333333329</v>
          </cell>
          <cell r="F31">
            <v>95</v>
          </cell>
          <cell r="G31">
            <v>44</v>
          </cell>
          <cell r="H31">
            <v>10.44</v>
          </cell>
          <cell r="I31" t="str">
            <v>O</v>
          </cell>
          <cell r="J31">
            <v>33.840000000000003</v>
          </cell>
          <cell r="K31">
            <v>0</v>
          </cell>
        </row>
        <row r="32">
          <cell r="B32">
            <v>15.345833333333331</v>
          </cell>
          <cell r="C32">
            <v>23.4</v>
          </cell>
          <cell r="D32">
            <v>9.3000000000000007</v>
          </cell>
          <cell r="E32">
            <v>64.708333333333329</v>
          </cell>
          <cell r="F32">
            <v>85</v>
          </cell>
          <cell r="G32">
            <v>33</v>
          </cell>
          <cell r="H32">
            <v>8.64</v>
          </cell>
          <cell r="I32" t="str">
            <v>SO</v>
          </cell>
          <cell r="J32">
            <v>20.52</v>
          </cell>
          <cell r="K32">
            <v>0</v>
          </cell>
        </row>
        <row r="33">
          <cell r="B33">
            <v>16.204166666666669</v>
          </cell>
          <cell r="C33">
            <v>25</v>
          </cell>
          <cell r="D33">
            <v>9.3000000000000007</v>
          </cell>
          <cell r="E33">
            <v>77.166666666666671</v>
          </cell>
          <cell r="F33">
            <v>92</v>
          </cell>
          <cell r="G33">
            <v>51</v>
          </cell>
          <cell r="H33">
            <v>9.7200000000000006</v>
          </cell>
          <cell r="I33" t="str">
            <v>SO</v>
          </cell>
          <cell r="J33">
            <v>24.12</v>
          </cell>
          <cell r="K33">
            <v>0</v>
          </cell>
        </row>
        <row r="34">
          <cell r="B34">
            <v>16.824999999999999</v>
          </cell>
          <cell r="C34">
            <v>23.4</v>
          </cell>
          <cell r="D34">
            <v>11.4</v>
          </cell>
          <cell r="E34">
            <v>82.875</v>
          </cell>
          <cell r="F34">
            <v>93</v>
          </cell>
          <cell r="G34">
            <v>69</v>
          </cell>
          <cell r="H34">
            <v>9.3600000000000012</v>
          </cell>
          <cell r="I34" t="str">
            <v>SO</v>
          </cell>
          <cell r="J34">
            <v>19.440000000000001</v>
          </cell>
          <cell r="K34">
            <v>0</v>
          </cell>
        </row>
        <row r="35">
          <cell r="I35" t="str">
            <v>SO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26.662500000000005</v>
          </cell>
          <cell r="C5">
            <v>32.9</v>
          </cell>
          <cell r="D5">
            <v>21</v>
          </cell>
          <cell r="E5">
            <v>60.083333333333336</v>
          </cell>
          <cell r="F5">
            <v>82</v>
          </cell>
          <cell r="G5">
            <v>34</v>
          </cell>
          <cell r="H5">
            <v>7.9200000000000008</v>
          </cell>
          <cell r="I5" t="str">
            <v>S</v>
          </cell>
          <cell r="J5">
            <v>20.16</v>
          </cell>
          <cell r="K5">
            <v>0</v>
          </cell>
        </row>
        <row r="6">
          <cell r="B6">
            <v>24.729166666666661</v>
          </cell>
          <cell r="C6">
            <v>31.9</v>
          </cell>
          <cell r="D6">
            <v>18.2</v>
          </cell>
          <cell r="E6">
            <v>57.75</v>
          </cell>
          <cell r="F6">
            <v>77</v>
          </cell>
          <cell r="G6">
            <v>34</v>
          </cell>
          <cell r="H6">
            <v>9.3600000000000012</v>
          </cell>
          <cell r="I6" t="str">
            <v>S</v>
          </cell>
          <cell r="J6">
            <v>21.240000000000002</v>
          </cell>
          <cell r="K6">
            <v>0</v>
          </cell>
        </row>
        <row r="7">
          <cell r="B7">
            <v>25.420833333333334</v>
          </cell>
          <cell r="C7">
            <v>33.200000000000003</v>
          </cell>
          <cell r="D7">
            <v>18.600000000000001</v>
          </cell>
          <cell r="E7">
            <v>64.333333333333329</v>
          </cell>
          <cell r="F7">
            <v>87</v>
          </cell>
          <cell r="G7">
            <v>41</v>
          </cell>
          <cell r="H7">
            <v>7.5600000000000005</v>
          </cell>
          <cell r="I7" t="str">
            <v>S</v>
          </cell>
          <cell r="J7">
            <v>18.720000000000002</v>
          </cell>
          <cell r="K7">
            <v>0</v>
          </cell>
        </row>
        <row r="8">
          <cell r="B8">
            <v>26.474999999999998</v>
          </cell>
          <cell r="C8">
            <v>33</v>
          </cell>
          <cell r="D8">
            <v>23.9</v>
          </cell>
          <cell r="E8">
            <v>80.666666666666671</v>
          </cell>
          <cell r="F8">
            <v>92</v>
          </cell>
          <cell r="G8">
            <v>50</v>
          </cell>
          <cell r="H8">
            <v>11.879999999999999</v>
          </cell>
          <cell r="I8" t="str">
            <v>N</v>
          </cell>
          <cell r="J8">
            <v>33.480000000000004</v>
          </cell>
          <cell r="K8">
            <v>10</v>
          </cell>
        </row>
        <row r="9">
          <cell r="B9">
            <v>25.416666666666668</v>
          </cell>
          <cell r="C9">
            <v>31.2</v>
          </cell>
          <cell r="D9">
            <v>22.8</v>
          </cell>
          <cell r="E9">
            <v>85</v>
          </cell>
          <cell r="F9">
            <v>94</v>
          </cell>
          <cell r="G9">
            <v>63</v>
          </cell>
          <cell r="H9">
            <v>9.7200000000000006</v>
          </cell>
          <cell r="I9" t="str">
            <v>N</v>
          </cell>
          <cell r="J9">
            <v>31.319999999999997</v>
          </cell>
          <cell r="K9">
            <v>11.600000000000001</v>
          </cell>
        </row>
        <row r="10">
          <cell r="B10">
            <v>26.066666666666663</v>
          </cell>
          <cell r="C10">
            <v>31.3</v>
          </cell>
          <cell r="D10">
            <v>23.7</v>
          </cell>
          <cell r="E10">
            <v>84.875</v>
          </cell>
          <cell r="F10">
            <v>94</v>
          </cell>
          <cell r="G10">
            <v>60</v>
          </cell>
          <cell r="H10">
            <v>9.7200000000000006</v>
          </cell>
          <cell r="I10" t="str">
            <v>NO</v>
          </cell>
          <cell r="J10">
            <v>24.12</v>
          </cell>
          <cell r="K10">
            <v>17</v>
          </cell>
        </row>
        <row r="11">
          <cell r="B11">
            <v>25.566666666666674</v>
          </cell>
          <cell r="C11">
            <v>30</v>
          </cell>
          <cell r="D11">
            <v>23.6</v>
          </cell>
          <cell r="E11">
            <v>87.333333333333329</v>
          </cell>
          <cell r="F11">
            <v>93</v>
          </cell>
          <cell r="G11">
            <v>69</v>
          </cell>
          <cell r="H11">
            <v>8.64</v>
          </cell>
          <cell r="I11" t="str">
            <v>O</v>
          </cell>
          <cell r="J11">
            <v>30.240000000000002</v>
          </cell>
          <cell r="K11">
            <v>14</v>
          </cell>
        </row>
        <row r="12">
          <cell r="B12">
            <v>26.495833333333334</v>
          </cell>
          <cell r="C12">
            <v>33.299999999999997</v>
          </cell>
          <cell r="D12">
            <v>22.7</v>
          </cell>
          <cell r="E12">
            <v>83.458333333333329</v>
          </cell>
          <cell r="F12">
            <v>95</v>
          </cell>
          <cell r="G12">
            <v>52</v>
          </cell>
          <cell r="H12">
            <v>10.08</v>
          </cell>
          <cell r="I12" t="str">
            <v>N</v>
          </cell>
          <cell r="J12">
            <v>45.72</v>
          </cell>
          <cell r="K12">
            <v>2.6</v>
          </cell>
        </row>
        <row r="13">
          <cell r="B13">
            <v>27.512500000000006</v>
          </cell>
          <cell r="C13">
            <v>34.299999999999997</v>
          </cell>
          <cell r="D13">
            <v>22.8</v>
          </cell>
          <cell r="E13">
            <v>76.666666666666671</v>
          </cell>
          <cell r="F13">
            <v>93</v>
          </cell>
          <cell r="G13">
            <v>45</v>
          </cell>
          <cell r="H13">
            <v>9.7200000000000006</v>
          </cell>
          <cell r="I13" t="str">
            <v>O</v>
          </cell>
          <cell r="J13">
            <v>24.12</v>
          </cell>
          <cell r="K13">
            <v>0</v>
          </cell>
        </row>
        <row r="14">
          <cell r="B14">
            <v>26.987499999999997</v>
          </cell>
          <cell r="C14">
            <v>33.299999999999997</v>
          </cell>
          <cell r="D14">
            <v>23.2</v>
          </cell>
          <cell r="E14">
            <v>80.833333333333329</v>
          </cell>
          <cell r="F14">
            <v>93</v>
          </cell>
          <cell r="G14">
            <v>52</v>
          </cell>
          <cell r="H14">
            <v>7.9200000000000008</v>
          </cell>
          <cell r="I14" t="str">
            <v>O</v>
          </cell>
          <cell r="J14">
            <v>25.2</v>
          </cell>
          <cell r="K14">
            <v>6.6</v>
          </cell>
        </row>
        <row r="15">
          <cell r="B15">
            <v>26.787499999999998</v>
          </cell>
          <cell r="C15">
            <v>31.7</v>
          </cell>
          <cell r="D15">
            <v>23.4</v>
          </cell>
          <cell r="E15">
            <v>76.125</v>
          </cell>
          <cell r="F15">
            <v>93</v>
          </cell>
          <cell r="G15">
            <v>53</v>
          </cell>
          <cell r="H15">
            <v>9.7200000000000006</v>
          </cell>
          <cell r="I15" t="str">
            <v>S</v>
          </cell>
          <cell r="J15">
            <v>19.440000000000001</v>
          </cell>
          <cell r="K15">
            <v>0.2</v>
          </cell>
        </row>
        <row r="16">
          <cell r="B16">
            <v>25.574999999999999</v>
          </cell>
          <cell r="C16">
            <v>31.8</v>
          </cell>
          <cell r="D16">
            <v>20.399999999999999</v>
          </cell>
          <cell r="E16">
            <v>71.791666666666671</v>
          </cell>
          <cell r="F16">
            <v>91</v>
          </cell>
          <cell r="G16">
            <v>48</v>
          </cell>
          <cell r="H16">
            <v>14.76</v>
          </cell>
          <cell r="I16" t="str">
            <v>S</v>
          </cell>
          <cell r="J16">
            <v>29.52</v>
          </cell>
          <cell r="K16">
            <v>0</v>
          </cell>
        </row>
        <row r="17">
          <cell r="B17">
            <v>24.995833333333334</v>
          </cell>
          <cell r="C17">
            <v>32.6</v>
          </cell>
          <cell r="D17">
            <v>18.600000000000001</v>
          </cell>
          <cell r="E17">
            <v>66.833333333333329</v>
          </cell>
          <cell r="F17">
            <v>87</v>
          </cell>
          <cell r="G17">
            <v>41</v>
          </cell>
          <cell r="H17">
            <v>5.04</v>
          </cell>
          <cell r="I17" t="str">
            <v>S</v>
          </cell>
          <cell r="J17">
            <v>17.28</v>
          </cell>
          <cell r="K17">
            <v>0</v>
          </cell>
        </row>
        <row r="18">
          <cell r="B18">
            <v>27.3</v>
          </cell>
          <cell r="C18">
            <v>34.1</v>
          </cell>
          <cell r="D18">
            <v>22.8</v>
          </cell>
          <cell r="E18">
            <v>70.833333333333329</v>
          </cell>
          <cell r="F18">
            <v>86</v>
          </cell>
          <cell r="G18">
            <v>44</v>
          </cell>
          <cell r="H18">
            <v>5.7600000000000007</v>
          </cell>
          <cell r="I18" t="str">
            <v>S</v>
          </cell>
          <cell r="J18">
            <v>12.6</v>
          </cell>
          <cell r="K18">
            <v>0</v>
          </cell>
        </row>
        <row r="19">
          <cell r="B19">
            <v>28.32083333333334</v>
          </cell>
          <cell r="C19">
            <v>34.700000000000003</v>
          </cell>
          <cell r="D19">
            <v>24</v>
          </cell>
          <cell r="E19">
            <v>70.458333333333329</v>
          </cell>
          <cell r="F19">
            <v>86</v>
          </cell>
          <cell r="G19">
            <v>45</v>
          </cell>
          <cell r="H19">
            <v>8.2799999999999994</v>
          </cell>
          <cell r="I19" t="str">
            <v>S</v>
          </cell>
          <cell r="J19">
            <v>20.52</v>
          </cell>
          <cell r="K19">
            <v>0</v>
          </cell>
        </row>
        <row r="20">
          <cell r="B20">
            <v>24.720833333333335</v>
          </cell>
          <cell r="C20">
            <v>34.1</v>
          </cell>
          <cell r="D20">
            <v>20.8</v>
          </cell>
          <cell r="E20">
            <v>82.833333333333329</v>
          </cell>
          <cell r="F20">
            <v>94</v>
          </cell>
          <cell r="G20">
            <v>49</v>
          </cell>
          <cell r="H20">
            <v>12.6</v>
          </cell>
          <cell r="I20" t="str">
            <v>S</v>
          </cell>
          <cell r="J20">
            <v>55.080000000000005</v>
          </cell>
          <cell r="K20">
            <v>28</v>
          </cell>
        </row>
        <row r="21">
          <cell r="B21">
            <v>23.750000000000004</v>
          </cell>
          <cell r="C21">
            <v>29.4</v>
          </cell>
          <cell r="D21">
            <v>19.899999999999999</v>
          </cell>
          <cell r="E21">
            <v>82.291666666666671</v>
          </cell>
          <cell r="F21">
            <v>94</v>
          </cell>
          <cell r="G21">
            <v>58</v>
          </cell>
          <cell r="H21">
            <v>4.32</v>
          </cell>
          <cell r="I21" t="str">
            <v>S</v>
          </cell>
          <cell r="J21">
            <v>13.32</v>
          </cell>
          <cell r="K21">
            <v>0</v>
          </cell>
        </row>
        <row r="22">
          <cell r="B22">
            <v>25.933333333333337</v>
          </cell>
          <cell r="C22">
            <v>31.1</v>
          </cell>
          <cell r="D22">
            <v>22</v>
          </cell>
          <cell r="E22">
            <v>77.416666666666671</v>
          </cell>
          <cell r="F22">
            <v>92</v>
          </cell>
          <cell r="G22">
            <v>52</v>
          </cell>
          <cell r="H22">
            <v>6.12</v>
          </cell>
          <cell r="I22" t="str">
            <v>S</v>
          </cell>
          <cell r="J22">
            <v>13.32</v>
          </cell>
          <cell r="K22">
            <v>0</v>
          </cell>
        </row>
        <row r="23">
          <cell r="B23">
            <v>25.108333333333334</v>
          </cell>
          <cell r="C23">
            <v>30.1</v>
          </cell>
          <cell r="D23">
            <v>22.4</v>
          </cell>
          <cell r="E23">
            <v>84.125</v>
          </cell>
          <cell r="F23">
            <v>94</v>
          </cell>
          <cell r="G23">
            <v>60</v>
          </cell>
          <cell r="H23">
            <v>12.6</v>
          </cell>
          <cell r="I23" t="str">
            <v>SO</v>
          </cell>
          <cell r="J23">
            <v>44.64</v>
          </cell>
          <cell r="K23">
            <v>37</v>
          </cell>
        </row>
        <row r="24">
          <cell r="B24">
            <v>20.816666666666666</v>
          </cell>
          <cell r="C24">
            <v>24.7</v>
          </cell>
          <cell r="D24">
            <v>18.100000000000001</v>
          </cell>
          <cell r="E24">
            <v>90.083333333333329</v>
          </cell>
          <cell r="F24">
            <v>95</v>
          </cell>
          <cell r="G24">
            <v>75</v>
          </cell>
          <cell r="H24">
            <v>15.120000000000001</v>
          </cell>
          <cell r="I24" t="str">
            <v>NE</v>
          </cell>
          <cell r="J24">
            <v>43.2</v>
          </cell>
          <cell r="K24">
            <v>60.6</v>
          </cell>
        </row>
        <row r="25">
          <cell r="B25">
            <v>20.733333333333331</v>
          </cell>
          <cell r="C25">
            <v>26.3</v>
          </cell>
          <cell r="D25">
            <v>17.5</v>
          </cell>
          <cell r="E25">
            <v>83.083333333333329</v>
          </cell>
          <cell r="F25">
            <v>95</v>
          </cell>
          <cell r="G25">
            <v>54</v>
          </cell>
          <cell r="H25">
            <v>4.6800000000000006</v>
          </cell>
          <cell r="I25" t="str">
            <v>NE</v>
          </cell>
          <cell r="J25">
            <v>12.6</v>
          </cell>
          <cell r="K25">
            <v>1.4</v>
          </cell>
        </row>
        <row r="26">
          <cell r="B26">
            <v>22.179166666666664</v>
          </cell>
          <cell r="C26">
            <v>28.2</v>
          </cell>
          <cell r="D26">
            <v>17.5</v>
          </cell>
          <cell r="E26">
            <v>78.166666666666671</v>
          </cell>
          <cell r="F26">
            <v>95</v>
          </cell>
          <cell r="G26">
            <v>49</v>
          </cell>
          <cell r="H26">
            <v>7.5600000000000005</v>
          </cell>
          <cell r="I26" t="str">
            <v>S</v>
          </cell>
          <cell r="J26">
            <v>16.2</v>
          </cell>
          <cell r="K26">
            <v>0</v>
          </cell>
        </row>
        <row r="27">
          <cell r="B27">
            <v>23.012499999999999</v>
          </cell>
          <cell r="C27">
            <v>30</v>
          </cell>
          <cell r="D27">
            <v>17.8</v>
          </cell>
          <cell r="E27">
            <v>73.208333333333329</v>
          </cell>
          <cell r="F27">
            <v>90</v>
          </cell>
          <cell r="G27">
            <v>44</v>
          </cell>
          <cell r="H27">
            <v>6.48</v>
          </cell>
          <cell r="I27" t="str">
            <v>S</v>
          </cell>
          <cell r="J27">
            <v>18.720000000000002</v>
          </cell>
          <cell r="K27">
            <v>0</v>
          </cell>
        </row>
        <row r="28">
          <cell r="B28">
            <v>24.520833333333332</v>
          </cell>
          <cell r="C28">
            <v>31.6</v>
          </cell>
          <cell r="D28">
            <v>19.7</v>
          </cell>
          <cell r="E28">
            <v>74.875</v>
          </cell>
          <cell r="F28">
            <v>93</v>
          </cell>
          <cell r="G28">
            <v>47</v>
          </cell>
          <cell r="H28">
            <v>10.44</v>
          </cell>
          <cell r="I28" t="str">
            <v>S</v>
          </cell>
          <cell r="J28">
            <v>21.96</v>
          </cell>
          <cell r="K28">
            <v>0</v>
          </cell>
        </row>
        <row r="29">
          <cell r="B29">
            <v>26.283333333333331</v>
          </cell>
          <cell r="C29">
            <v>32.6</v>
          </cell>
          <cell r="D29">
            <v>21.1</v>
          </cell>
          <cell r="E29">
            <v>77</v>
          </cell>
          <cell r="F29">
            <v>93</v>
          </cell>
          <cell r="G29">
            <v>54</v>
          </cell>
          <cell r="H29">
            <v>16.920000000000002</v>
          </cell>
          <cell r="I29" t="str">
            <v>N</v>
          </cell>
          <cell r="J29">
            <v>41.4</v>
          </cell>
          <cell r="K29">
            <v>0</v>
          </cell>
        </row>
        <row r="30">
          <cell r="B30">
            <v>21.8</v>
          </cell>
          <cell r="C30">
            <v>27.5</v>
          </cell>
          <cell r="D30">
            <v>15.9</v>
          </cell>
          <cell r="E30">
            <v>87.666666666666671</v>
          </cell>
          <cell r="F30">
            <v>95</v>
          </cell>
          <cell r="G30">
            <v>72</v>
          </cell>
          <cell r="H30">
            <v>16.559999999999999</v>
          </cell>
          <cell r="I30" t="str">
            <v>N</v>
          </cell>
          <cell r="J30">
            <v>52.2</v>
          </cell>
          <cell r="K30">
            <v>47.8</v>
          </cell>
        </row>
        <row r="31">
          <cell r="B31">
            <v>18.270833333333332</v>
          </cell>
          <cell r="C31">
            <v>23.4</v>
          </cell>
          <cell r="D31">
            <v>14.4</v>
          </cell>
          <cell r="E31">
            <v>68.166666666666671</v>
          </cell>
          <cell r="F31">
            <v>93</v>
          </cell>
          <cell r="G31">
            <v>37</v>
          </cell>
          <cell r="H31">
            <v>12.96</v>
          </cell>
          <cell r="I31" t="str">
            <v>S</v>
          </cell>
          <cell r="J31">
            <v>30.240000000000002</v>
          </cell>
          <cell r="K31">
            <v>0</v>
          </cell>
        </row>
        <row r="32">
          <cell r="B32">
            <v>18.212499999999999</v>
          </cell>
          <cell r="C32">
            <v>25</v>
          </cell>
          <cell r="D32">
            <v>13</v>
          </cell>
          <cell r="E32">
            <v>63.333333333333336</v>
          </cell>
          <cell r="F32">
            <v>83</v>
          </cell>
          <cell r="G32">
            <v>37</v>
          </cell>
          <cell r="H32">
            <v>10.44</v>
          </cell>
          <cell r="I32" t="str">
            <v>S</v>
          </cell>
          <cell r="J32">
            <v>21.240000000000002</v>
          </cell>
          <cell r="K32">
            <v>0</v>
          </cell>
        </row>
        <row r="33">
          <cell r="B33">
            <v>19.633333333333336</v>
          </cell>
          <cell r="C33">
            <v>27.7</v>
          </cell>
          <cell r="D33">
            <v>14</v>
          </cell>
          <cell r="E33">
            <v>69.291666666666671</v>
          </cell>
          <cell r="F33">
            <v>89</v>
          </cell>
          <cell r="G33">
            <v>43</v>
          </cell>
          <cell r="H33">
            <v>10.08</v>
          </cell>
          <cell r="I33" t="str">
            <v>S</v>
          </cell>
          <cell r="J33">
            <v>19.440000000000001</v>
          </cell>
          <cell r="K33">
            <v>0</v>
          </cell>
        </row>
        <row r="34">
          <cell r="B34">
            <v>21.641666666666666</v>
          </cell>
          <cell r="C34">
            <v>28.6</v>
          </cell>
          <cell r="D34">
            <v>16</v>
          </cell>
          <cell r="E34">
            <v>67.75</v>
          </cell>
          <cell r="F34">
            <v>86</v>
          </cell>
          <cell r="G34">
            <v>44</v>
          </cell>
          <cell r="H34">
            <v>8.64</v>
          </cell>
          <cell r="I34" t="str">
            <v>S</v>
          </cell>
          <cell r="J34">
            <v>23.040000000000003</v>
          </cell>
          <cell r="K34">
            <v>0</v>
          </cell>
        </row>
        <row r="35">
          <cell r="I35" t="str">
            <v>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27.495833333333334</v>
          </cell>
          <cell r="C5">
            <v>32.700000000000003</v>
          </cell>
          <cell r="D5">
            <v>23.6</v>
          </cell>
          <cell r="E5">
            <v>74.875</v>
          </cell>
          <cell r="F5">
            <v>96</v>
          </cell>
          <cell r="G5">
            <v>45</v>
          </cell>
          <cell r="H5">
            <v>12.6</v>
          </cell>
          <cell r="I5" t="str">
            <v>NE</v>
          </cell>
          <cell r="J5">
            <v>28.44</v>
          </cell>
          <cell r="K5">
            <v>0.2</v>
          </cell>
        </row>
        <row r="6">
          <cell r="B6">
            <v>25.941666666666663</v>
          </cell>
          <cell r="C6">
            <v>32.700000000000003</v>
          </cell>
          <cell r="D6">
            <v>19.399999999999999</v>
          </cell>
          <cell r="E6">
            <v>70</v>
          </cell>
          <cell r="F6">
            <v>95</v>
          </cell>
          <cell r="G6">
            <v>41</v>
          </cell>
          <cell r="H6">
            <v>3.24</v>
          </cell>
          <cell r="I6" t="str">
            <v>L</v>
          </cell>
          <cell r="J6">
            <v>21.6</v>
          </cell>
          <cell r="K6">
            <v>0</v>
          </cell>
        </row>
        <row r="7">
          <cell r="B7">
            <v>26.6875</v>
          </cell>
          <cell r="C7">
            <v>33.799999999999997</v>
          </cell>
          <cell r="D7">
            <v>21.6</v>
          </cell>
          <cell r="E7">
            <v>75.208333333333329</v>
          </cell>
          <cell r="F7">
            <v>94</v>
          </cell>
          <cell r="G7">
            <v>45</v>
          </cell>
          <cell r="H7">
            <v>10.44</v>
          </cell>
          <cell r="I7" t="str">
            <v>NE</v>
          </cell>
          <cell r="J7">
            <v>24.48</v>
          </cell>
          <cell r="K7">
            <v>0</v>
          </cell>
        </row>
        <row r="8">
          <cell r="B8">
            <v>26.766666666666666</v>
          </cell>
          <cell r="C8">
            <v>32.5</v>
          </cell>
          <cell r="D8">
            <v>23.3</v>
          </cell>
          <cell r="E8">
            <v>83.791666666666671</v>
          </cell>
          <cell r="F8">
            <v>94</v>
          </cell>
          <cell r="G8">
            <v>59</v>
          </cell>
          <cell r="H8">
            <v>2.16</v>
          </cell>
          <cell r="I8" t="str">
            <v>NO</v>
          </cell>
          <cell r="J8">
            <v>37.080000000000005</v>
          </cell>
          <cell r="K8">
            <v>3</v>
          </cell>
        </row>
        <row r="9">
          <cell r="B9">
            <v>27.079166666666669</v>
          </cell>
          <cell r="C9">
            <v>33.6</v>
          </cell>
          <cell r="D9">
            <v>23.1</v>
          </cell>
          <cell r="E9">
            <v>81.25</v>
          </cell>
          <cell r="F9">
            <v>95</v>
          </cell>
          <cell r="G9">
            <v>53</v>
          </cell>
          <cell r="H9">
            <v>14.04</v>
          </cell>
          <cell r="I9" t="str">
            <v>NO</v>
          </cell>
          <cell r="J9">
            <v>34.200000000000003</v>
          </cell>
          <cell r="K9">
            <v>0</v>
          </cell>
        </row>
        <row r="10">
          <cell r="B10">
            <v>27.099999999999998</v>
          </cell>
          <cell r="C10">
            <v>31.7</v>
          </cell>
          <cell r="D10">
            <v>25</v>
          </cell>
          <cell r="E10">
            <v>84.666666666666671</v>
          </cell>
          <cell r="F10">
            <v>94</v>
          </cell>
          <cell r="G10">
            <v>61</v>
          </cell>
          <cell r="H10">
            <v>16.2</v>
          </cell>
          <cell r="I10" t="str">
            <v>NO</v>
          </cell>
          <cell r="J10">
            <v>29.880000000000003</v>
          </cell>
          <cell r="K10">
            <v>3.2</v>
          </cell>
        </row>
        <row r="11">
          <cell r="B11">
            <v>26.712500000000002</v>
          </cell>
          <cell r="C11">
            <v>33.5</v>
          </cell>
          <cell r="D11">
            <v>23.1</v>
          </cell>
          <cell r="E11">
            <v>86.666666666666671</v>
          </cell>
          <cell r="F11">
            <v>96</v>
          </cell>
          <cell r="G11">
            <v>57</v>
          </cell>
          <cell r="H11">
            <v>7.9200000000000008</v>
          </cell>
          <cell r="I11" t="str">
            <v>N</v>
          </cell>
          <cell r="J11">
            <v>42.12</v>
          </cell>
          <cell r="K11">
            <v>5.4</v>
          </cell>
        </row>
        <row r="12">
          <cell r="B12">
            <v>28.195833333333336</v>
          </cell>
          <cell r="C12">
            <v>34.200000000000003</v>
          </cell>
          <cell r="D12">
            <v>24.5</v>
          </cell>
          <cell r="E12">
            <v>79.958333333333329</v>
          </cell>
          <cell r="F12">
            <v>95</v>
          </cell>
          <cell r="G12">
            <v>51</v>
          </cell>
          <cell r="H12">
            <v>14.04</v>
          </cell>
          <cell r="I12" t="str">
            <v>NE</v>
          </cell>
          <cell r="J12">
            <v>29.52</v>
          </cell>
          <cell r="K12">
            <v>0.2</v>
          </cell>
        </row>
        <row r="13">
          <cell r="B13">
            <v>28.475000000000005</v>
          </cell>
          <cell r="C13">
            <v>35.1</v>
          </cell>
          <cell r="D13">
            <v>23.6</v>
          </cell>
          <cell r="E13">
            <v>76.083333333333329</v>
          </cell>
          <cell r="F13">
            <v>96</v>
          </cell>
          <cell r="G13">
            <v>44</v>
          </cell>
          <cell r="H13">
            <v>5.7600000000000007</v>
          </cell>
          <cell r="I13" t="str">
            <v>N</v>
          </cell>
          <cell r="J13">
            <v>28.08</v>
          </cell>
          <cell r="K13">
            <v>0</v>
          </cell>
        </row>
        <row r="14">
          <cell r="B14">
            <v>27.195833333333329</v>
          </cell>
          <cell r="C14">
            <v>35.9</v>
          </cell>
          <cell r="D14">
            <v>23.2</v>
          </cell>
          <cell r="E14">
            <v>80.958333333333329</v>
          </cell>
          <cell r="F14">
            <v>96</v>
          </cell>
          <cell r="G14">
            <v>42</v>
          </cell>
          <cell r="H14">
            <v>4.6800000000000006</v>
          </cell>
          <cell r="I14" t="str">
            <v>N</v>
          </cell>
          <cell r="J14">
            <v>32.76</v>
          </cell>
          <cell r="K14">
            <v>0</v>
          </cell>
        </row>
        <row r="15">
          <cell r="B15">
            <v>25.691666666666666</v>
          </cell>
          <cell r="C15">
            <v>31.7</v>
          </cell>
          <cell r="D15">
            <v>21.6</v>
          </cell>
          <cell r="E15">
            <v>80.958333333333329</v>
          </cell>
          <cell r="F15">
            <v>93</v>
          </cell>
          <cell r="G15">
            <v>60</v>
          </cell>
          <cell r="H15">
            <v>14.4</v>
          </cell>
          <cell r="I15" t="str">
            <v>S</v>
          </cell>
          <cell r="J15">
            <v>28.08</v>
          </cell>
          <cell r="K15">
            <v>0</v>
          </cell>
        </row>
        <row r="16">
          <cell r="B16">
            <v>25.604166666666668</v>
          </cell>
          <cell r="C16">
            <v>31.1</v>
          </cell>
          <cell r="D16">
            <v>21.4</v>
          </cell>
          <cell r="E16">
            <v>78.416666666666671</v>
          </cell>
          <cell r="F16">
            <v>93</v>
          </cell>
          <cell r="G16">
            <v>54</v>
          </cell>
          <cell r="H16">
            <v>0</v>
          </cell>
          <cell r="I16" t="str">
            <v>S</v>
          </cell>
          <cell r="J16">
            <v>23.759999999999998</v>
          </cell>
          <cell r="K16">
            <v>0</v>
          </cell>
        </row>
        <row r="17">
          <cell r="B17">
            <v>25.712499999999995</v>
          </cell>
          <cell r="C17">
            <v>34</v>
          </cell>
          <cell r="D17">
            <v>19.5</v>
          </cell>
          <cell r="E17">
            <v>74.458333333333329</v>
          </cell>
          <cell r="F17">
            <v>94</v>
          </cell>
          <cell r="G17">
            <v>46</v>
          </cell>
          <cell r="H17">
            <v>6.12</v>
          </cell>
          <cell r="I17" t="str">
            <v>S</v>
          </cell>
          <cell r="J17">
            <v>16.2</v>
          </cell>
          <cell r="K17">
            <v>0</v>
          </cell>
        </row>
        <row r="18">
          <cell r="B18">
            <v>27.349999999999994</v>
          </cell>
          <cell r="C18">
            <v>35.4</v>
          </cell>
          <cell r="D18">
            <v>21.5</v>
          </cell>
          <cell r="E18">
            <v>76.458333333333329</v>
          </cell>
          <cell r="F18">
            <v>96</v>
          </cell>
          <cell r="G18">
            <v>43</v>
          </cell>
          <cell r="H18">
            <v>11.879999999999999</v>
          </cell>
          <cell r="I18" t="str">
            <v>L</v>
          </cell>
          <cell r="J18">
            <v>28.44</v>
          </cell>
          <cell r="K18">
            <v>0</v>
          </cell>
        </row>
        <row r="19">
          <cell r="B19">
            <v>27.870833333333334</v>
          </cell>
          <cell r="C19">
            <v>35.6</v>
          </cell>
          <cell r="D19">
            <v>22.6</v>
          </cell>
          <cell r="E19">
            <v>78.708333333333329</v>
          </cell>
          <cell r="F19">
            <v>96</v>
          </cell>
          <cell r="G19">
            <v>45</v>
          </cell>
          <cell r="H19">
            <v>14.04</v>
          </cell>
          <cell r="I19" t="str">
            <v>NE</v>
          </cell>
          <cell r="J19">
            <v>24.48</v>
          </cell>
          <cell r="K19">
            <v>0</v>
          </cell>
        </row>
        <row r="20">
          <cell r="B20">
            <v>25.283333333333335</v>
          </cell>
          <cell r="C20">
            <v>34.9</v>
          </cell>
          <cell r="D20">
            <v>20.399999999999999</v>
          </cell>
          <cell r="E20">
            <v>86.833333333333329</v>
          </cell>
          <cell r="F20">
            <v>96</v>
          </cell>
          <cell r="G20">
            <v>51</v>
          </cell>
          <cell r="H20">
            <v>32.4</v>
          </cell>
          <cell r="I20" t="str">
            <v>SE</v>
          </cell>
          <cell r="J20">
            <v>52.92</v>
          </cell>
          <cell r="K20">
            <v>42.4</v>
          </cell>
        </row>
        <row r="21">
          <cell r="B21">
            <v>23.295833333333331</v>
          </cell>
          <cell r="C21">
            <v>29.3</v>
          </cell>
          <cell r="D21">
            <v>19.7</v>
          </cell>
          <cell r="E21">
            <v>84.541666666666671</v>
          </cell>
          <cell r="F21">
            <v>96</v>
          </cell>
          <cell r="G21">
            <v>59</v>
          </cell>
          <cell r="H21">
            <v>8.2799999999999994</v>
          </cell>
          <cell r="I21" t="str">
            <v>S</v>
          </cell>
          <cell r="J21">
            <v>29.52</v>
          </cell>
          <cell r="K21">
            <v>0.8</v>
          </cell>
        </row>
        <row r="22">
          <cell r="B22">
            <v>24.754166666666663</v>
          </cell>
          <cell r="C22">
            <v>32.299999999999997</v>
          </cell>
          <cell r="D22">
            <v>20</v>
          </cell>
          <cell r="E22">
            <v>83.291666666666671</v>
          </cell>
          <cell r="F22">
            <v>96</v>
          </cell>
          <cell r="G22">
            <v>53</v>
          </cell>
          <cell r="H22">
            <v>0</v>
          </cell>
          <cell r="I22" t="str">
            <v>SO</v>
          </cell>
          <cell r="J22">
            <v>14.76</v>
          </cell>
          <cell r="K22">
            <v>0.2</v>
          </cell>
        </row>
        <row r="23">
          <cell r="B23">
            <v>25.229166666666668</v>
          </cell>
          <cell r="C23">
            <v>30.4</v>
          </cell>
          <cell r="D23">
            <v>21.5</v>
          </cell>
          <cell r="E23">
            <v>86.041666666666671</v>
          </cell>
          <cell r="F23">
            <v>96</v>
          </cell>
          <cell r="G23">
            <v>64</v>
          </cell>
          <cell r="H23">
            <v>2.16</v>
          </cell>
          <cell r="I23" t="str">
            <v>NO</v>
          </cell>
          <cell r="J23">
            <v>15.840000000000002</v>
          </cell>
          <cell r="K23">
            <v>0.2</v>
          </cell>
        </row>
        <row r="24">
          <cell r="B24">
            <v>20.558333333333334</v>
          </cell>
          <cell r="C24">
            <v>25</v>
          </cell>
          <cell r="D24">
            <v>17.5</v>
          </cell>
          <cell r="E24">
            <v>93.541666666666671</v>
          </cell>
          <cell r="F24">
            <v>96</v>
          </cell>
          <cell r="G24">
            <v>86</v>
          </cell>
          <cell r="H24">
            <v>24.840000000000003</v>
          </cell>
          <cell r="I24" t="str">
            <v>N</v>
          </cell>
          <cell r="J24">
            <v>56.519999999999996</v>
          </cell>
          <cell r="K24">
            <v>41.000000000000007</v>
          </cell>
        </row>
        <row r="25">
          <cell r="B25">
            <v>20.541666666666664</v>
          </cell>
          <cell r="C25">
            <v>23.9</v>
          </cell>
          <cell r="D25">
            <v>18.5</v>
          </cell>
          <cell r="E25">
            <v>90.375</v>
          </cell>
          <cell r="F25">
            <v>96</v>
          </cell>
          <cell r="G25">
            <v>77</v>
          </cell>
          <cell r="H25">
            <v>7.2</v>
          </cell>
          <cell r="I25" t="str">
            <v>SE</v>
          </cell>
          <cell r="J25">
            <v>19.079999999999998</v>
          </cell>
          <cell r="K25">
            <v>1</v>
          </cell>
        </row>
        <row r="26">
          <cell r="B26">
            <v>23.808333333333326</v>
          </cell>
          <cell r="C26">
            <v>28.7</v>
          </cell>
          <cell r="D26">
            <v>21.2</v>
          </cell>
          <cell r="E26">
            <v>80.958333333333329</v>
          </cell>
          <cell r="F26">
            <v>96</v>
          </cell>
          <cell r="G26">
            <v>53</v>
          </cell>
          <cell r="H26">
            <v>9</v>
          </cell>
          <cell r="I26" t="str">
            <v>L</v>
          </cell>
          <cell r="J26">
            <v>18</v>
          </cell>
          <cell r="K26">
            <v>0.2</v>
          </cell>
        </row>
        <row r="27">
          <cell r="B27">
            <v>23.995833333333337</v>
          </cell>
          <cell r="C27">
            <v>31.4</v>
          </cell>
          <cell r="D27">
            <v>18.8</v>
          </cell>
          <cell r="E27">
            <v>75.458333333333329</v>
          </cell>
          <cell r="F27">
            <v>95</v>
          </cell>
          <cell r="G27">
            <v>45</v>
          </cell>
          <cell r="H27">
            <v>4.6800000000000006</v>
          </cell>
          <cell r="I27" t="str">
            <v>SE</v>
          </cell>
          <cell r="J27">
            <v>21.96</v>
          </cell>
          <cell r="K27">
            <v>0</v>
          </cell>
        </row>
        <row r="28">
          <cell r="B28">
            <v>25.650000000000002</v>
          </cell>
          <cell r="C28">
            <v>33</v>
          </cell>
          <cell r="D28">
            <v>20.100000000000001</v>
          </cell>
          <cell r="E28">
            <v>77.416666666666671</v>
          </cell>
          <cell r="F28">
            <v>96</v>
          </cell>
          <cell r="G28">
            <v>50</v>
          </cell>
          <cell r="H28">
            <v>16.559999999999999</v>
          </cell>
          <cell r="I28" t="str">
            <v>NE</v>
          </cell>
          <cell r="J28">
            <v>32.04</v>
          </cell>
          <cell r="K28">
            <v>0</v>
          </cell>
        </row>
        <row r="29">
          <cell r="B29">
            <v>27.054166666666664</v>
          </cell>
          <cell r="C29">
            <v>32.9</v>
          </cell>
          <cell r="D29">
            <v>22.4</v>
          </cell>
          <cell r="E29">
            <v>78.666666666666671</v>
          </cell>
          <cell r="F29">
            <v>95</v>
          </cell>
          <cell r="G29">
            <v>54</v>
          </cell>
          <cell r="H29">
            <v>19.440000000000001</v>
          </cell>
          <cell r="I29" t="str">
            <v>NO</v>
          </cell>
          <cell r="J29">
            <v>41.76</v>
          </cell>
          <cell r="K29">
            <v>0</v>
          </cell>
        </row>
        <row r="30">
          <cell r="B30">
            <v>25.020833333333332</v>
          </cell>
          <cell r="C30">
            <v>31.5</v>
          </cell>
          <cell r="D30">
            <v>18.600000000000001</v>
          </cell>
          <cell r="E30">
            <v>86.166666666666671</v>
          </cell>
          <cell r="F30">
            <v>95</v>
          </cell>
          <cell r="G30">
            <v>64</v>
          </cell>
          <cell r="H30">
            <v>19.8</v>
          </cell>
          <cell r="I30" t="str">
            <v>N</v>
          </cell>
          <cell r="J30">
            <v>48.24</v>
          </cell>
          <cell r="K30">
            <v>7.6</v>
          </cell>
        </row>
        <row r="31">
          <cell r="B31">
            <v>19.666666666666664</v>
          </cell>
          <cell r="C31">
            <v>24.1</v>
          </cell>
          <cell r="D31">
            <v>17.5</v>
          </cell>
          <cell r="E31">
            <v>69.041666666666671</v>
          </cell>
          <cell r="F31">
            <v>89</v>
          </cell>
          <cell r="G31">
            <v>40</v>
          </cell>
          <cell r="H31">
            <v>16.920000000000002</v>
          </cell>
          <cell r="I31" t="str">
            <v>SE</v>
          </cell>
          <cell r="J31">
            <v>33.480000000000004</v>
          </cell>
          <cell r="K31">
            <v>0</v>
          </cell>
        </row>
        <row r="32">
          <cell r="B32">
            <v>20.191666666666663</v>
          </cell>
          <cell r="C32">
            <v>27</v>
          </cell>
          <cell r="D32">
            <v>15.5</v>
          </cell>
          <cell r="E32">
            <v>68.083333333333329</v>
          </cell>
          <cell r="F32">
            <v>92</v>
          </cell>
          <cell r="G32">
            <v>43</v>
          </cell>
          <cell r="H32">
            <v>0</v>
          </cell>
          <cell r="I32" t="str">
            <v>SE</v>
          </cell>
          <cell r="J32">
            <v>3.9600000000000004</v>
          </cell>
          <cell r="K32">
            <v>0</v>
          </cell>
        </row>
        <row r="33">
          <cell r="B33">
            <v>21.208333333333336</v>
          </cell>
          <cell r="C33">
            <v>29.7</v>
          </cell>
          <cell r="D33">
            <v>15.2</v>
          </cell>
          <cell r="E33">
            <v>74</v>
          </cell>
          <cell r="F33">
            <v>92</v>
          </cell>
          <cell r="G33">
            <v>47</v>
          </cell>
          <cell r="H33">
            <v>0</v>
          </cell>
          <cell r="I33" t="str">
            <v>S</v>
          </cell>
          <cell r="J33">
            <v>0</v>
          </cell>
          <cell r="K33">
            <v>0</v>
          </cell>
        </row>
        <row r="34">
          <cell r="B34">
            <v>22.545833333333334</v>
          </cell>
          <cell r="C34">
            <v>30.2</v>
          </cell>
          <cell r="D34">
            <v>17</v>
          </cell>
          <cell r="E34">
            <v>75.166666666666671</v>
          </cell>
          <cell r="F34">
            <v>95</v>
          </cell>
          <cell r="G34">
            <v>45</v>
          </cell>
          <cell r="H34">
            <v>0</v>
          </cell>
          <cell r="I34" t="str">
            <v>SE</v>
          </cell>
          <cell r="J34">
            <v>0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21.508333333333336</v>
          </cell>
          <cell r="C5">
            <v>28.1</v>
          </cell>
          <cell r="D5">
            <v>15.7</v>
          </cell>
          <cell r="E5">
            <v>65.916666666666671</v>
          </cell>
          <cell r="F5">
            <v>90</v>
          </cell>
          <cell r="G5">
            <v>39</v>
          </cell>
          <cell r="H5">
            <v>22.68</v>
          </cell>
          <cell r="I5" t="str">
            <v>SO</v>
          </cell>
          <cell r="J5">
            <v>35.28</v>
          </cell>
          <cell r="K5">
            <v>0</v>
          </cell>
        </row>
        <row r="6">
          <cell r="B6">
            <v>20.037499999999998</v>
          </cell>
          <cell r="C6">
            <v>27.8</v>
          </cell>
          <cell r="D6">
            <v>14.1</v>
          </cell>
          <cell r="E6">
            <v>69.333333333333329</v>
          </cell>
          <cell r="F6">
            <v>92</v>
          </cell>
          <cell r="G6">
            <v>36</v>
          </cell>
          <cell r="H6">
            <v>18</v>
          </cell>
          <cell r="I6" t="str">
            <v>SO</v>
          </cell>
          <cell r="J6">
            <v>34.56</v>
          </cell>
          <cell r="K6">
            <v>0</v>
          </cell>
        </row>
        <row r="7">
          <cell r="B7">
            <v>21.570833333333336</v>
          </cell>
          <cell r="C7">
            <v>30.1</v>
          </cell>
          <cell r="D7">
            <v>15</v>
          </cell>
          <cell r="E7">
            <v>69.75</v>
          </cell>
          <cell r="F7">
            <v>91</v>
          </cell>
          <cell r="G7">
            <v>42</v>
          </cell>
          <cell r="H7">
            <v>14.04</v>
          </cell>
          <cell r="I7" t="str">
            <v>SO</v>
          </cell>
          <cell r="J7">
            <v>28.8</v>
          </cell>
          <cell r="K7">
            <v>0</v>
          </cell>
        </row>
        <row r="8">
          <cell r="B8">
            <v>22.287500000000005</v>
          </cell>
          <cell r="C8">
            <v>24.9</v>
          </cell>
          <cell r="D8">
            <v>20.2</v>
          </cell>
          <cell r="E8">
            <v>83.666666666666671</v>
          </cell>
          <cell r="F8">
            <v>92</v>
          </cell>
          <cell r="G8">
            <v>70</v>
          </cell>
          <cell r="H8">
            <v>5.4</v>
          </cell>
          <cell r="I8" t="str">
            <v>SO</v>
          </cell>
          <cell r="J8">
            <v>15.840000000000002</v>
          </cell>
          <cell r="K8">
            <v>2.6</v>
          </cell>
        </row>
        <row r="9">
          <cell r="B9">
            <v>24.000000000000004</v>
          </cell>
          <cell r="C9">
            <v>32.299999999999997</v>
          </cell>
          <cell r="D9">
            <v>20</v>
          </cell>
          <cell r="E9">
            <v>82.208333333333329</v>
          </cell>
          <cell r="F9">
            <v>96</v>
          </cell>
          <cell r="G9">
            <v>50</v>
          </cell>
          <cell r="H9">
            <v>17.28</v>
          </cell>
          <cell r="I9" t="str">
            <v>SO</v>
          </cell>
          <cell r="J9">
            <v>40.680000000000007</v>
          </cell>
          <cell r="K9">
            <v>1.2</v>
          </cell>
        </row>
        <row r="10">
          <cell r="B10">
            <v>21.320833333333333</v>
          </cell>
          <cell r="C10">
            <v>26.5</v>
          </cell>
          <cell r="D10">
            <v>18.899999999999999</v>
          </cell>
          <cell r="E10">
            <v>90.833333333333329</v>
          </cell>
          <cell r="F10">
            <v>98</v>
          </cell>
          <cell r="G10">
            <v>69</v>
          </cell>
          <cell r="H10">
            <v>12.24</v>
          </cell>
          <cell r="I10" t="str">
            <v>SO</v>
          </cell>
          <cell r="J10">
            <v>30.96</v>
          </cell>
          <cell r="K10">
            <v>41.000000000000007</v>
          </cell>
        </row>
        <row r="11">
          <cell r="B11">
            <v>22.845833333333331</v>
          </cell>
          <cell r="C11">
            <v>29.9</v>
          </cell>
          <cell r="D11">
            <v>18.2</v>
          </cell>
          <cell r="E11">
            <v>87.041666666666671</v>
          </cell>
          <cell r="F11">
            <v>98</v>
          </cell>
          <cell r="G11">
            <v>60</v>
          </cell>
          <cell r="H11">
            <v>10.8</v>
          </cell>
          <cell r="I11" t="str">
            <v>SO</v>
          </cell>
          <cell r="J11">
            <v>21.240000000000002</v>
          </cell>
          <cell r="K11">
            <v>0.8</v>
          </cell>
        </row>
        <row r="12">
          <cell r="B12">
            <v>25.025000000000002</v>
          </cell>
          <cell r="C12">
            <v>31.3</v>
          </cell>
          <cell r="D12">
            <v>21.6</v>
          </cell>
          <cell r="E12">
            <v>85.833333333333329</v>
          </cell>
          <cell r="F12">
            <v>97</v>
          </cell>
          <cell r="G12">
            <v>58</v>
          </cell>
          <cell r="H12">
            <v>13.32</v>
          </cell>
          <cell r="I12" t="str">
            <v>SO</v>
          </cell>
          <cell r="J12">
            <v>70.2</v>
          </cell>
          <cell r="K12">
            <v>9.6</v>
          </cell>
        </row>
        <row r="13">
          <cell r="B13">
            <v>24.420833333333338</v>
          </cell>
          <cell r="C13">
            <v>31.4</v>
          </cell>
          <cell r="D13">
            <v>21.4</v>
          </cell>
          <cell r="E13">
            <v>86.166666666666671</v>
          </cell>
          <cell r="F13">
            <v>97</v>
          </cell>
          <cell r="G13">
            <v>56</v>
          </cell>
          <cell r="H13">
            <v>17.64</v>
          </cell>
          <cell r="I13" t="str">
            <v>SO</v>
          </cell>
          <cell r="J13">
            <v>42.12</v>
          </cell>
          <cell r="K13">
            <v>5.4</v>
          </cell>
        </row>
        <row r="14">
          <cell r="B14">
            <v>23.504166666666666</v>
          </cell>
          <cell r="C14">
            <v>30.9</v>
          </cell>
          <cell r="D14">
            <v>20.399999999999999</v>
          </cell>
          <cell r="E14">
            <v>87.625</v>
          </cell>
          <cell r="F14">
            <v>97</v>
          </cell>
          <cell r="G14">
            <v>62</v>
          </cell>
          <cell r="H14">
            <v>13.32</v>
          </cell>
          <cell r="I14" t="str">
            <v>SO</v>
          </cell>
          <cell r="J14">
            <v>31.319999999999997</v>
          </cell>
          <cell r="K14">
            <v>24.200000000000003</v>
          </cell>
        </row>
        <row r="15">
          <cell r="B15">
            <v>22.329166666666666</v>
          </cell>
          <cell r="C15">
            <v>24.6</v>
          </cell>
          <cell r="D15">
            <v>20.8</v>
          </cell>
          <cell r="E15">
            <v>90</v>
          </cell>
          <cell r="F15">
            <v>97</v>
          </cell>
          <cell r="G15">
            <v>75</v>
          </cell>
          <cell r="H15">
            <v>4.32</v>
          </cell>
          <cell r="I15" t="str">
            <v>SO</v>
          </cell>
          <cell r="J15">
            <v>20.52</v>
          </cell>
          <cell r="K15">
            <v>0</v>
          </cell>
        </row>
        <row r="16">
          <cell r="B16">
            <v>21.395833333333329</v>
          </cell>
          <cell r="C16">
            <v>28.6</v>
          </cell>
          <cell r="D16">
            <v>15.9</v>
          </cell>
          <cell r="E16">
            <v>74.791666666666671</v>
          </cell>
          <cell r="F16">
            <v>97</v>
          </cell>
          <cell r="G16">
            <v>32</v>
          </cell>
          <cell r="H16">
            <v>8.2799999999999994</v>
          </cell>
          <cell r="I16" t="str">
            <v>SO</v>
          </cell>
          <cell r="J16">
            <v>24.48</v>
          </cell>
          <cell r="K16">
            <v>0</v>
          </cell>
        </row>
        <row r="17">
          <cell r="B17">
            <v>19.749999999999996</v>
          </cell>
          <cell r="C17">
            <v>27.3</v>
          </cell>
          <cell r="D17">
            <v>13.8</v>
          </cell>
          <cell r="E17">
            <v>82.708333333333329</v>
          </cell>
          <cell r="F17">
            <v>96</v>
          </cell>
          <cell r="G17">
            <v>59</v>
          </cell>
          <cell r="H17">
            <v>11.16</v>
          </cell>
          <cell r="I17" t="str">
            <v>SO</v>
          </cell>
          <cell r="J17">
            <v>21.96</v>
          </cell>
          <cell r="K17">
            <v>0</v>
          </cell>
        </row>
        <row r="18">
          <cell r="B18">
            <v>22.983333333333331</v>
          </cell>
          <cell r="C18">
            <v>30</v>
          </cell>
          <cell r="D18">
            <v>17.5</v>
          </cell>
          <cell r="E18">
            <v>80.458333333333329</v>
          </cell>
          <cell r="F18">
            <v>98</v>
          </cell>
          <cell r="G18">
            <v>51</v>
          </cell>
          <cell r="H18">
            <v>11.879999999999999</v>
          </cell>
          <cell r="I18" t="str">
            <v>SO</v>
          </cell>
          <cell r="J18">
            <v>23.400000000000002</v>
          </cell>
          <cell r="K18">
            <v>0</v>
          </cell>
        </row>
        <row r="19">
          <cell r="B19">
            <v>24.274999999999995</v>
          </cell>
          <cell r="C19">
            <v>31.5</v>
          </cell>
          <cell r="D19">
            <v>18.5</v>
          </cell>
          <cell r="E19">
            <v>80.208333333333329</v>
          </cell>
          <cell r="F19">
            <v>98</v>
          </cell>
          <cell r="G19">
            <v>53</v>
          </cell>
          <cell r="H19">
            <v>16.2</v>
          </cell>
          <cell r="I19" t="str">
            <v>SO</v>
          </cell>
          <cell r="J19">
            <v>32.04</v>
          </cell>
          <cell r="K19">
            <v>0</v>
          </cell>
        </row>
        <row r="20">
          <cell r="B20">
            <v>20.770833333333332</v>
          </cell>
          <cell r="C20">
            <v>25.7</v>
          </cell>
          <cell r="D20">
            <v>18.7</v>
          </cell>
          <cell r="E20">
            <v>90.375</v>
          </cell>
          <cell r="F20">
            <v>98</v>
          </cell>
          <cell r="G20">
            <v>68</v>
          </cell>
          <cell r="H20">
            <v>10.44</v>
          </cell>
          <cell r="I20" t="str">
            <v>SO</v>
          </cell>
          <cell r="J20">
            <v>55.440000000000005</v>
          </cell>
          <cell r="K20">
            <v>63.999999999999993</v>
          </cell>
        </row>
        <row r="21">
          <cell r="B21">
            <v>21.458333333333332</v>
          </cell>
          <cell r="C21">
            <v>25.7</v>
          </cell>
          <cell r="D21">
            <v>18.899999999999999</v>
          </cell>
          <cell r="E21">
            <v>86.958333333333329</v>
          </cell>
          <cell r="F21">
            <v>98</v>
          </cell>
          <cell r="G21">
            <v>62</v>
          </cell>
          <cell r="H21">
            <v>5.4</v>
          </cell>
          <cell r="I21" t="str">
            <v>SO</v>
          </cell>
          <cell r="J21">
            <v>18</v>
          </cell>
          <cell r="K21">
            <v>0</v>
          </cell>
        </row>
        <row r="22">
          <cell r="B22">
            <v>20.537499999999998</v>
          </cell>
          <cell r="C22">
            <v>25.9</v>
          </cell>
          <cell r="D22">
            <v>16.8</v>
          </cell>
          <cell r="E22">
            <v>90.125</v>
          </cell>
          <cell r="F22">
            <v>98</v>
          </cell>
          <cell r="G22">
            <v>72</v>
          </cell>
          <cell r="H22">
            <v>11.520000000000001</v>
          </cell>
          <cell r="I22" t="str">
            <v>SO</v>
          </cell>
          <cell r="J22">
            <v>24.48</v>
          </cell>
          <cell r="K22">
            <v>0.2</v>
          </cell>
        </row>
        <row r="23">
          <cell r="B23">
            <v>21.658333333333331</v>
          </cell>
          <cell r="C23">
            <v>25.7</v>
          </cell>
          <cell r="D23">
            <v>17.8</v>
          </cell>
          <cell r="E23">
            <v>84.25</v>
          </cell>
          <cell r="F23">
            <v>97</v>
          </cell>
          <cell r="G23">
            <v>65</v>
          </cell>
          <cell r="H23">
            <v>16.920000000000002</v>
          </cell>
          <cell r="I23" t="str">
            <v>SO</v>
          </cell>
          <cell r="J23">
            <v>28.8</v>
          </cell>
          <cell r="K23">
            <v>0</v>
          </cell>
        </row>
        <row r="24">
          <cell r="B24">
            <v>19.591666666666661</v>
          </cell>
          <cell r="C24">
            <v>21.9</v>
          </cell>
          <cell r="D24">
            <v>16.8</v>
          </cell>
          <cell r="E24">
            <v>91.041666666666671</v>
          </cell>
          <cell r="F24">
            <v>98</v>
          </cell>
          <cell r="G24">
            <v>79</v>
          </cell>
          <cell r="H24">
            <v>9.7200000000000006</v>
          </cell>
          <cell r="I24" t="str">
            <v>SO</v>
          </cell>
          <cell r="J24">
            <v>28.8</v>
          </cell>
          <cell r="K24">
            <v>39.200000000000003</v>
          </cell>
        </row>
        <row r="25">
          <cell r="B25">
            <v>18.120833333333334</v>
          </cell>
          <cell r="C25">
            <v>24.2</v>
          </cell>
          <cell r="D25">
            <v>13.8</v>
          </cell>
          <cell r="E25">
            <v>84.083333333333329</v>
          </cell>
          <cell r="F25">
            <v>98</v>
          </cell>
          <cell r="G25">
            <v>55</v>
          </cell>
          <cell r="H25">
            <v>8.2799999999999994</v>
          </cell>
          <cell r="I25" t="str">
            <v>SO</v>
          </cell>
          <cell r="J25">
            <v>27.720000000000002</v>
          </cell>
          <cell r="K25">
            <v>0.2</v>
          </cell>
        </row>
        <row r="26">
          <cell r="B26">
            <v>18.191666666666666</v>
          </cell>
          <cell r="C26">
            <v>24.8</v>
          </cell>
          <cell r="D26">
            <v>13.7</v>
          </cell>
          <cell r="E26">
            <v>83.833333333333329</v>
          </cell>
          <cell r="F26">
            <v>98</v>
          </cell>
          <cell r="G26">
            <v>53</v>
          </cell>
          <cell r="H26">
            <v>6.12</v>
          </cell>
          <cell r="I26" t="str">
            <v>SO</v>
          </cell>
          <cell r="J26">
            <v>17.64</v>
          </cell>
          <cell r="K26">
            <v>0</v>
          </cell>
        </row>
        <row r="27">
          <cell r="B27">
            <v>18.991666666666667</v>
          </cell>
          <cell r="C27">
            <v>27.1</v>
          </cell>
          <cell r="D27">
            <v>12.6</v>
          </cell>
          <cell r="E27">
            <v>82.208333333333329</v>
          </cell>
          <cell r="F27">
            <v>98</v>
          </cell>
          <cell r="G27">
            <v>50</v>
          </cell>
          <cell r="H27">
            <v>16.2</v>
          </cell>
          <cell r="I27" t="str">
            <v>SO</v>
          </cell>
          <cell r="J27">
            <v>33.480000000000004</v>
          </cell>
          <cell r="K27">
            <v>0</v>
          </cell>
        </row>
        <row r="28">
          <cell r="B28">
            <v>20.525000000000002</v>
          </cell>
          <cell r="C28">
            <v>27.6</v>
          </cell>
          <cell r="D28">
            <v>15.6</v>
          </cell>
          <cell r="E28">
            <v>81.458333333333329</v>
          </cell>
          <cell r="F28">
            <v>98</v>
          </cell>
          <cell r="G28">
            <v>53</v>
          </cell>
          <cell r="H28">
            <v>15.120000000000001</v>
          </cell>
          <cell r="I28" t="str">
            <v>SO</v>
          </cell>
          <cell r="J28">
            <v>34.200000000000003</v>
          </cell>
          <cell r="K28">
            <v>0</v>
          </cell>
        </row>
        <row r="29">
          <cell r="B29">
            <v>22.754166666666666</v>
          </cell>
          <cell r="C29">
            <v>30.1</v>
          </cell>
          <cell r="D29">
            <v>17.3</v>
          </cell>
          <cell r="E29">
            <v>77.708333333333329</v>
          </cell>
          <cell r="F29">
            <v>96</v>
          </cell>
          <cell r="G29">
            <v>52</v>
          </cell>
          <cell r="H29">
            <v>18.720000000000002</v>
          </cell>
          <cell r="I29" t="str">
            <v>SO</v>
          </cell>
          <cell r="J29">
            <v>39.96</v>
          </cell>
          <cell r="K29">
            <v>0</v>
          </cell>
        </row>
        <row r="30">
          <cell r="B30">
            <v>19.55</v>
          </cell>
          <cell r="C30">
            <v>25.7</v>
          </cell>
          <cell r="D30">
            <v>14.6</v>
          </cell>
          <cell r="E30">
            <v>83.25</v>
          </cell>
          <cell r="F30">
            <v>97</v>
          </cell>
          <cell r="G30">
            <v>61</v>
          </cell>
          <cell r="H30">
            <v>20.16</v>
          </cell>
          <cell r="I30" t="str">
            <v>SO</v>
          </cell>
          <cell r="J30">
            <v>50.04</v>
          </cell>
          <cell r="K30">
            <v>2.1999999999999997</v>
          </cell>
        </row>
        <row r="31">
          <cell r="B31">
            <v>13.929166666666667</v>
          </cell>
          <cell r="C31">
            <v>20.5</v>
          </cell>
          <cell r="D31">
            <v>8.9</v>
          </cell>
          <cell r="E31">
            <v>66.916666666666671</v>
          </cell>
          <cell r="F31">
            <v>90</v>
          </cell>
          <cell r="G31">
            <v>29</v>
          </cell>
          <cell r="H31">
            <v>12.6</v>
          </cell>
          <cell r="I31" t="str">
            <v>SO</v>
          </cell>
          <cell r="J31">
            <v>37.440000000000005</v>
          </cell>
          <cell r="K31">
            <v>0.60000000000000009</v>
          </cell>
        </row>
        <row r="32">
          <cell r="B32">
            <v>13.320833333333335</v>
          </cell>
          <cell r="C32">
            <v>23.8</v>
          </cell>
          <cell r="D32">
            <v>5.4</v>
          </cell>
          <cell r="E32">
            <v>68.291666666666671</v>
          </cell>
          <cell r="F32">
            <v>93</v>
          </cell>
          <cell r="G32">
            <v>31</v>
          </cell>
          <cell r="H32">
            <v>13.68</v>
          </cell>
          <cell r="I32" t="str">
            <v>SO</v>
          </cell>
          <cell r="J32">
            <v>21.6</v>
          </cell>
          <cell r="K32">
            <v>0.8</v>
          </cell>
        </row>
        <row r="33">
          <cell r="C33">
            <v>24.6</v>
          </cell>
          <cell r="D33">
            <v>7.6</v>
          </cell>
          <cell r="E33">
            <v>71.833333333333329</v>
          </cell>
          <cell r="F33">
            <v>91</v>
          </cell>
          <cell r="G33">
            <v>41</v>
          </cell>
          <cell r="H33">
            <v>12.6</v>
          </cell>
          <cell r="I33" t="str">
            <v>SO</v>
          </cell>
          <cell r="J33">
            <v>25.2</v>
          </cell>
          <cell r="K33">
            <v>0.4</v>
          </cell>
        </row>
        <row r="34">
          <cell r="B34">
            <v>15.141666666666667</v>
          </cell>
          <cell r="C34">
            <v>22.7</v>
          </cell>
          <cell r="D34">
            <v>8.6</v>
          </cell>
          <cell r="E34">
            <v>86</v>
          </cell>
          <cell r="F34">
            <v>97</v>
          </cell>
          <cell r="G34">
            <v>68</v>
          </cell>
          <cell r="H34">
            <v>10.08</v>
          </cell>
          <cell r="I34" t="str">
            <v>SO</v>
          </cell>
          <cell r="J34">
            <v>26.28</v>
          </cell>
          <cell r="K34">
            <v>0.2</v>
          </cell>
        </row>
        <row r="35">
          <cell r="I35" t="str">
            <v>SO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23.479166666666668</v>
          </cell>
          <cell r="C5">
            <v>29.1</v>
          </cell>
          <cell r="D5">
            <v>17.8</v>
          </cell>
          <cell r="E5">
            <v>59.375</v>
          </cell>
          <cell r="F5">
            <v>81</v>
          </cell>
          <cell r="G5">
            <v>36</v>
          </cell>
          <cell r="H5">
            <v>20.52</v>
          </cell>
          <cell r="I5" t="str">
            <v>SE</v>
          </cell>
          <cell r="J5">
            <v>33.840000000000003</v>
          </cell>
          <cell r="K5">
            <v>0</v>
          </cell>
        </row>
        <row r="6">
          <cell r="B6">
            <v>23.275000000000002</v>
          </cell>
          <cell r="C6">
            <v>31.1</v>
          </cell>
          <cell r="D6">
            <v>17.3</v>
          </cell>
          <cell r="E6">
            <v>64.333333333333329</v>
          </cell>
          <cell r="F6">
            <v>86</v>
          </cell>
          <cell r="G6">
            <v>40</v>
          </cell>
          <cell r="H6">
            <v>16.559999999999999</v>
          </cell>
          <cell r="I6" t="str">
            <v>SE</v>
          </cell>
          <cell r="J6">
            <v>34.56</v>
          </cell>
          <cell r="K6">
            <v>0</v>
          </cell>
        </row>
        <row r="7">
          <cell r="B7">
            <v>25.441666666666663</v>
          </cell>
          <cell r="C7">
            <v>31.6</v>
          </cell>
          <cell r="D7">
            <v>20.399999999999999</v>
          </cell>
          <cell r="E7">
            <v>69.041666666666671</v>
          </cell>
          <cell r="F7">
            <v>85</v>
          </cell>
          <cell r="G7">
            <v>49</v>
          </cell>
          <cell r="H7">
            <v>11.879999999999999</v>
          </cell>
          <cell r="I7" t="str">
            <v>SE</v>
          </cell>
          <cell r="J7">
            <v>28.08</v>
          </cell>
          <cell r="K7">
            <v>0</v>
          </cell>
        </row>
        <row r="8">
          <cell r="B8">
            <v>26.354166666666671</v>
          </cell>
          <cell r="C8">
            <v>31.5</v>
          </cell>
          <cell r="D8">
            <v>21.4</v>
          </cell>
          <cell r="E8">
            <v>72.208333333333329</v>
          </cell>
          <cell r="F8">
            <v>93</v>
          </cell>
          <cell r="G8">
            <v>47</v>
          </cell>
          <cell r="H8">
            <v>19.8</v>
          </cell>
          <cell r="I8" t="str">
            <v>NE</v>
          </cell>
          <cell r="J8">
            <v>42.12</v>
          </cell>
          <cell r="K8">
            <v>0</v>
          </cell>
        </row>
        <row r="9">
          <cell r="B9">
            <v>26.379166666666666</v>
          </cell>
          <cell r="C9">
            <v>32.4</v>
          </cell>
          <cell r="D9">
            <v>22.5</v>
          </cell>
          <cell r="E9">
            <v>74.333333333333329</v>
          </cell>
          <cell r="F9">
            <v>89</v>
          </cell>
          <cell r="G9">
            <v>48</v>
          </cell>
          <cell r="H9">
            <v>14.04</v>
          </cell>
          <cell r="I9" t="str">
            <v>N</v>
          </cell>
          <cell r="J9">
            <v>29.16</v>
          </cell>
          <cell r="K9">
            <v>0</v>
          </cell>
        </row>
        <row r="10">
          <cell r="B10">
            <v>25.774999999999995</v>
          </cell>
          <cell r="C10">
            <v>32</v>
          </cell>
          <cell r="D10">
            <v>22.9</v>
          </cell>
          <cell r="E10">
            <v>79.291666666666671</v>
          </cell>
          <cell r="F10">
            <v>91</v>
          </cell>
          <cell r="G10">
            <v>54</v>
          </cell>
          <cell r="H10">
            <v>24.48</v>
          </cell>
          <cell r="I10" t="str">
            <v>N</v>
          </cell>
          <cell r="J10">
            <v>39.6</v>
          </cell>
          <cell r="K10">
            <v>3.2</v>
          </cell>
        </row>
        <row r="11">
          <cell r="B11">
            <v>26.587499999999995</v>
          </cell>
          <cell r="C11">
            <v>31.7</v>
          </cell>
          <cell r="D11">
            <v>23.2</v>
          </cell>
          <cell r="E11">
            <v>78.791666666666671</v>
          </cell>
          <cell r="F11">
            <v>94</v>
          </cell>
          <cell r="G11">
            <v>54</v>
          </cell>
          <cell r="H11">
            <v>11.879999999999999</v>
          </cell>
          <cell r="I11" t="str">
            <v>NE</v>
          </cell>
          <cell r="J11">
            <v>31.319999999999997</v>
          </cell>
          <cell r="K11">
            <v>0.4</v>
          </cell>
        </row>
        <row r="12">
          <cell r="B12">
            <v>26.108333333333331</v>
          </cell>
          <cell r="C12">
            <v>30</v>
          </cell>
          <cell r="D12">
            <v>23.1</v>
          </cell>
          <cell r="E12">
            <v>80.166666666666671</v>
          </cell>
          <cell r="F12">
            <v>94</v>
          </cell>
          <cell r="G12">
            <v>56</v>
          </cell>
          <cell r="H12">
            <v>11.879999999999999</v>
          </cell>
          <cell r="I12" t="str">
            <v>NE</v>
          </cell>
          <cell r="J12">
            <v>21.240000000000002</v>
          </cell>
          <cell r="K12">
            <v>0</v>
          </cell>
        </row>
        <row r="13">
          <cell r="B13">
            <v>26.520833333333332</v>
          </cell>
          <cell r="C13">
            <v>33.4</v>
          </cell>
          <cell r="D13">
            <v>21.9</v>
          </cell>
          <cell r="E13">
            <v>76.166666666666671</v>
          </cell>
          <cell r="F13">
            <v>94</v>
          </cell>
          <cell r="G13">
            <v>45</v>
          </cell>
          <cell r="H13">
            <v>12.24</v>
          </cell>
          <cell r="I13" t="str">
            <v>SE</v>
          </cell>
          <cell r="J13">
            <v>23.400000000000002</v>
          </cell>
          <cell r="K13">
            <v>0</v>
          </cell>
        </row>
        <row r="14">
          <cell r="B14">
            <v>26.995833333333334</v>
          </cell>
          <cell r="C14">
            <v>33</v>
          </cell>
          <cell r="D14">
            <v>22</v>
          </cell>
          <cell r="E14">
            <v>73.625</v>
          </cell>
          <cell r="F14">
            <v>94</v>
          </cell>
          <cell r="G14">
            <v>41</v>
          </cell>
          <cell r="H14">
            <v>9.7200000000000006</v>
          </cell>
          <cell r="I14" t="str">
            <v>NE</v>
          </cell>
          <cell r="J14">
            <v>26.64</v>
          </cell>
          <cell r="K14">
            <v>0</v>
          </cell>
        </row>
        <row r="15">
          <cell r="B15">
            <v>26.549999999999997</v>
          </cell>
          <cell r="C15">
            <v>33.1</v>
          </cell>
          <cell r="D15">
            <v>22.3</v>
          </cell>
          <cell r="E15">
            <v>75.5</v>
          </cell>
          <cell r="F15">
            <v>91</v>
          </cell>
          <cell r="G15">
            <v>46</v>
          </cell>
          <cell r="H15">
            <v>23.759999999999998</v>
          </cell>
          <cell r="I15" t="str">
            <v>S</v>
          </cell>
          <cell r="J15">
            <v>42.12</v>
          </cell>
          <cell r="K15">
            <v>10.8</v>
          </cell>
        </row>
        <row r="16">
          <cell r="B16">
            <v>24.795833333333334</v>
          </cell>
          <cell r="C16">
            <v>30.5</v>
          </cell>
          <cell r="D16">
            <v>21.6</v>
          </cell>
          <cell r="E16">
            <v>83.666666666666671</v>
          </cell>
          <cell r="F16">
            <v>95</v>
          </cell>
          <cell r="G16">
            <v>58</v>
          </cell>
          <cell r="H16">
            <v>14.04</v>
          </cell>
          <cell r="I16" t="str">
            <v>SO</v>
          </cell>
          <cell r="J16">
            <v>38.519999999999996</v>
          </cell>
          <cell r="K16">
            <v>2</v>
          </cell>
        </row>
        <row r="17">
          <cell r="B17">
            <v>24.879166666666666</v>
          </cell>
          <cell r="C17">
            <v>31</v>
          </cell>
          <cell r="D17">
            <v>20.5</v>
          </cell>
          <cell r="E17">
            <v>77.416666666666671</v>
          </cell>
          <cell r="F17">
            <v>94</v>
          </cell>
          <cell r="G17">
            <v>50</v>
          </cell>
          <cell r="H17">
            <v>11.16</v>
          </cell>
          <cell r="I17" t="str">
            <v>SE</v>
          </cell>
          <cell r="J17">
            <v>23.040000000000003</v>
          </cell>
          <cell r="K17">
            <v>0.2</v>
          </cell>
        </row>
        <row r="18">
          <cell r="B18">
            <v>26.25833333333334</v>
          </cell>
          <cell r="C18">
            <v>33.200000000000003</v>
          </cell>
          <cell r="D18">
            <v>20.8</v>
          </cell>
          <cell r="E18">
            <v>73.416666666666671</v>
          </cell>
          <cell r="F18">
            <v>92</v>
          </cell>
          <cell r="G18">
            <v>42</v>
          </cell>
          <cell r="H18">
            <v>11.520000000000001</v>
          </cell>
          <cell r="I18" t="str">
            <v>SE</v>
          </cell>
          <cell r="J18">
            <v>23.040000000000003</v>
          </cell>
          <cell r="K18">
            <v>0</v>
          </cell>
        </row>
        <row r="19">
          <cell r="B19">
            <v>27.591666666666665</v>
          </cell>
          <cell r="C19">
            <v>34.1</v>
          </cell>
          <cell r="D19">
            <v>22.7</v>
          </cell>
          <cell r="E19">
            <v>65.416666666666671</v>
          </cell>
          <cell r="F19">
            <v>84</v>
          </cell>
          <cell r="G19">
            <v>38</v>
          </cell>
          <cell r="H19">
            <v>13.68</v>
          </cell>
          <cell r="I19" t="str">
            <v>SE</v>
          </cell>
          <cell r="J19">
            <v>25.56</v>
          </cell>
          <cell r="K19">
            <v>0</v>
          </cell>
        </row>
        <row r="20">
          <cell r="B20">
            <v>26.533333333333328</v>
          </cell>
          <cell r="C20">
            <v>34.6</v>
          </cell>
          <cell r="D20">
            <v>20.3</v>
          </cell>
          <cell r="E20">
            <v>68.166666666666671</v>
          </cell>
          <cell r="F20">
            <v>94</v>
          </cell>
          <cell r="G20">
            <v>28</v>
          </cell>
          <cell r="H20">
            <v>28.8</v>
          </cell>
          <cell r="I20" t="str">
            <v>SO</v>
          </cell>
          <cell r="J20">
            <v>44.64</v>
          </cell>
          <cell r="K20">
            <v>0</v>
          </cell>
        </row>
        <row r="21">
          <cell r="B21">
            <v>24.816666666666666</v>
          </cell>
          <cell r="C21">
            <v>31.1</v>
          </cell>
          <cell r="D21">
            <v>21</v>
          </cell>
          <cell r="E21">
            <v>75.333333333333329</v>
          </cell>
          <cell r="F21">
            <v>93</v>
          </cell>
          <cell r="G21">
            <v>44</v>
          </cell>
          <cell r="H21">
            <v>10.44</v>
          </cell>
          <cell r="I21" t="str">
            <v>SO</v>
          </cell>
          <cell r="J21">
            <v>29.52</v>
          </cell>
          <cell r="K21">
            <v>0</v>
          </cell>
        </row>
        <row r="22">
          <cell r="B22">
            <v>24.858333333333338</v>
          </cell>
          <cell r="C22">
            <v>31.2</v>
          </cell>
          <cell r="D22">
            <v>20</v>
          </cell>
          <cell r="E22">
            <v>74.333333333333329</v>
          </cell>
          <cell r="F22">
            <v>95</v>
          </cell>
          <cell r="G22">
            <v>45</v>
          </cell>
          <cell r="H22">
            <v>11.879999999999999</v>
          </cell>
          <cell r="I22" t="str">
            <v>SE</v>
          </cell>
          <cell r="J22">
            <v>24.48</v>
          </cell>
          <cell r="K22">
            <v>0</v>
          </cell>
        </row>
        <row r="23">
          <cell r="B23">
            <v>25.362500000000001</v>
          </cell>
          <cell r="C23">
            <v>33.200000000000003</v>
          </cell>
          <cell r="D23">
            <v>19.600000000000001</v>
          </cell>
          <cell r="E23">
            <v>67.125</v>
          </cell>
          <cell r="F23">
            <v>87</v>
          </cell>
          <cell r="G23">
            <v>35</v>
          </cell>
          <cell r="H23">
            <v>11.520000000000001</v>
          </cell>
          <cell r="I23" t="str">
            <v>SE</v>
          </cell>
          <cell r="J23">
            <v>21.96</v>
          </cell>
          <cell r="K23">
            <v>0</v>
          </cell>
        </row>
        <row r="24">
          <cell r="B24">
            <v>25.000000000000004</v>
          </cell>
          <cell r="C24">
            <v>33</v>
          </cell>
          <cell r="D24">
            <v>21.2</v>
          </cell>
          <cell r="E24">
            <v>79.125</v>
          </cell>
          <cell r="F24">
            <v>95</v>
          </cell>
          <cell r="G24">
            <v>46</v>
          </cell>
          <cell r="H24">
            <v>20.88</v>
          </cell>
          <cell r="I24" t="str">
            <v>N</v>
          </cell>
          <cell r="J24">
            <v>59.04</v>
          </cell>
          <cell r="K24">
            <v>6.2000000000000011</v>
          </cell>
        </row>
        <row r="25">
          <cell r="B25">
            <v>22.770833333333332</v>
          </cell>
          <cell r="C25">
            <v>27.2</v>
          </cell>
          <cell r="D25">
            <v>21</v>
          </cell>
          <cell r="E25">
            <v>89.125</v>
          </cell>
          <cell r="F25">
            <v>95</v>
          </cell>
          <cell r="G25">
            <v>69</v>
          </cell>
          <cell r="H25">
            <v>12.6</v>
          </cell>
          <cell r="I25" t="str">
            <v>N</v>
          </cell>
          <cell r="J25">
            <v>47.16</v>
          </cell>
          <cell r="K25">
            <v>5.6000000000000005</v>
          </cell>
        </row>
        <row r="26">
          <cell r="B26">
            <v>21.574999999999999</v>
          </cell>
          <cell r="C26">
            <v>27.9</v>
          </cell>
          <cell r="D26">
            <v>16.399999999999999</v>
          </cell>
          <cell r="E26">
            <v>77.416666666666671</v>
          </cell>
          <cell r="F26">
            <v>96</v>
          </cell>
          <cell r="G26">
            <v>42</v>
          </cell>
          <cell r="H26">
            <v>21.240000000000002</v>
          </cell>
          <cell r="I26" t="str">
            <v>S</v>
          </cell>
          <cell r="J26">
            <v>32.4</v>
          </cell>
          <cell r="K26">
            <v>0</v>
          </cell>
        </row>
        <row r="27">
          <cell r="B27">
            <v>21.858333333333331</v>
          </cell>
          <cell r="C27">
            <v>28</v>
          </cell>
          <cell r="D27">
            <v>15.5</v>
          </cell>
          <cell r="E27">
            <v>71.291666666666671</v>
          </cell>
          <cell r="F27">
            <v>95</v>
          </cell>
          <cell r="G27">
            <v>41</v>
          </cell>
          <cell r="H27">
            <v>10.8</v>
          </cell>
          <cell r="I27" t="str">
            <v>S</v>
          </cell>
          <cell r="J27">
            <v>25.2</v>
          </cell>
          <cell r="K27">
            <v>0</v>
          </cell>
        </row>
        <row r="28">
          <cell r="B28">
            <v>22.029166666666669</v>
          </cell>
          <cell r="C28">
            <v>30</v>
          </cell>
          <cell r="D28">
            <v>15.8</v>
          </cell>
          <cell r="E28">
            <v>72.666666666666671</v>
          </cell>
          <cell r="F28">
            <v>96</v>
          </cell>
          <cell r="G28">
            <v>33</v>
          </cell>
          <cell r="H28">
            <v>8.2799999999999994</v>
          </cell>
          <cell r="I28" t="str">
            <v>S</v>
          </cell>
          <cell r="J28">
            <v>16.559999999999999</v>
          </cell>
          <cell r="K28">
            <v>0</v>
          </cell>
        </row>
        <row r="29">
          <cell r="B29">
            <v>23.379166666666666</v>
          </cell>
          <cell r="C29">
            <v>33.200000000000003</v>
          </cell>
          <cell r="D29">
            <v>14.9</v>
          </cell>
          <cell r="E29">
            <v>69.958333333333329</v>
          </cell>
          <cell r="F29">
            <v>94</v>
          </cell>
          <cell r="G29">
            <v>40</v>
          </cell>
          <cell r="H29">
            <v>16.559999999999999</v>
          </cell>
          <cell r="I29" t="str">
            <v>N</v>
          </cell>
          <cell r="J29">
            <v>37.440000000000005</v>
          </cell>
          <cell r="K29">
            <v>0</v>
          </cell>
        </row>
        <row r="30">
          <cell r="B30">
            <v>24.687499999999996</v>
          </cell>
          <cell r="C30">
            <v>32.799999999999997</v>
          </cell>
          <cell r="D30">
            <v>20.5</v>
          </cell>
          <cell r="E30">
            <v>77.25</v>
          </cell>
          <cell r="F30">
            <v>92</v>
          </cell>
          <cell r="G30">
            <v>47</v>
          </cell>
          <cell r="H30">
            <v>22.32</v>
          </cell>
          <cell r="I30" t="str">
            <v>N</v>
          </cell>
          <cell r="J30">
            <v>45.36</v>
          </cell>
          <cell r="K30">
            <v>3.6000000000000005</v>
          </cell>
        </row>
        <row r="31">
          <cell r="B31">
            <v>20.383333333333333</v>
          </cell>
          <cell r="C31">
            <v>21.9</v>
          </cell>
          <cell r="D31">
            <v>18.7</v>
          </cell>
          <cell r="E31">
            <v>85.75</v>
          </cell>
          <cell r="F31">
            <v>95</v>
          </cell>
          <cell r="G31">
            <v>64</v>
          </cell>
          <cell r="H31">
            <v>19.440000000000001</v>
          </cell>
          <cell r="I31" t="str">
            <v>S</v>
          </cell>
          <cell r="J31">
            <v>34.56</v>
          </cell>
          <cell r="K31">
            <v>0.4</v>
          </cell>
        </row>
        <row r="32">
          <cell r="B32">
            <v>20.324999999999996</v>
          </cell>
          <cell r="C32">
            <v>25.3</v>
          </cell>
          <cell r="D32">
            <v>15.1</v>
          </cell>
          <cell r="E32">
            <v>74.625</v>
          </cell>
          <cell r="F32">
            <v>90</v>
          </cell>
          <cell r="G32">
            <v>55</v>
          </cell>
          <cell r="H32">
            <v>12.6</v>
          </cell>
          <cell r="I32" t="str">
            <v>SO</v>
          </cell>
          <cell r="J32">
            <v>22.68</v>
          </cell>
          <cell r="K32">
            <v>0</v>
          </cell>
        </row>
        <row r="33">
          <cell r="B33">
            <v>21.700000000000003</v>
          </cell>
          <cell r="C33">
            <v>28.3</v>
          </cell>
          <cell r="D33">
            <v>16.8</v>
          </cell>
          <cell r="E33">
            <v>79.458333333333329</v>
          </cell>
          <cell r="F33">
            <v>95</v>
          </cell>
          <cell r="G33">
            <v>54</v>
          </cell>
          <cell r="H33">
            <v>13.68</v>
          </cell>
          <cell r="I33" t="str">
            <v>S</v>
          </cell>
          <cell r="J33">
            <v>25.56</v>
          </cell>
          <cell r="K33">
            <v>0</v>
          </cell>
        </row>
        <row r="34">
          <cell r="B34">
            <v>21.966666666666669</v>
          </cell>
          <cell r="C34">
            <v>30.5</v>
          </cell>
          <cell r="D34">
            <v>16.100000000000001</v>
          </cell>
          <cell r="E34">
            <v>78.291666666666671</v>
          </cell>
          <cell r="F34">
            <v>93</v>
          </cell>
          <cell r="G34">
            <v>50</v>
          </cell>
          <cell r="H34">
            <v>10.8</v>
          </cell>
          <cell r="I34" t="str">
            <v>SO</v>
          </cell>
          <cell r="J34">
            <v>23.759999999999998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21.245833333333334</v>
          </cell>
          <cell r="C5">
            <v>27.1</v>
          </cell>
          <cell r="D5">
            <v>16.3</v>
          </cell>
          <cell r="E5">
            <v>67.791666666666671</v>
          </cell>
          <cell r="F5">
            <v>78</v>
          </cell>
          <cell r="G5">
            <v>55</v>
          </cell>
          <cell r="H5">
            <v>23.400000000000002</v>
          </cell>
          <cell r="I5" t="str">
            <v>NO</v>
          </cell>
          <cell r="J5">
            <v>46.080000000000005</v>
          </cell>
          <cell r="K5">
            <v>0</v>
          </cell>
        </row>
        <row r="6">
          <cell r="B6">
            <v>20.45</v>
          </cell>
          <cell r="C6">
            <v>26.8</v>
          </cell>
          <cell r="D6">
            <v>15.4</v>
          </cell>
          <cell r="E6">
            <v>64.5</v>
          </cell>
          <cell r="F6">
            <v>78</v>
          </cell>
          <cell r="G6">
            <v>52</v>
          </cell>
          <cell r="H6">
            <v>28.08</v>
          </cell>
          <cell r="I6" t="str">
            <v>O</v>
          </cell>
          <cell r="J6">
            <v>52.56</v>
          </cell>
          <cell r="K6">
            <v>0</v>
          </cell>
        </row>
        <row r="7">
          <cell r="B7">
            <v>21.366666666666671</v>
          </cell>
          <cell r="C7">
            <v>27.8</v>
          </cell>
          <cell r="D7">
            <v>15.9</v>
          </cell>
          <cell r="E7">
            <v>67.291666666666671</v>
          </cell>
          <cell r="F7">
            <v>75</v>
          </cell>
          <cell r="G7">
            <v>59</v>
          </cell>
          <cell r="H7">
            <v>18</v>
          </cell>
          <cell r="I7" t="str">
            <v>NO</v>
          </cell>
          <cell r="J7">
            <v>40.680000000000007</v>
          </cell>
          <cell r="K7">
            <v>0</v>
          </cell>
        </row>
        <row r="8">
          <cell r="B8">
            <v>21.683333333333334</v>
          </cell>
          <cell r="C8">
            <v>24.7</v>
          </cell>
          <cell r="D8">
            <v>20.399999999999999</v>
          </cell>
          <cell r="E8">
            <v>77.958333333333329</v>
          </cell>
          <cell r="F8">
            <v>85</v>
          </cell>
          <cell r="G8">
            <v>66</v>
          </cell>
          <cell r="H8">
            <v>12.6</v>
          </cell>
          <cell r="I8" t="str">
            <v>O</v>
          </cell>
          <cell r="J8">
            <v>25.2</v>
          </cell>
          <cell r="K8">
            <v>10</v>
          </cell>
        </row>
        <row r="9">
          <cell r="B9">
            <v>24.012499999999992</v>
          </cell>
          <cell r="C9">
            <v>28.7</v>
          </cell>
          <cell r="D9">
            <v>20.399999999999999</v>
          </cell>
          <cell r="E9">
            <v>78.125</v>
          </cell>
          <cell r="F9">
            <v>85</v>
          </cell>
          <cell r="G9">
            <v>69</v>
          </cell>
          <cell r="H9">
            <v>16.920000000000002</v>
          </cell>
          <cell r="I9" t="str">
            <v>NO</v>
          </cell>
          <cell r="J9">
            <v>41.4</v>
          </cell>
          <cell r="K9">
            <v>0</v>
          </cell>
        </row>
        <row r="10">
          <cell r="B10">
            <v>22.270833333333339</v>
          </cell>
          <cell r="C10">
            <v>25.8</v>
          </cell>
          <cell r="D10">
            <v>19.899999999999999</v>
          </cell>
          <cell r="E10">
            <v>85.583333333333329</v>
          </cell>
          <cell r="F10">
            <v>90</v>
          </cell>
          <cell r="G10">
            <v>79</v>
          </cell>
          <cell r="H10">
            <v>10.8</v>
          </cell>
          <cell r="I10" t="str">
            <v>SO</v>
          </cell>
          <cell r="J10">
            <v>25.56</v>
          </cell>
          <cell r="K10">
            <v>11.4</v>
          </cell>
        </row>
        <row r="11">
          <cell r="B11">
            <v>22.8</v>
          </cell>
          <cell r="C11">
            <v>29.7</v>
          </cell>
          <cell r="D11">
            <v>18.5</v>
          </cell>
          <cell r="E11">
            <v>82.375</v>
          </cell>
          <cell r="F11">
            <v>90</v>
          </cell>
          <cell r="G11">
            <v>67</v>
          </cell>
          <cell r="H11">
            <v>15.120000000000001</v>
          </cell>
          <cell r="I11" t="str">
            <v>NO</v>
          </cell>
          <cell r="J11">
            <v>32.4</v>
          </cell>
          <cell r="K11">
            <v>0</v>
          </cell>
        </row>
        <row r="12">
          <cell r="B12">
            <v>24.087499999999995</v>
          </cell>
          <cell r="C12">
            <v>30</v>
          </cell>
          <cell r="D12">
            <v>21.6</v>
          </cell>
          <cell r="E12">
            <v>83.5</v>
          </cell>
          <cell r="F12">
            <v>91</v>
          </cell>
          <cell r="G12">
            <v>72</v>
          </cell>
          <cell r="H12">
            <v>18.720000000000002</v>
          </cell>
          <cell r="I12" t="str">
            <v>O</v>
          </cell>
          <cell r="J12">
            <v>39.6</v>
          </cell>
          <cell r="K12">
            <v>6.6</v>
          </cell>
        </row>
        <row r="13">
          <cell r="B13">
            <v>23.345833333333331</v>
          </cell>
          <cell r="C13">
            <v>29.7</v>
          </cell>
          <cell r="D13">
            <v>20.9</v>
          </cell>
          <cell r="E13">
            <v>85.75</v>
          </cell>
          <cell r="F13">
            <v>91</v>
          </cell>
          <cell r="G13">
            <v>71</v>
          </cell>
          <cell r="H13">
            <v>17.64</v>
          </cell>
          <cell r="I13" t="str">
            <v>SO</v>
          </cell>
          <cell r="J13">
            <v>38.519999999999996</v>
          </cell>
          <cell r="K13">
            <v>12.8</v>
          </cell>
        </row>
        <row r="14">
          <cell r="B14">
            <v>23.695833333333336</v>
          </cell>
          <cell r="C14">
            <v>30.6</v>
          </cell>
          <cell r="D14">
            <v>20.7</v>
          </cell>
          <cell r="E14">
            <v>83.041666666666671</v>
          </cell>
          <cell r="F14">
            <v>90</v>
          </cell>
          <cell r="G14">
            <v>66</v>
          </cell>
          <cell r="H14">
            <v>13.68</v>
          </cell>
          <cell r="I14" t="str">
            <v>SO</v>
          </cell>
          <cell r="J14">
            <v>39.96</v>
          </cell>
          <cell r="K14">
            <v>4.5999999999999996</v>
          </cell>
        </row>
        <row r="15">
          <cell r="B15">
            <v>21.141666666666666</v>
          </cell>
          <cell r="C15">
            <v>23.8</v>
          </cell>
          <cell r="D15">
            <v>19.8</v>
          </cell>
          <cell r="E15">
            <v>87.666666666666671</v>
          </cell>
          <cell r="F15">
            <v>92</v>
          </cell>
          <cell r="G15">
            <v>82</v>
          </cell>
          <cell r="H15">
            <v>13.32</v>
          </cell>
          <cell r="I15" t="str">
            <v>SO</v>
          </cell>
          <cell r="J15">
            <v>24.840000000000003</v>
          </cell>
          <cell r="K15">
            <v>0.4</v>
          </cell>
        </row>
        <row r="16">
          <cell r="B16">
            <v>20.708333333333339</v>
          </cell>
          <cell r="C16">
            <v>26.3</v>
          </cell>
          <cell r="D16">
            <v>16</v>
          </cell>
          <cell r="E16">
            <v>76.916666666666671</v>
          </cell>
          <cell r="F16">
            <v>89</v>
          </cell>
          <cell r="G16">
            <v>55</v>
          </cell>
          <cell r="H16">
            <v>10.8</v>
          </cell>
          <cell r="I16" t="str">
            <v>S</v>
          </cell>
          <cell r="J16">
            <v>25.2</v>
          </cell>
          <cell r="K16">
            <v>0</v>
          </cell>
        </row>
        <row r="17">
          <cell r="B17">
            <v>20.520833333333332</v>
          </cell>
          <cell r="C17">
            <v>27</v>
          </cell>
          <cell r="D17">
            <v>15.4</v>
          </cell>
          <cell r="E17">
            <v>75.208333333333329</v>
          </cell>
          <cell r="F17">
            <v>83</v>
          </cell>
          <cell r="G17">
            <v>67</v>
          </cell>
          <cell r="H17">
            <v>14.76</v>
          </cell>
          <cell r="I17" t="str">
            <v>NO</v>
          </cell>
          <cell r="J17">
            <v>28.44</v>
          </cell>
          <cell r="K17">
            <v>0</v>
          </cell>
        </row>
        <row r="18">
          <cell r="B18">
            <v>23.016666666666666</v>
          </cell>
          <cell r="C18">
            <v>29.4</v>
          </cell>
          <cell r="D18">
            <v>18.5</v>
          </cell>
          <cell r="E18">
            <v>77.375</v>
          </cell>
          <cell r="F18">
            <v>86</v>
          </cell>
          <cell r="G18">
            <v>62</v>
          </cell>
          <cell r="H18">
            <v>18.36</v>
          </cell>
          <cell r="I18" t="str">
            <v>NO</v>
          </cell>
          <cell r="J18">
            <v>33.840000000000003</v>
          </cell>
          <cell r="K18">
            <v>0</v>
          </cell>
        </row>
        <row r="19">
          <cell r="B19">
            <v>23.8125</v>
          </cell>
          <cell r="C19">
            <v>31</v>
          </cell>
          <cell r="D19">
            <v>19.2</v>
          </cell>
          <cell r="E19">
            <v>77.625</v>
          </cell>
          <cell r="F19">
            <v>86</v>
          </cell>
          <cell r="G19">
            <v>62</v>
          </cell>
          <cell r="H19">
            <v>16.2</v>
          </cell>
          <cell r="I19" t="str">
            <v>NO</v>
          </cell>
          <cell r="J19">
            <v>39.96</v>
          </cell>
          <cell r="K19">
            <v>0</v>
          </cell>
        </row>
        <row r="20">
          <cell r="B20">
            <v>20.55</v>
          </cell>
          <cell r="C20">
            <v>23.7</v>
          </cell>
          <cell r="D20">
            <v>18.100000000000001</v>
          </cell>
          <cell r="E20">
            <v>82.25</v>
          </cell>
          <cell r="F20">
            <v>89</v>
          </cell>
          <cell r="G20">
            <v>77</v>
          </cell>
          <cell r="H20">
            <v>17.64</v>
          </cell>
          <cell r="I20" t="str">
            <v>NO</v>
          </cell>
          <cell r="J20">
            <v>54.72</v>
          </cell>
          <cell r="K20">
            <v>67.199999999999989</v>
          </cell>
        </row>
        <row r="21">
          <cell r="B21">
            <v>20.45</v>
          </cell>
          <cell r="C21">
            <v>24.5</v>
          </cell>
          <cell r="D21">
            <v>17.899999999999999</v>
          </cell>
          <cell r="E21">
            <v>82.958333333333329</v>
          </cell>
          <cell r="F21">
            <v>91</v>
          </cell>
          <cell r="G21">
            <v>72</v>
          </cell>
          <cell r="H21">
            <v>7.5600000000000005</v>
          </cell>
          <cell r="I21" t="str">
            <v>SO</v>
          </cell>
          <cell r="J21">
            <v>15.840000000000002</v>
          </cell>
          <cell r="K21">
            <v>0.4</v>
          </cell>
        </row>
        <row r="22">
          <cell r="B22">
            <v>21.162500000000001</v>
          </cell>
          <cell r="C22">
            <v>26.2</v>
          </cell>
          <cell r="D22">
            <v>17</v>
          </cell>
          <cell r="E22">
            <v>81.958333333333329</v>
          </cell>
          <cell r="F22">
            <v>90</v>
          </cell>
          <cell r="G22">
            <v>72</v>
          </cell>
          <cell r="H22">
            <v>12.6</v>
          </cell>
          <cell r="I22" t="str">
            <v>NO</v>
          </cell>
          <cell r="J22">
            <v>26.64</v>
          </cell>
          <cell r="K22">
            <v>0.2</v>
          </cell>
        </row>
        <row r="23">
          <cell r="B23">
            <v>21.141666666666669</v>
          </cell>
          <cell r="C23">
            <v>25.3</v>
          </cell>
          <cell r="D23">
            <v>18.399999999999999</v>
          </cell>
          <cell r="E23">
            <v>81.916666666666671</v>
          </cell>
          <cell r="F23">
            <v>86</v>
          </cell>
          <cell r="G23">
            <v>75</v>
          </cell>
          <cell r="H23">
            <v>22.32</v>
          </cell>
          <cell r="I23" t="str">
            <v>NO</v>
          </cell>
          <cell r="J23">
            <v>43.2</v>
          </cell>
          <cell r="K23">
            <v>0.6</v>
          </cell>
        </row>
        <row r="24">
          <cell r="B24">
            <v>18.033333333333328</v>
          </cell>
          <cell r="C24">
            <v>20.9</v>
          </cell>
          <cell r="D24">
            <v>15.9</v>
          </cell>
          <cell r="E24">
            <v>86.625</v>
          </cell>
          <cell r="F24">
            <v>92</v>
          </cell>
          <cell r="G24">
            <v>82</v>
          </cell>
          <cell r="H24">
            <v>20.52</v>
          </cell>
          <cell r="I24" t="str">
            <v>O</v>
          </cell>
          <cell r="J24">
            <v>42.84</v>
          </cell>
          <cell r="K24">
            <v>71.600000000000023</v>
          </cell>
        </row>
        <row r="25">
          <cell r="B25">
            <v>17.44166666666667</v>
          </cell>
          <cell r="C25">
            <v>21.2</v>
          </cell>
          <cell r="D25">
            <v>14.1</v>
          </cell>
          <cell r="E25">
            <v>81.875</v>
          </cell>
          <cell r="F25">
            <v>88</v>
          </cell>
          <cell r="G25">
            <v>70</v>
          </cell>
          <cell r="H25">
            <v>12.6</v>
          </cell>
          <cell r="I25" t="str">
            <v>NO</v>
          </cell>
          <cell r="J25">
            <v>27</v>
          </cell>
          <cell r="K25">
            <v>0.2</v>
          </cell>
        </row>
        <row r="26">
          <cell r="B26">
            <v>18.599999999999998</v>
          </cell>
          <cell r="C26">
            <v>24.3</v>
          </cell>
          <cell r="D26">
            <v>15.6</v>
          </cell>
          <cell r="E26">
            <v>79.625</v>
          </cell>
          <cell r="F26">
            <v>88</v>
          </cell>
          <cell r="G26">
            <v>67</v>
          </cell>
          <cell r="H26">
            <v>9.7200000000000006</v>
          </cell>
          <cell r="I26" t="str">
            <v>S</v>
          </cell>
          <cell r="J26">
            <v>22.68</v>
          </cell>
          <cell r="K26">
            <v>0</v>
          </cell>
        </row>
        <row r="27">
          <cell r="B27">
            <v>19.512499999999999</v>
          </cell>
          <cell r="C27">
            <v>26.1</v>
          </cell>
          <cell r="D27">
            <v>14.2</v>
          </cell>
          <cell r="E27">
            <v>77</v>
          </cell>
          <cell r="F27">
            <v>87</v>
          </cell>
          <cell r="G27">
            <v>63</v>
          </cell>
          <cell r="H27">
            <v>20.88</v>
          </cell>
          <cell r="I27" t="str">
            <v>NO</v>
          </cell>
          <cell r="J27">
            <v>43.2</v>
          </cell>
          <cell r="K27">
            <v>0</v>
          </cell>
        </row>
        <row r="28">
          <cell r="B28">
            <v>20.400000000000002</v>
          </cell>
          <cell r="C28">
            <v>26.7</v>
          </cell>
          <cell r="D28">
            <v>16.2</v>
          </cell>
          <cell r="E28">
            <v>78.291666666666671</v>
          </cell>
          <cell r="F28">
            <v>86</v>
          </cell>
          <cell r="G28">
            <v>67</v>
          </cell>
          <cell r="H28">
            <v>20.88</v>
          </cell>
          <cell r="I28" t="str">
            <v>NO</v>
          </cell>
          <cell r="J28">
            <v>36.36</v>
          </cell>
          <cell r="K28">
            <v>0</v>
          </cell>
        </row>
        <row r="29">
          <cell r="B29">
            <v>22.595833333333342</v>
          </cell>
          <cell r="C29">
            <v>28.7</v>
          </cell>
          <cell r="D29">
            <v>18.600000000000001</v>
          </cell>
          <cell r="E29">
            <v>77.125</v>
          </cell>
          <cell r="F29">
            <v>86</v>
          </cell>
          <cell r="G29">
            <v>67</v>
          </cell>
          <cell r="H29">
            <v>19.079999999999998</v>
          </cell>
          <cell r="I29" t="str">
            <v>NO</v>
          </cell>
          <cell r="J29">
            <v>50.04</v>
          </cell>
          <cell r="K29">
            <v>0</v>
          </cell>
        </row>
        <row r="30">
          <cell r="B30">
            <v>19.029166666666665</v>
          </cell>
          <cell r="C30">
            <v>24.8</v>
          </cell>
          <cell r="D30">
            <v>14.1</v>
          </cell>
          <cell r="E30">
            <v>80.708333333333329</v>
          </cell>
          <cell r="F30">
            <v>86</v>
          </cell>
          <cell r="G30">
            <v>75</v>
          </cell>
          <cell r="H30">
            <v>18.36</v>
          </cell>
          <cell r="I30" t="str">
            <v>SO</v>
          </cell>
          <cell r="J30">
            <v>53.28</v>
          </cell>
          <cell r="K30">
            <v>25.6</v>
          </cell>
        </row>
        <row r="31">
          <cell r="B31">
            <v>13.458333333333336</v>
          </cell>
          <cell r="C31">
            <v>19.399999999999999</v>
          </cell>
          <cell r="D31">
            <v>8.3000000000000007</v>
          </cell>
          <cell r="E31">
            <v>69.708333333333329</v>
          </cell>
          <cell r="F31">
            <v>81</v>
          </cell>
          <cell r="G31">
            <v>51</v>
          </cell>
          <cell r="H31">
            <v>18.36</v>
          </cell>
          <cell r="I31" t="str">
            <v>SO</v>
          </cell>
          <cell r="J31">
            <v>36</v>
          </cell>
          <cell r="K31">
            <v>0</v>
          </cell>
        </row>
        <row r="32">
          <cell r="B32">
            <v>15.154166666666667</v>
          </cell>
          <cell r="C32">
            <v>23.4</v>
          </cell>
          <cell r="D32">
            <v>9.1999999999999993</v>
          </cell>
          <cell r="E32">
            <v>57.041666666666664</v>
          </cell>
          <cell r="F32">
            <v>70</v>
          </cell>
          <cell r="G32">
            <v>41</v>
          </cell>
          <cell r="H32">
            <v>12.24</v>
          </cell>
          <cell r="I32" t="str">
            <v>SO</v>
          </cell>
          <cell r="J32">
            <v>29.16</v>
          </cell>
          <cell r="K32">
            <v>0</v>
          </cell>
        </row>
        <row r="33">
          <cell r="B33">
            <v>17.216666666666669</v>
          </cell>
          <cell r="C33">
            <v>23.9</v>
          </cell>
          <cell r="D33">
            <v>10.3</v>
          </cell>
          <cell r="E33">
            <v>62.083333333333336</v>
          </cell>
          <cell r="F33">
            <v>71</v>
          </cell>
          <cell r="G33">
            <v>54</v>
          </cell>
          <cell r="H33">
            <v>15.48</v>
          </cell>
          <cell r="I33" t="str">
            <v>O</v>
          </cell>
          <cell r="J33">
            <v>33.480000000000004</v>
          </cell>
          <cell r="K33">
            <v>0</v>
          </cell>
        </row>
        <row r="34">
          <cell r="B34">
            <v>16.054166666666664</v>
          </cell>
          <cell r="C34">
            <v>22.2</v>
          </cell>
          <cell r="D34">
            <v>10.9</v>
          </cell>
          <cell r="E34">
            <v>73.666666666666671</v>
          </cell>
          <cell r="F34">
            <v>83</v>
          </cell>
          <cell r="G34">
            <v>64</v>
          </cell>
          <cell r="H34">
            <v>21.6</v>
          </cell>
          <cell r="I34" t="str">
            <v>NO</v>
          </cell>
          <cell r="J34">
            <v>37.800000000000004</v>
          </cell>
          <cell r="K34">
            <v>0</v>
          </cell>
        </row>
        <row r="35">
          <cell r="I35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28.308333333333334</v>
          </cell>
          <cell r="C5">
            <v>34.5</v>
          </cell>
          <cell r="D5">
            <v>21.6</v>
          </cell>
          <cell r="E5">
            <v>54.5</v>
          </cell>
          <cell r="F5">
            <v>76</v>
          </cell>
          <cell r="G5">
            <v>34</v>
          </cell>
          <cell r="H5">
            <v>10.44</v>
          </cell>
          <cell r="I5" t="str">
            <v>L</v>
          </cell>
          <cell r="J5">
            <v>22.32</v>
          </cell>
          <cell r="K5">
            <v>0</v>
          </cell>
        </row>
        <row r="6">
          <cell r="B6">
            <v>26.9375</v>
          </cell>
          <cell r="C6">
            <v>34.5</v>
          </cell>
          <cell r="D6">
            <v>18.7</v>
          </cell>
          <cell r="E6">
            <v>50.291666666666664</v>
          </cell>
          <cell r="F6">
            <v>74</v>
          </cell>
          <cell r="G6">
            <v>29</v>
          </cell>
          <cell r="H6">
            <v>7.9200000000000008</v>
          </cell>
          <cell r="I6" t="str">
            <v>L</v>
          </cell>
          <cell r="J6">
            <v>18.720000000000002</v>
          </cell>
          <cell r="K6">
            <v>0</v>
          </cell>
        </row>
        <row r="7">
          <cell r="B7">
            <v>25.249999999999996</v>
          </cell>
          <cell r="C7">
            <v>29.3</v>
          </cell>
          <cell r="D7">
            <v>22.5</v>
          </cell>
          <cell r="E7">
            <v>61.708333333333336</v>
          </cell>
          <cell r="F7">
            <v>79</v>
          </cell>
          <cell r="G7">
            <v>42</v>
          </cell>
          <cell r="H7">
            <v>10.8</v>
          </cell>
          <cell r="I7" t="str">
            <v>L</v>
          </cell>
          <cell r="J7">
            <v>21.240000000000002</v>
          </cell>
          <cell r="K7">
            <v>0.60000000000000009</v>
          </cell>
        </row>
        <row r="8">
          <cell r="B8">
            <v>26.366666666666664</v>
          </cell>
          <cell r="C8">
            <v>31.5</v>
          </cell>
          <cell r="D8">
            <v>23.2</v>
          </cell>
          <cell r="E8">
            <v>80.083333333333329</v>
          </cell>
          <cell r="F8">
            <v>90</v>
          </cell>
          <cell r="G8">
            <v>63</v>
          </cell>
          <cell r="H8">
            <v>10.8</v>
          </cell>
          <cell r="I8" t="str">
            <v>N</v>
          </cell>
          <cell r="J8">
            <v>25.2</v>
          </cell>
          <cell r="K8">
            <v>0.2</v>
          </cell>
        </row>
        <row r="9">
          <cell r="B9">
            <v>26.783333333333331</v>
          </cell>
          <cell r="C9">
            <v>33.1</v>
          </cell>
          <cell r="D9">
            <v>23.5</v>
          </cell>
          <cell r="E9">
            <v>78.666666666666671</v>
          </cell>
          <cell r="F9">
            <v>88</v>
          </cell>
          <cell r="G9">
            <v>61</v>
          </cell>
          <cell r="H9">
            <v>13.68</v>
          </cell>
          <cell r="I9" t="str">
            <v>N</v>
          </cell>
          <cell r="J9">
            <v>39.24</v>
          </cell>
          <cell r="K9">
            <v>0</v>
          </cell>
        </row>
        <row r="10">
          <cell r="B10">
            <v>23.950000000000003</v>
          </cell>
          <cell r="C10">
            <v>26.2</v>
          </cell>
          <cell r="D10">
            <v>21.3</v>
          </cell>
          <cell r="E10">
            <v>87.291666666666671</v>
          </cell>
          <cell r="F10">
            <v>92</v>
          </cell>
          <cell r="G10">
            <v>78</v>
          </cell>
          <cell r="H10">
            <v>10.44</v>
          </cell>
          <cell r="I10" t="str">
            <v>SO</v>
          </cell>
          <cell r="J10">
            <v>19.8</v>
          </cell>
          <cell r="K10">
            <v>0</v>
          </cell>
        </row>
        <row r="11">
          <cell r="B11">
            <v>25.954166666666669</v>
          </cell>
          <cell r="C11">
            <v>33.799999999999997</v>
          </cell>
          <cell r="D11">
            <v>20.100000000000001</v>
          </cell>
          <cell r="E11">
            <v>77.708333333333329</v>
          </cell>
          <cell r="F11">
            <v>91</v>
          </cell>
          <cell r="G11">
            <v>52</v>
          </cell>
          <cell r="H11">
            <v>12.96</v>
          </cell>
          <cell r="I11" t="str">
            <v>NE</v>
          </cell>
          <cell r="J11">
            <v>36.36</v>
          </cell>
          <cell r="K11">
            <v>0</v>
          </cell>
        </row>
        <row r="12">
          <cell r="B12">
            <v>29.237500000000001</v>
          </cell>
          <cell r="C12">
            <v>35.299999999999997</v>
          </cell>
          <cell r="D12">
            <v>24.5</v>
          </cell>
          <cell r="E12">
            <v>68.708333333333329</v>
          </cell>
          <cell r="F12">
            <v>85</v>
          </cell>
          <cell r="G12">
            <v>47</v>
          </cell>
          <cell r="H12">
            <v>16.2</v>
          </cell>
          <cell r="I12" t="str">
            <v>N</v>
          </cell>
          <cell r="J12">
            <v>41.4</v>
          </cell>
          <cell r="K12">
            <v>0</v>
          </cell>
        </row>
        <row r="13">
          <cell r="B13">
            <v>28.291666666666671</v>
          </cell>
          <cell r="C13">
            <v>35.299999999999997</v>
          </cell>
          <cell r="D13">
            <v>24.3</v>
          </cell>
          <cell r="E13">
            <v>69.916666666666671</v>
          </cell>
          <cell r="F13">
            <v>84</v>
          </cell>
          <cell r="G13">
            <v>48</v>
          </cell>
          <cell r="H13">
            <v>19.8</v>
          </cell>
          <cell r="I13" t="str">
            <v>N</v>
          </cell>
          <cell r="J13">
            <v>40.32</v>
          </cell>
          <cell r="K13">
            <v>0</v>
          </cell>
        </row>
        <row r="14">
          <cell r="B14">
            <v>24.487500000000008</v>
          </cell>
          <cell r="C14">
            <v>28</v>
          </cell>
          <cell r="D14">
            <v>21.2</v>
          </cell>
          <cell r="E14">
            <v>80.416666666666671</v>
          </cell>
          <cell r="F14">
            <v>89</v>
          </cell>
          <cell r="G14">
            <v>69</v>
          </cell>
          <cell r="H14">
            <v>10.08</v>
          </cell>
          <cell r="I14" t="str">
            <v>SO</v>
          </cell>
          <cell r="J14">
            <v>21.96</v>
          </cell>
          <cell r="K14">
            <v>0</v>
          </cell>
        </row>
        <row r="15">
          <cell r="B15">
            <v>23.141666666666666</v>
          </cell>
          <cell r="C15">
            <v>26.9</v>
          </cell>
          <cell r="D15">
            <v>20.100000000000001</v>
          </cell>
          <cell r="E15">
            <v>75.458333333333329</v>
          </cell>
          <cell r="F15">
            <v>86</v>
          </cell>
          <cell r="G15">
            <v>61</v>
          </cell>
          <cell r="H15">
            <v>10.44</v>
          </cell>
          <cell r="I15" t="str">
            <v>S</v>
          </cell>
          <cell r="J15">
            <v>24.12</v>
          </cell>
          <cell r="K15">
            <v>0</v>
          </cell>
        </row>
        <row r="16">
          <cell r="B16">
            <v>23.533333333333331</v>
          </cell>
          <cell r="C16">
            <v>30.4</v>
          </cell>
          <cell r="D16">
            <v>18.399999999999999</v>
          </cell>
          <cell r="E16">
            <v>68.208333333333329</v>
          </cell>
          <cell r="F16">
            <v>87</v>
          </cell>
          <cell r="G16">
            <v>41</v>
          </cell>
          <cell r="H16">
            <v>13.32</v>
          </cell>
          <cell r="I16" t="str">
            <v>S</v>
          </cell>
          <cell r="J16">
            <v>33.119999999999997</v>
          </cell>
          <cell r="K16">
            <v>0</v>
          </cell>
        </row>
        <row r="17">
          <cell r="B17">
            <v>23.804166666666671</v>
          </cell>
          <cell r="C17">
            <v>33.299999999999997</v>
          </cell>
          <cell r="D17">
            <v>16.5</v>
          </cell>
          <cell r="E17">
            <v>60.625</v>
          </cell>
          <cell r="F17">
            <v>83</v>
          </cell>
          <cell r="G17">
            <v>33</v>
          </cell>
          <cell r="H17">
            <v>8.64</v>
          </cell>
          <cell r="I17" t="str">
            <v>S</v>
          </cell>
          <cell r="J17">
            <v>18.36</v>
          </cell>
          <cell r="K17">
            <v>0</v>
          </cell>
        </row>
        <row r="18">
          <cell r="B18">
            <v>26.466666666666658</v>
          </cell>
          <cell r="C18">
            <v>35.799999999999997</v>
          </cell>
          <cell r="D18">
            <v>19.100000000000001</v>
          </cell>
          <cell r="E18">
            <v>60.208333333333336</v>
          </cell>
          <cell r="F18">
            <v>81</v>
          </cell>
          <cell r="G18">
            <v>37</v>
          </cell>
          <cell r="H18">
            <v>6.48</v>
          </cell>
          <cell r="I18" t="str">
            <v>O</v>
          </cell>
          <cell r="J18">
            <v>20.16</v>
          </cell>
          <cell r="K18">
            <v>0</v>
          </cell>
        </row>
        <row r="19">
          <cell r="B19">
            <v>29.116666666666671</v>
          </cell>
          <cell r="C19">
            <v>38</v>
          </cell>
          <cell r="D19">
            <v>22.1</v>
          </cell>
          <cell r="E19">
            <v>60.958333333333336</v>
          </cell>
          <cell r="F19">
            <v>83</v>
          </cell>
          <cell r="G19">
            <v>33</v>
          </cell>
          <cell r="H19">
            <v>11.16</v>
          </cell>
          <cell r="I19" t="str">
            <v>NO</v>
          </cell>
          <cell r="J19">
            <v>29.16</v>
          </cell>
          <cell r="K19">
            <v>0</v>
          </cell>
        </row>
        <row r="20">
          <cell r="B20">
            <v>25.341666666666669</v>
          </cell>
          <cell r="C20">
            <v>31.6</v>
          </cell>
          <cell r="D20">
            <v>21.7</v>
          </cell>
          <cell r="E20">
            <v>76.083333333333329</v>
          </cell>
          <cell r="F20">
            <v>88</v>
          </cell>
          <cell r="G20">
            <v>44</v>
          </cell>
          <cell r="H20">
            <v>12.24</v>
          </cell>
          <cell r="I20" t="str">
            <v>N</v>
          </cell>
          <cell r="J20">
            <v>33.480000000000004</v>
          </cell>
          <cell r="K20">
            <v>0.4</v>
          </cell>
        </row>
        <row r="21">
          <cell r="B21">
            <v>24.483333333333334</v>
          </cell>
          <cell r="C21">
            <v>29.7</v>
          </cell>
          <cell r="D21">
            <v>22</v>
          </cell>
          <cell r="E21">
            <v>83.708333333333329</v>
          </cell>
          <cell r="F21">
            <v>92</v>
          </cell>
          <cell r="G21">
            <v>64</v>
          </cell>
          <cell r="H21">
            <v>9</v>
          </cell>
          <cell r="I21" t="str">
            <v>SE</v>
          </cell>
          <cell r="J21">
            <v>19.8</v>
          </cell>
          <cell r="K21">
            <v>0.2</v>
          </cell>
        </row>
        <row r="22">
          <cell r="B22">
            <v>25.362500000000001</v>
          </cell>
          <cell r="C22">
            <v>30.6</v>
          </cell>
          <cell r="D22">
            <v>21.9</v>
          </cell>
          <cell r="E22">
            <v>79.25</v>
          </cell>
          <cell r="F22">
            <v>90</v>
          </cell>
          <cell r="G22">
            <v>61</v>
          </cell>
          <cell r="H22">
            <v>9</v>
          </cell>
          <cell r="I22" t="str">
            <v>N</v>
          </cell>
          <cell r="J22">
            <v>22.32</v>
          </cell>
          <cell r="K22">
            <v>0</v>
          </cell>
        </row>
        <row r="23">
          <cell r="B23">
            <v>24.4375</v>
          </cell>
          <cell r="C23">
            <v>26.5</v>
          </cell>
          <cell r="D23">
            <v>22.9</v>
          </cell>
          <cell r="E23">
            <v>83.375</v>
          </cell>
          <cell r="F23">
            <v>89</v>
          </cell>
          <cell r="G23">
            <v>69</v>
          </cell>
          <cell r="H23">
            <v>11.16</v>
          </cell>
          <cell r="I23" t="str">
            <v>NE</v>
          </cell>
          <cell r="J23">
            <v>30.6</v>
          </cell>
          <cell r="K23">
            <v>0</v>
          </cell>
        </row>
        <row r="24">
          <cell r="B24">
            <v>19.554166666666671</v>
          </cell>
          <cell r="C24">
            <v>23.8</v>
          </cell>
          <cell r="D24">
            <v>17.3</v>
          </cell>
          <cell r="E24">
            <v>87.708333333333329</v>
          </cell>
          <cell r="F24">
            <v>93</v>
          </cell>
          <cell r="G24">
            <v>74</v>
          </cell>
          <cell r="H24">
            <v>16.2</v>
          </cell>
          <cell r="I24" t="str">
            <v>O</v>
          </cell>
          <cell r="J24">
            <v>45.36</v>
          </cell>
          <cell r="K24">
            <v>0</v>
          </cell>
        </row>
        <row r="25">
          <cell r="B25">
            <v>21.875</v>
          </cell>
          <cell r="C25">
            <v>27.8</v>
          </cell>
          <cell r="D25">
            <v>18.7</v>
          </cell>
          <cell r="E25">
            <v>78.708333333333329</v>
          </cell>
          <cell r="F25">
            <v>90</v>
          </cell>
          <cell r="G25">
            <v>57</v>
          </cell>
          <cell r="H25">
            <v>6.84</v>
          </cell>
          <cell r="I25" t="str">
            <v>N</v>
          </cell>
          <cell r="J25">
            <v>17.28</v>
          </cell>
          <cell r="K25">
            <v>0</v>
          </cell>
        </row>
        <row r="26">
          <cell r="B26">
            <v>22.512500000000003</v>
          </cell>
          <cell r="C26">
            <v>27.3</v>
          </cell>
          <cell r="D26">
            <v>17.8</v>
          </cell>
          <cell r="E26">
            <v>75.333333333333329</v>
          </cell>
          <cell r="F26">
            <v>89</v>
          </cell>
          <cell r="G26">
            <v>57</v>
          </cell>
          <cell r="H26">
            <v>11.879999999999999</v>
          </cell>
          <cell r="I26" t="str">
            <v>S</v>
          </cell>
          <cell r="J26">
            <v>23.759999999999998</v>
          </cell>
          <cell r="K26">
            <v>0</v>
          </cell>
        </row>
        <row r="27">
          <cell r="B27">
            <v>22.799999999999997</v>
          </cell>
          <cell r="C27">
            <v>30.2</v>
          </cell>
          <cell r="D27">
            <v>18</v>
          </cell>
          <cell r="E27">
            <v>75.541666666666671</v>
          </cell>
          <cell r="F27">
            <v>90</v>
          </cell>
          <cell r="G27">
            <v>53</v>
          </cell>
          <cell r="H27">
            <v>8.2799999999999994</v>
          </cell>
          <cell r="I27" t="str">
            <v>S</v>
          </cell>
          <cell r="J27">
            <v>17.64</v>
          </cell>
          <cell r="K27">
            <v>0</v>
          </cell>
        </row>
        <row r="28">
          <cell r="B28">
            <v>25.633333333333336</v>
          </cell>
          <cell r="C28">
            <v>32.1</v>
          </cell>
          <cell r="D28">
            <v>20.2</v>
          </cell>
          <cell r="E28">
            <v>71.458333333333329</v>
          </cell>
          <cell r="F28">
            <v>87</v>
          </cell>
          <cell r="G28">
            <v>52</v>
          </cell>
          <cell r="H28">
            <v>10.8</v>
          </cell>
          <cell r="I28" t="str">
            <v>NE</v>
          </cell>
          <cell r="J28">
            <v>27.720000000000002</v>
          </cell>
          <cell r="K28">
            <v>0</v>
          </cell>
        </row>
        <row r="29">
          <cell r="B29">
            <v>27.770833333333332</v>
          </cell>
          <cell r="C29">
            <v>33.4</v>
          </cell>
          <cell r="D29">
            <v>23.5</v>
          </cell>
          <cell r="E29">
            <v>68.791666666666671</v>
          </cell>
          <cell r="F29">
            <v>84</v>
          </cell>
          <cell r="G29">
            <v>50</v>
          </cell>
          <cell r="H29">
            <v>19.440000000000001</v>
          </cell>
          <cell r="I29" t="str">
            <v>N</v>
          </cell>
          <cell r="J29">
            <v>54.72</v>
          </cell>
          <cell r="K29">
            <v>0</v>
          </cell>
        </row>
        <row r="30">
          <cell r="B30">
            <v>23.370833333333334</v>
          </cell>
          <cell r="C30">
            <v>30.5</v>
          </cell>
          <cell r="D30">
            <v>18</v>
          </cell>
          <cell r="E30">
            <v>70.666666666666671</v>
          </cell>
          <cell r="F30">
            <v>86</v>
          </cell>
          <cell r="G30">
            <v>55</v>
          </cell>
          <cell r="H30">
            <v>21.240000000000002</v>
          </cell>
          <cell r="I30" t="str">
            <v>S</v>
          </cell>
          <cell r="J30">
            <v>48.24</v>
          </cell>
          <cell r="K30">
            <v>0.2</v>
          </cell>
        </row>
        <row r="31">
          <cell r="B31">
            <v>17.833333333333339</v>
          </cell>
          <cell r="C31">
            <v>23</v>
          </cell>
          <cell r="D31">
            <v>12.7</v>
          </cell>
          <cell r="E31">
            <v>58.875</v>
          </cell>
          <cell r="F31">
            <v>78</v>
          </cell>
          <cell r="G31">
            <v>33</v>
          </cell>
          <cell r="H31">
            <v>19.079999999999998</v>
          </cell>
          <cell r="I31" t="str">
            <v>S</v>
          </cell>
          <cell r="J31">
            <v>34.56</v>
          </cell>
          <cell r="K31">
            <v>0</v>
          </cell>
        </row>
        <row r="32">
          <cell r="B32">
            <v>17.391666666666666</v>
          </cell>
          <cell r="C32">
            <v>26.1</v>
          </cell>
          <cell r="D32">
            <v>10.199999999999999</v>
          </cell>
          <cell r="E32">
            <v>58.5</v>
          </cell>
          <cell r="F32">
            <v>82</v>
          </cell>
          <cell r="G32">
            <v>29</v>
          </cell>
          <cell r="H32">
            <v>11.879999999999999</v>
          </cell>
          <cell r="I32" t="str">
            <v>S</v>
          </cell>
          <cell r="J32">
            <v>21.6</v>
          </cell>
          <cell r="K32">
            <v>0</v>
          </cell>
        </row>
        <row r="33">
          <cell r="B33">
            <v>19.058333333333337</v>
          </cell>
          <cell r="C33">
            <v>27.9</v>
          </cell>
          <cell r="D33">
            <v>12.2</v>
          </cell>
          <cell r="E33">
            <v>62.875</v>
          </cell>
          <cell r="F33">
            <v>81</v>
          </cell>
          <cell r="G33">
            <v>40</v>
          </cell>
          <cell r="H33">
            <v>9</v>
          </cell>
          <cell r="I33" t="str">
            <v>S</v>
          </cell>
          <cell r="J33">
            <v>16.920000000000002</v>
          </cell>
          <cell r="K33">
            <v>0</v>
          </cell>
        </row>
        <row r="34">
          <cell r="B34">
            <v>21.091666666666669</v>
          </cell>
          <cell r="C34">
            <v>28.3</v>
          </cell>
          <cell r="D34">
            <v>16.3</v>
          </cell>
          <cell r="E34">
            <v>67.958333333333329</v>
          </cell>
          <cell r="F34">
            <v>82</v>
          </cell>
          <cell r="G34">
            <v>48</v>
          </cell>
          <cell r="H34">
            <v>9.3600000000000012</v>
          </cell>
          <cell r="I34" t="str">
            <v>SE</v>
          </cell>
          <cell r="J34">
            <v>18</v>
          </cell>
          <cell r="K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22.654166666666669</v>
          </cell>
          <cell r="C5">
            <v>28.8</v>
          </cell>
          <cell r="D5">
            <v>17.600000000000001</v>
          </cell>
          <cell r="E5" t="str">
            <v>*</v>
          </cell>
          <cell r="F5" t="str">
            <v>*</v>
          </cell>
          <cell r="G5" t="str">
            <v>*</v>
          </cell>
          <cell r="H5">
            <v>13.68</v>
          </cell>
          <cell r="I5" t="str">
            <v>L</v>
          </cell>
          <cell r="J5">
            <v>34.56</v>
          </cell>
          <cell r="K5">
            <v>0</v>
          </cell>
        </row>
        <row r="6">
          <cell r="B6">
            <v>21.324999999999999</v>
          </cell>
          <cell r="C6">
            <v>29.8</v>
          </cell>
          <cell r="D6">
            <v>13.7</v>
          </cell>
          <cell r="E6" t="str">
            <v>*</v>
          </cell>
          <cell r="F6" t="str">
            <v>*</v>
          </cell>
          <cell r="G6" t="str">
            <v>*</v>
          </cell>
          <cell r="H6">
            <v>16.2</v>
          </cell>
          <cell r="I6" t="str">
            <v>N</v>
          </cell>
          <cell r="J6">
            <v>32.04</v>
          </cell>
          <cell r="K6">
            <v>0</v>
          </cell>
        </row>
        <row r="7">
          <cell r="B7">
            <v>22.704166666666666</v>
          </cell>
          <cell r="C7">
            <v>31.4</v>
          </cell>
          <cell r="D7">
            <v>15.4</v>
          </cell>
          <cell r="E7" t="str">
            <v>*</v>
          </cell>
          <cell r="F7" t="str">
            <v>*</v>
          </cell>
          <cell r="G7" t="str">
            <v>*</v>
          </cell>
          <cell r="H7">
            <v>14.76</v>
          </cell>
          <cell r="I7" t="str">
            <v>L</v>
          </cell>
          <cell r="J7">
            <v>29.52</v>
          </cell>
          <cell r="K7">
            <v>0</v>
          </cell>
        </row>
        <row r="8">
          <cell r="B8">
            <v>23.483333333333331</v>
          </cell>
          <cell r="C8">
            <v>29.2</v>
          </cell>
          <cell r="D8">
            <v>20.5</v>
          </cell>
          <cell r="E8" t="str">
            <v>*</v>
          </cell>
          <cell r="F8">
            <v>19</v>
          </cell>
          <cell r="G8" t="str">
            <v>*</v>
          </cell>
          <cell r="H8">
            <v>17.64</v>
          </cell>
          <cell r="I8" t="str">
            <v>N</v>
          </cell>
          <cell r="J8">
            <v>36.36</v>
          </cell>
          <cell r="K8">
            <v>8</v>
          </cell>
        </row>
        <row r="9">
          <cell r="B9">
            <v>24.558333333333334</v>
          </cell>
          <cell r="C9">
            <v>31.2</v>
          </cell>
          <cell r="D9">
            <v>20.8</v>
          </cell>
          <cell r="E9" t="str">
            <v>*</v>
          </cell>
          <cell r="F9" t="str">
            <v>*</v>
          </cell>
          <cell r="G9" t="str">
            <v>*</v>
          </cell>
          <cell r="H9">
            <v>19.079999999999998</v>
          </cell>
          <cell r="I9" t="str">
            <v>N</v>
          </cell>
          <cell r="J9">
            <v>36.36</v>
          </cell>
          <cell r="K9">
            <v>0.4</v>
          </cell>
        </row>
        <row r="10">
          <cell r="B10">
            <v>24.904166666666669</v>
          </cell>
          <cell r="C10">
            <v>30.4</v>
          </cell>
          <cell r="D10">
            <v>22.6</v>
          </cell>
          <cell r="E10">
            <v>46.4</v>
          </cell>
          <cell r="F10">
            <v>100</v>
          </cell>
          <cell r="G10">
            <v>15</v>
          </cell>
          <cell r="H10">
            <v>17.64</v>
          </cell>
          <cell r="I10" t="str">
            <v>O</v>
          </cell>
          <cell r="J10">
            <v>32.76</v>
          </cell>
          <cell r="K10">
            <v>22.799999999999997</v>
          </cell>
        </row>
        <row r="11">
          <cell r="B11">
            <v>25.487499999999997</v>
          </cell>
          <cell r="C11">
            <v>32.6</v>
          </cell>
          <cell r="D11">
            <v>20.399999999999999</v>
          </cell>
          <cell r="E11" t="str">
            <v>*</v>
          </cell>
          <cell r="F11" t="str">
            <v>*</v>
          </cell>
          <cell r="G11" t="str">
            <v>*</v>
          </cell>
          <cell r="H11">
            <v>12.24</v>
          </cell>
          <cell r="I11" t="str">
            <v>NO</v>
          </cell>
          <cell r="J11">
            <v>29.52</v>
          </cell>
          <cell r="K11">
            <v>1</v>
          </cell>
        </row>
        <row r="12">
          <cell r="B12">
            <v>25.533333333333328</v>
          </cell>
          <cell r="C12">
            <v>32</v>
          </cell>
          <cell r="D12">
            <v>22.6</v>
          </cell>
          <cell r="E12" t="str">
            <v>*</v>
          </cell>
          <cell r="F12" t="str">
            <v>*</v>
          </cell>
          <cell r="G12" t="str">
            <v>*</v>
          </cell>
          <cell r="H12">
            <v>14.4</v>
          </cell>
          <cell r="I12" t="str">
            <v>N</v>
          </cell>
          <cell r="J12">
            <v>34.200000000000003</v>
          </cell>
          <cell r="K12">
            <v>0</v>
          </cell>
        </row>
        <row r="13">
          <cell r="B13">
            <v>26.416666666666661</v>
          </cell>
          <cell r="C13">
            <v>32.200000000000003</v>
          </cell>
          <cell r="D13">
            <v>22.5</v>
          </cell>
          <cell r="E13" t="str">
            <v>*</v>
          </cell>
          <cell r="F13" t="str">
            <v>*</v>
          </cell>
          <cell r="G13" t="str">
            <v>*</v>
          </cell>
          <cell r="H13">
            <v>15.48</v>
          </cell>
          <cell r="I13" t="str">
            <v>N</v>
          </cell>
          <cell r="J13">
            <v>29.52</v>
          </cell>
          <cell r="K13">
            <v>0</v>
          </cell>
        </row>
        <row r="14">
          <cell r="B14">
            <v>25.633333333333336</v>
          </cell>
          <cell r="C14">
            <v>32.9</v>
          </cell>
          <cell r="D14">
            <v>22.1</v>
          </cell>
          <cell r="E14" t="str">
            <v>*</v>
          </cell>
          <cell r="F14" t="str">
            <v>*</v>
          </cell>
          <cell r="G14" t="str">
            <v>*</v>
          </cell>
          <cell r="H14">
            <v>11.16</v>
          </cell>
          <cell r="I14" t="str">
            <v>L</v>
          </cell>
          <cell r="J14">
            <v>20.52</v>
          </cell>
          <cell r="K14">
            <v>2.4</v>
          </cell>
        </row>
        <row r="15">
          <cell r="B15">
            <v>23.895833333333332</v>
          </cell>
          <cell r="C15">
            <v>26.8</v>
          </cell>
          <cell r="D15">
            <v>22.2</v>
          </cell>
          <cell r="E15" t="str">
            <v>*</v>
          </cell>
          <cell r="F15">
            <v>11</v>
          </cell>
          <cell r="G15" t="str">
            <v>*</v>
          </cell>
          <cell r="H15">
            <v>9.7200000000000006</v>
          </cell>
          <cell r="I15" t="str">
            <v>SE</v>
          </cell>
          <cell r="J15">
            <v>19.079999999999998</v>
          </cell>
          <cell r="K15">
            <v>4.6000000000000005</v>
          </cell>
        </row>
        <row r="16">
          <cell r="B16">
            <v>23.629166666666663</v>
          </cell>
          <cell r="C16">
            <v>29.4</v>
          </cell>
          <cell r="D16">
            <v>19.100000000000001</v>
          </cell>
          <cell r="E16" t="str">
            <v>*</v>
          </cell>
          <cell r="F16" t="str">
            <v>*</v>
          </cell>
          <cell r="G16" t="str">
            <v>*</v>
          </cell>
          <cell r="H16">
            <v>7.9200000000000008</v>
          </cell>
          <cell r="I16" t="str">
            <v>SE</v>
          </cell>
          <cell r="J16">
            <v>17.64</v>
          </cell>
          <cell r="K16">
            <v>0</v>
          </cell>
        </row>
        <row r="17">
          <cell r="B17">
            <v>22.108333333333334</v>
          </cell>
          <cell r="C17">
            <v>29.8</v>
          </cell>
          <cell r="D17">
            <v>15.8</v>
          </cell>
          <cell r="E17" t="str">
            <v>*</v>
          </cell>
          <cell r="F17" t="str">
            <v>*</v>
          </cell>
          <cell r="G17" t="str">
            <v>*</v>
          </cell>
          <cell r="H17">
            <v>10.08</v>
          </cell>
          <cell r="I17" t="str">
            <v>SE</v>
          </cell>
          <cell r="J17">
            <v>23.400000000000002</v>
          </cell>
          <cell r="K17">
            <v>0</v>
          </cell>
        </row>
        <row r="18">
          <cell r="B18">
            <v>24.929166666666671</v>
          </cell>
          <cell r="C18">
            <v>32.1</v>
          </cell>
          <cell r="D18">
            <v>19.3</v>
          </cell>
          <cell r="E18" t="str">
            <v>*</v>
          </cell>
          <cell r="F18" t="str">
            <v>*</v>
          </cell>
          <cell r="G18" t="str">
            <v>*</v>
          </cell>
          <cell r="H18">
            <v>9.3600000000000012</v>
          </cell>
          <cell r="I18" t="str">
            <v>NE</v>
          </cell>
          <cell r="J18">
            <v>21.240000000000002</v>
          </cell>
          <cell r="K18">
            <v>0</v>
          </cell>
        </row>
        <row r="19">
          <cell r="B19">
            <v>25.570833333333336</v>
          </cell>
          <cell r="C19">
            <v>34.1</v>
          </cell>
          <cell r="D19">
            <v>21.2</v>
          </cell>
          <cell r="E19" t="str">
            <v>*</v>
          </cell>
          <cell r="F19" t="str">
            <v>*</v>
          </cell>
          <cell r="G19" t="str">
            <v>*</v>
          </cell>
          <cell r="H19">
            <v>13.32</v>
          </cell>
          <cell r="I19" t="str">
            <v>NE</v>
          </cell>
          <cell r="J19">
            <v>27.36</v>
          </cell>
          <cell r="K19">
            <v>0</v>
          </cell>
        </row>
        <row r="20">
          <cell r="B20">
            <v>20.770833333333332</v>
          </cell>
          <cell r="C20">
            <v>23.6</v>
          </cell>
          <cell r="D20">
            <v>18.899999999999999</v>
          </cell>
          <cell r="E20">
            <v>12.75</v>
          </cell>
          <cell r="F20">
            <v>16</v>
          </cell>
          <cell r="G20">
            <v>11</v>
          </cell>
          <cell r="H20">
            <v>20.88</v>
          </cell>
          <cell r="I20" t="str">
            <v>O</v>
          </cell>
          <cell r="J20">
            <v>47.16</v>
          </cell>
          <cell r="K20">
            <v>42.8</v>
          </cell>
        </row>
        <row r="21">
          <cell r="B21">
            <v>20.354166666666664</v>
          </cell>
          <cell r="C21">
            <v>26.5</v>
          </cell>
          <cell r="D21">
            <v>16.8</v>
          </cell>
          <cell r="E21" t="str">
            <v>*</v>
          </cell>
          <cell r="F21">
            <v>10</v>
          </cell>
          <cell r="G21" t="str">
            <v>*</v>
          </cell>
          <cell r="H21">
            <v>7.2</v>
          </cell>
          <cell r="I21" t="str">
            <v>L</v>
          </cell>
          <cell r="J21">
            <v>17.64</v>
          </cell>
          <cell r="K21">
            <v>0.2</v>
          </cell>
        </row>
        <row r="22">
          <cell r="B22">
            <v>22.962499999999995</v>
          </cell>
          <cell r="C22">
            <v>29.6</v>
          </cell>
          <cell r="D22">
            <v>18.3</v>
          </cell>
          <cell r="E22" t="str">
            <v>*</v>
          </cell>
          <cell r="F22" t="str">
            <v>*</v>
          </cell>
          <cell r="G22" t="str">
            <v>*</v>
          </cell>
          <cell r="H22">
            <v>8.64</v>
          </cell>
          <cell r="I22" t="str">
            <v>O</v>
          </cell>
          <cell r="J22">
            <v>20.88</v>
          </cell>
          <cell r="K22">
            <v>0</v>
          </cell>
        </row>
        <row r="23">
          <cell r="B23">
            <v>24.145833333333339</v>
          </cell>
          <cell r="C23">
            <v>29.5</v>
          </cell>
          <cell r="D23">
            <v>20</v>
          </cell>
          <cell r="E23" t="str">
            <v>*</v>
          </cell>
          <cell r="F23" t="str">
            <v>*</v>
          </cell>
          <cell r="G23" t="str">
            <v>*</v>
          </cell>
          <cell r="H23">
            <v>11.16</v>
          </cell>
          <cell r="I23" t="str">
            <v>NE</v>
          </cell>
          <cell r="J23">
            <v>24.840000000000003</v>
          </cell>
          <cell r="K23">
            <v>0</v>
          </cell>
        </row>
        <row r="24">
          <cell r="B24">
            <v>20.162500000000001</v>
          </cell>
          <cell r="C24">
            <v>24.7</v>
          </cell>
          <cell r="D24">
            <v>17.2</v>
          </cell>
          <cell r="E24">
            <v>27.333333333333332</v>
          </cell>
          <cell r="F24">
            <v>77</v>
          </cell>
          <cell r="G24">
            <v>12</v>
          </cell>
          <cell r="H24">
            <v>22.68</v>
          </cell>
          <cell r="I24" t="str">
            <v>NO</v>
          </cell>
          <cell r="J24">
            <v>45</v>
          </cell>
          <cell r="K24">
            <v>21.6</v>
          </cell>
        </row>
        <row r="25">
          <cell r="B25">
            <v>18.616666666666667</v>
          </cell>
          <cell r="C25">
            <v>25.6</v>
          </cell>
          <cell r="D25">
            <v>14.7</v>
          </cell>
          <cell r="E25">
            <v>12</v>
          </cell>
          <cell r="F25">
            <v>15</v>
          </cell>
          <cell r="G25" t="str">
            <v>*</v>
          </cell>
          <cell r="H25">
            <v>7.9200000000000008</v>
          </cell>
          <cell r="I25" t="str">
            <v>SO</v>
          </cell>
          <cell r="J25">
            <v>18.36</v>
          </cell>
          <cell r="K25">
            <v>0.2</v>
          </cell>
        </row>
        <row r="26">
          <cell r="B26">
            <v>18.033333333333328</v>
          </cell>
          <cell r="C26">
            <v>23.8</v>
          </cell>
          <cell r="D26">
            <v>12.6</v>
          </cell>
          <cell r="E26" t="str">
            <v>*</v>
          </cell>
          <cell r="F26">
            <v>15</v>
          </cell>
          <cell r="G26" t="str">
            <v>*</v>
          </cell>
          <cell r="H26">
            <v>10.08</v>
          </cell>
          <cell r="I26" t="str">
            <v>SO</v>
          </cell>
          <cell r="J26">
            <v>15.840000000000002</v>
          </cell>
          <cell r="K26">
            <v>0.2</v>
          </cell>
        </row>
        <row r="27">
          <cell r="B27">
            <v>19.708333333333332</v>
          </cell>
          <cell r="C27">
            <v>28.8</v>
          </cell>
          <cell r="D27">
            <v>12.9</v>
          </cell>
          <cell r="E27" t="str">
            <v>*</v>
          </cell>
          <cell r="F27">
            <v>21</v>
          </cell>
          <cell r="G27" t="str">
            <v>*</v>
          </cell>
          <cell r="H27">
            <v>10.8</v>
          </cell>
          <cell r="I27" t="str">
            <v>NE</v>
          </cell>
          <cell r="J27">
            <v>28.8</v>
          </cell>
          <cell r="K27">
            <v>0.2</v>
          </cell>
        </row>
        <row r="28">
          <cell r="B28">
            <v>22.012499999999999</v>
          </cell>
          <cell r="C28">
            <v>29.7</v>
          </cell>
          <cell r="D28">
            <v>15.3</v>
          </cell>
          <cell r="E28" t="str">
            <v>*</v>
          </cell>
          <cell r="F28" t="str">
            <v>*</v>
          </cell>
          <cell r="G28" t="str">
            <v>*</v>
          </cell>
          <cell r="H28">
            <v>11.520000000000001</v>
          </cell>
          <cell r="I28" t="str">
            <v>N</v>
          </cell>
          <cell r="J28">
            <v>32.04</v>
          </cell>
          <cell r="K28">
            <v>0</v>
          </cell>
        </row>
        <row r="29">
          <cell r="B29">
            <v>24.170833333333334</v>
          </cell>
          <cell r="C29">
            <v>31.9</v>
          </cell>
          <cell r="D29">
            <v>17.600000000000001</v>
          </cell>
          <cell r="E29" t="str">
            <v>*</v>
          </cell>
          <cell r="F29" t="str">
            <v>*</v>
          </cell>
          <cell r="G29" t="str">
            <v>*</v>
          </cell>
          <cell r="H29">
            <v>21.240000000000002</v>
          </cell>
          <cell r="I29" t="str">
            <v>N</v>
          </cell>
          <cell r="J29">
            <v>41.4</v>
          </cell>
          <cell r="K29">
            <v>0</v>
          </cell>
        </row>
        <row r="30">
          <cell r="B30">
            <v>19.716666666666665</v>
          </cell>
          <cell r="C30">
            <v>26</v>
          </cell>
          <cell r="D30">
            <v>15</v>
          </cell>
          <cell r="E30">
            <v>39.25</v>
          </cell>
          <cell r="F30">
            <v>81</v>
          </cell>
          <cell r="G30">
            <v>15</v>
          </cell>
          <cell r="H30">
            <v>19.440000000000001</v>
          </cell>
          <cell r="I30" t="str">
            <v>O</v>
          </cell>
          <cell r="J30">
            <v>57.24</v>
          </cell>
          <cell r="K30">
            <v>33.800000000000004</v>
          </cell>
        </row>
        <row r="31">
          <cell r="B31">
            <v>15.945833333333335</v>
          </cell>
          <cell r="C31">
            <v>21.4</v>
          </cell>
          <cell r="D31">
            <v>11.1</v>
          </cell>
          <cell r="E31" t="str">
            <v>*</v>
          </cell>
          <cell r="F31" t="str">
            <v>*</v>
          </cell>
          <cell r="G31" t="str">
            <v>*</v>
          </cell>
          <cell r="H31">
            <v>14.76</v>
          </cell>
          <cell r="I31" t="str">
            <v>SE</v>
          </cell>
          <cell r="J31">
            <v>34.92</v>
          </cell>
          <cell r="K31">
            <v>0</v>
          </cell>
        </row>
        <row r="32">
          <cell r="B32">
            <v>14.795833333333333</v>
          </cell>
          <cell r="C32">
            <v>24.7</v>
          </cell>
          <cell r="D32">
            <v>7</v>
          </cell>
          <cell r="E32" t="str">
            <v>*</v>
          </cell>
          <cell r="F32" t="str">
            <v>*</v>
          </cell>
          <cell r="G32" t="str">
            <v>*</v>
          </cell>
          <cell r="H32">
            <v>7.2</v>
          </cell>
          <cell r="I32" t="str">
            <v>SE</v>
          </cell>
          <cell r="J32">
            <v>17.64</v>
          </cell>
          <cell r="K32">
            <v>0</v>
          </cell>
        </row>
        <row r="33">
          <cell r="B33">
            <v>16.725000000000001</v>
          </cell>
          <cell r="C33">
            <v>25.9</v>
          </cell>
          <cell r="D33">
            <v>8.6</v>
          </cell>
          <cell r="E33" t="str">
            <v>*</v>
          </cell>
          <cell r="F33" t="str">
            <v>*</v>
          </cell>
          <cell r="G33" t="str">
            <v>*</v>
          </cell>
          <cell r="H33">
            <v>11.879999999999999</v>
          </cell>
          <cell r="I33" t="str">
            <v>L</v>
          </cell>
          <cell r="J33">
            <v>23.040000000000003</v>
          </cell>
          <cell r="K33">
            <v>0</v>
          </cell>
        </row>
        <row r="34">
          <cell r="B34">
            <v>17.262499999999999</v>
          </cell>
          <cell r="C34">
            <v>25.7</v>
          </cell>
          <cell r="D34">
            <v>9.8000000000000007</v>
          </cell>
          <cell r="E34" t="str">
            <v>*</v>
          </cell>
          <cell r="F34" t="str">
            <v>*</v>
          </cell>
          <cell r="G34" t="str">
            <v>*</v>
          </cell>
          <cell r="H34">
            <v>15.48</v>
          </cell>
          <cell r="I34" t="str">
            <v>L</v>
          </cell>
          <cell r="J34">
            <v>31.680000000000003</v>
          </cell>
          <cell r="K34">
            <v>0.2</v>
          </cell>
        </row>
        <row r="35">
          <cell r="I35" t="str">
            <v>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26.612500000000004</v>
          </cell>
          <cell r="C5">
            <v>28.5</v>
          </cell>
          <cell r="D5">
            <v>22.8</v>
          </cell>
          <cell r="E5">
            <v>52.375</v>
          </cell>
          <cell r="F5">
            <v>64</v>
          </cell>
          <cell r="G5">
            <v>46</v>
          </cell>
          <cell r="H5">
            <v>12.24</v>
          </cell>
          <cell r="I5" t="str">
            <v>L</v>
          </cell>
          <cell r="J5">
            <v>32.4</v>
          </cell>
          <cell r="K5">
            <v>1.2</v>
          </cell>
        </row>
        <row r="6">
          <cell r="B6">
            <v>26.899999999999995</v>
          </cell>
          <cell r="C6">
            <v>29.1</v>
          </cell>
          <cell r="D6">
            <v>22.4</v>
          </cell>
          <cell r="E6">
            <v>46.5</v>
          </cell>
          <cell r="F6">
            <v>67</v>
          </cell>
          <cell r="G6">
            <v>37</v>
          </cell>
          <cell r="H6">
            <v>0.36000000000000004</v>
          </cell>
          <cell r="I6" t="str">
            <v>L</v>
          </cell>
          <cell r="J6">
            <v>24.12</v>
          </cell>
          <cell r="K6">
            <v>0.4</v>
          </cell>
        </row>
        <row r="7">
          <cell r="B7">
            <v>23.5</v>
          </cell>
          <cell r="C7">
            <v>23</v>
          </cell>
          <cell r="D7">
            <v>19.100000000000001</v>
          </cell>
          <cell r="E7">
            <v>65.333333333333329</v>
          </cell>
          <cell r="F7">
            <v>82</v>
          </cell>
          <cell r="G7">
            <v>65</v>
          </cell>
          <cell r="H7">
            <v>0</v>
          </cell>
          <cell r="I7" t="str">
            <v>S</v>
          </cell>
          <cell r="J7">
            <v>0</v>
          </cell>
          <cell r="K7">
            <v>0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>
            <v>25.9</v>
          </cell>
          <cell r="C9">
            <v>29.3</v>
          </cell>
          <cell r="D9">
            <v>25.2</v>
          </cell>
          <cell r="E9">
            <v>80</v>
          </cell>
          <cell r="F9">
            <v>82</v>
          </cell>
          <cell r="G9">
            <v>59</v>
          </cell>
          <cell r="H9">
            <v>0</v>
          </cell>
          <cell r="I9" t="str">
            <v>O</v>
          </cell>
          <cell r="J9">
            <v>33.840000000000003</v>
          </cell>
          <cell r="K9">
            <v>0</v>
          </cell>
        </row>
        <row r="10">
          <cell r="B10">
            <v>28.8</v>
          </cell>
          <cell r="C10" t="str">
            <v>*</v>
          </cell>
          <cell r="D10" t="str">
            <v>*</v>
          </cell>
          <cell r="E10">
            <v>65</v>
          </cell>
          <cell r="F10" t="str">
            <v>*</v>
          </cell>
          <cell r="G10" t="str">
            <v>*</v>
          </cell>
          <cell r="H10">
            <v>0</v>
          </cell>
          <cell r="I10" t="str">
            <v>O</v>
          </cell>
          <cell r="J10">
            <v>0</v>
          </cell>
          <cell r="K10">
            <v>0</v>
          </cell>
        </row>
        <row r="11">
          <cell r="B11">
            <v>27.880000000000003</v>
          </cell>
          <cell r="C11">
            <v>31.3</v>
          </cell>
          <cell r="D11">
            <v>24.1</v>
          </cell>
          <cell r="E11">
            <v>67.099999999999994</v>
          </cell>
          <cell r="F11">
            <v>84</v>
          </cell>
          <cell r="G11" t="str">
            <v>*</v>
          </cell>
          <cell r="H11">
            <v>3.9600000000000004</v>
          </cell>
          <cell r="I11" t="str">
            <v>N</v>
          </cell>
          <cell r="J11">
            <v>29.16</v>
          </cell>
          <cell r="K11">
            <v>0.8</v>
          </cell>
        </row>
        <row r="12">
          <cell r="B12">
            <v>25.478571428571431</v>
          </cell>
          <cell r="C12">
            <v>31</v>
          </cell>
          <cell r="D12">
            <v>22.7</v>
          </cell>
          <cell r="E12">
            <v>78</v>
          </cell>
          <cell r="F12">
            <v>90</v>
          </cell>
          <cell r="G12">
            <v>54</v>
          </cell>
          <cell r="H12">
            <v>1.4400000000000002</v>
          </cell>
          <cell r="I12" t="str">
            <v>L</v>
          </cell>
          <cell r="J12">
            <v>30.6</v>
          </cell>
          <cell r="K12">
            <v>0.4</v>
          </cell>
        </row>
        <row r="13">
          <cell r="B13">
            <v>25.370833333333337</v>
          </cell>
          <cell r="C13">
            <v>31.5</v>
          </cell>
          <cell r="D13">
            <v>20.8</v>
          </cell>
          <cell r="E13">
            <v>75.458333333333329</v>
          </cell>
          <cell r="F13">
            <v>94</v>
          </cell>
          <cell r="G13">
            <v>46</v>
          </cell>
          <cell r="H13">
            <v>8.2799999999999994</v>
          </cell>
          <cell r="I13" t="str">
            <v>L</v>
          </cell>
          <cell r="J13">
            <v>25.2</v>
          </cell>
          <cell r="K13">
            <v>0</v>
          </cell>
        </row>
        <row r="14">
          <cell r="B14">
            <v>25.095833333333335</v>
          </cell>
          <cell r="C14">
            <v>31.6</v>
          </cell>
          <cell r="D14">
            <v>20.7</v>
          </cell>
          <cell r="E14">
            <v>76.958333333333329</v>
          </cell>
          <cell r="F14">
            <v>93</v>
          </cell>
          <cell r="G14">
            <v>45</v>
          </cell>
          <cell r="H14">
            <v>0.36000000000000004</v>
          </cell>
          <cell r="I14" t="str">
            <v>L</v>
          </cell>
          <cell r="J14">
            <v>28.08</v>
          </cell>
          <cell r="K14">
            <v>0</v>
          </cell>
        </row>
        <row r="15">
          <cell r="B15">
            <v>23.495833333333337</v>
          </cell>
          <cell r="C15">
            <v>30.3</v>
          </cell>
          <cell r="D15">
            <v>18.899999999999999</v>
          </cell>
          <cell r="E15">
            <v>83.125</v>
          </cell>
          <cell r="F15">
            <v>96</v>
          </cell>
          <cell r="G15">
            <v>54</v>
          </cell>
          <cell r="H15">
            <v>18.36</v>
          </cell>
          <cell r="I15" t="str">
            <v>S</v>
          </cell>
          <cell r="J15">
            <v>36.72</v>
          </cell>
          <cell r="K15">
            <v>0</v>
          </cell>
        </row>
        <row r="16">
          <cell r="B16">
            <v>23.349999999999998</v>
          </cell>
          <cell r="C16">
            <v>27.8</v>
          </cell>
          <cell r="D16">
            <v>20.9</v>
          </cell>
          <cell r="E16">
            <v>83.666666666666671</v>
          </cell>
          <cell r="F16">
            <v>93</v>
          </cell>
          <cell r="G16">
            <v>64</v>
          </cell>
          <cell r="H16">
            <v>8.2799999999999994</v>
          </cell>
          <cell r="I16" t="str">
            <v>S</v>
          </cell>
          <cell r="J16">
            <v>24.12</v>
          </cell>
          <cell r="K16">
            <v>0</v>
          </cell>
        </row>
        <row r="17">
          <cell r="B17">
            <v>23.500000000000004</v>
          </cell>
          <cell r="C17">
            <v>28.8</v>
          </cell>
          <cell r="D17">
            <v>19.899999999999999</v>
          </cell>
          <cell r="E17">
            <v>79.458333333333329</v>
          </cell>
          <cell r="F17">
            <v>93</v>
          </cell>
          <cell r="G17">
            <v>56</v>
          </cell>
          <cell r="H17">
            <v>7.9200000000000008</v>
          </cell>
          <cell r="I17" t="str">
            <v>L</v>
          </cell>
          <cell r="J17">
            <v>30.240000000000002</v>
          </cell>
          <cell r="K17">
            <v>0</v>
          </cell>
        </row>
        <row r="18">
          <cell r="B18">
            <v>24.900000000000002</v>
          </cell>
          <cell r="C18">
            <v>31.8</v>
          </cell>
          <cell r="D18">
            <v>20.5</v>
          </cell>
          <cell r="E18">
            <v>76.791666666666671</v>
          </cell>
          <cell r="F18">
            <v>92</v>
          </cell>
          <cell r="G18">
            <v>47</v>
          </cell>
          <cell r="H18">
            <v>5.4</v>
          </cell>
          <cell r="I18" t="str">
            <v>L</v>
          </cell>
          <cell r="J18">
            <v>24.48</v>
          </cell>
          <cell r="K18">
            <v>0</v>
          </cell>
        </row>
        <row r="19">
          <cell r="B19">
            <v>25.687500000000004</v>
          </cell>
          <cell r="C19">
            <v>32.200000000000003</v>
          </cell>
          <cell r="D19">
            <v>21.2</v>
          </cell>
          <cell r="E19">
            <v>74.708333333333329</v>
          </cell>
          <cell r="F19">
            <v>94</v>
          </cell>
          <cell r="G19">
            <v>45</v>
          </cell>
          <cell r="H19">
            <v>18</v>
          </cell>
          <cell r="I19" t="str">
            <v>L</v>
          </cell>
          <cell r="J19">
            <v>34.92</v>
          </cell>
          <cell r="K19">
            <v>0</v>
          </cell>
        </row>
        <row r="20">
          <cell r="B20">
            <v>23.383333333333329</v>
          </cell>
          <cell r="C20">
            <v>31.7</v>
          </cell>
          <cell r="D20">
            <v>18.100000000000001</v>
          </cell>
          <cell r="E20">
            <v>79.875</v>
          </cell>
          <cell r="F20">
            <v>98</v>
          </cell>
          <cell r="G20">
            <v>50</v>
          </cell>
          <cell r="H20">
            <v>20.88</v>
          </cell>
          <cell r="I20" t="str">
            <v>L</v>
          </cell>
          <cell r="J20">
            <v>48.24</v>
          </cell>
          <cell r="K20">
            <v>2.8</v>
          </cell>
        </row>
        <row r="21">
          <cell r="B21">
            <v>21.225000000000001</v>
          </cell>
          <cell r="C21">
            <v>28</v>
          </cell>
          <cell r="D21">
            <v>17.3</v>
          </cell>
          <cell r="E21">
            <v>82.083333333333329</v>
          </cell>
          <cell r="F21">
            <v>97</v>
          </cell>
          <cell r="G21">
            <v>55</v>
          </cell>
          <cell r="H21">
            <v>2.52</v>
          </cell>
          <cell r="I21" t="str">
            <v>S</v>
          </cell>
          <cell r="J21">
            <v>20.52</v>
          </cell>
          <cell r="K21">
            <v>8.0000000000000018</v>
          </cell>
        </row>
        <row r="22">
          <cell r="B22">
            <v>23.370833333333337</v>
          </cell>
          <cell r="C22">
            <v>29.4</v>
          </cell>
          <cell r="D22">
            <v>19.100000000000001</v>
          </cell>
          <cell r="E22">
            <v>77.875</v>
          </cell>
          <cell r="F22">
            <v>94</v>
          </cell>
          <cell r="G22">
            <v>48</v>
          </cell>
          <cell r="H22">
            <v>0.72000000000000008</v>
          </cell>
          <cell r="I22" t="str">
            <v>L</v>
          </cell>
          <cell r="J22">
            <v>17.64</v>
          </cell>
          <cell r="K22">
            <v>4.4000000000000004</v>
          </cell>
        </row>
        <row r="23">
          <cell r="B23">
            <v>23.495833333333334</v>
          </cell>
          <cell r="C23">
            <v>29.5</v>
          </cell>
          <cell r="D23">
            <v>19.7</v>
          </cell>
          <cell r="E23">
            <v>79.583333333333329</v>
          </cell>
          <cell r="F23">
            <v>93</v>
          </cell>
          <cell r="G23">
            <v>54</v>
          </cell>
          <cell r="H23">
            <v>3.24</v>
          </cell>
          <cell r="I23" t="str">
            <v>L</v>
          </cell>
          <cell r="J23">
            <v>23.040000000000003</v>
          </cell>
          <cell r="K23">
            <v>1.2</v>
          </cell>
        </row>
        <row r="24">
          <cell r="B24">
            <v>19.850000000000001</v>
          </cell>
          <cell r="C24">
            <v>22.5</v>
          </cell>
          <cell r="D24">
            <v>16.2</v>
          </cell>
          <cell r="E24">
            <v>93.375</v>
          </cell>
          <cell r="F24">
            <v>97</v>
          </cell>
          <cell r="G24">
            <v>84</v>
          </cell>
          <cell r="H24">
            <v>24.48</v>
          </cell>
          <cell r="I24" t="str">
            <v>SO</v>
          </cell>
          <cell r="J24">
            <v>52.92</v>
          </cell>
          <cell r="K24">
            <v>1</v>
          </cell>
        </row>
        <row r="25">
          <cell r="B25">
            <v>18.499999999999996</v>
          </cell>
          <cell r="C25">
            <v>21.5</v>
          </cell>
          <cell r="D25">
            <v>16.5</v>
          </cell>
          <cell r="E25">
            <v>93.958333333333329</v>
          </cell>
          <cell r="F25">
            <v>98</v>
          </cell>
          <cell r="G25">
            <v>83</v>
          </cell>
          <cell r="H25">
            <v>19.440000000000001</v>
          </cell>
          <cell r="I25" t="str">
            <v>SO</v>
          </cell>
          <cell r="J25">
            <v>39.24</v>
          </cell>
          <cell r="K25">
            <v>3.2000000000000006</v>
          </cell>
        </row>
        <row r="26">
          <cell r="B26">
            <v>19.520833333333332</v>
          </cell>
          <cell r="C26">
            <v>25.9</v>
          </cell>
          <cell r="D26">
            <v>14.6</v>
          </cell>
          <cell r="E26">
            <v>81.083333333333329</v>
          </cell>
          <cell r="F26">
            <v>97</v>
          </cell>
          <cell r="G26">
            <v>56</v>
          </cell>
          <cell r="H26">
            <v>2.16</v>
          </cell>
          <cell r="I26" t="str">
            <v>S</v>
          </cell>
          <cell r="J26">
            <v>21.6</v>
          </cell>
          <cell r="K26">
            <v>3.4000000000000008</v>
          </cell>
        </row>
        <row r="27">
          <cell r="B27">
            <v>20.25</v>
          </cell>
          <cell r="C27">
            <v>26.8</v>
          </cell>
          <cell r="D27">
            <v>15.6</v>
          </cell>
          <cell r="E27">
            <v>76.166666666666671</v>
          </cell>
          <cell r="F27">
            <v>91</v>
          </cell>
          <cell r="G27">
            <v>50</v>
          </cell>
          <cell r="H27">
            <v>10.08</v>
          </cell>
          <cell r="I27" t="str">
            <v>L</v>
          </cell>
          <cell r="J27">
            <v>34.56</v>
          </cell>
          <cell r="K27">
            <v>2.1999999999999997</v>
          </cell>
        </row>
        <row r="28">
          <cell r="B28">
            <v>21.329166666666669</v>
          </cell>
          <cell r="C28">
            <v>28.4</v>
          </cell>
          <cell r="D28">
            <v>15.9</v>
          </cell>
          <cell r="E28">
            <v>74.875</v>
          </cell>
          <cell r="F28">
            <v>91</v>
          </cell>
          <cell r="G28">
            <v>49</v>
          </cell>
          <cell r="H28">
            <v>0.72000000000000008</v>
          </cell>
          <cell r="I28" t="str">
            <v>L</v>
          </cell>
          <cell r="J28">
            <v>22.68</v>
          </cell>
          <cell r="K28">
            <v>1.5999999999999999</v>
          </cell>
        </row>
        <row r="29">
          <cell r="B29">
            <v>23.324999999999999</v>
          </cell>
          <cell r="C29">
            <v>30.5</v>
          </cell>
          <cell r="D29">
            <v>17.5</v>
          </cell>
          <cell r="E29">
            <v>72.333333333333329</v>
          </cell>
          <cell r="F29">
            <v>91</v>
          </cell>
          <cell r="G29">
            <v>54</v>
          </cell>
          <cell r="H29">
            <v>17.28</v>
          </cell>
          <cell r="I29" t="str">
            <v>SE</v>
          </cell>
          <cell r="J29">
            <v>43.92</v>
          </cell>
          <cell r="K29">
            <v>1</v>
          </cell>
        </row>
        <row r="30">
          <cell r="B30">
            <v>22.112500000000001</v>
          </cell>
          <cell r="C30">
            <v>28.7</v>
          </cell>
          <cell r="D30">
            <v>16.8</v>
          </cell>
          <cell r="E30">
            <v>86.375</v>
          </cell>
          <cell r="F30">
            <v>96</v>
          </cell>
          <cell r="G30">
            <v>67</v>
          </cell>
          <cell r="H30">
            <v>24.840000000000003</v>
          </cell>
          <cell r="I30" t="str">
            <v>NO</v>
          </cell>
          <cell r="J30">
            <v>56.88</v>
          </cell>
          <cell r="K30">
            <v>0.2</v>
          </cell>
        </row>
        <row r="31">
          <cell r="B31">
            <v>17.158333333333335</v>
          </cell>
          <cell r="C31">
            <v>21.4</v>
          </cell>
          <cell r="D31">
            <v>14.1</v>
          </cell>
          <cell r="E31">
            <v>84.708333333333329</v>
          </cell>
          <cell r="F31">
            <v>98</v>
          </cell>
          <cell r="G31">
            <v>58</v>
          </cell>
          <cell r="H31">
            <v>6.48</v>
          </cell>
          <cell r="I31" t="str">
            <v>S</v>
          </cell>
          <cell r="J31">
            <v>32.76</v>
          </cell>
          <cell r="K31">
            <v>0.2</v>
          </cell>
        </row>
        <row r="32">
          <cell r="B32">
            <v>17.533333333333335</v>
          </cell>
          <cell r="C32">
            <v>26.3</v>
          </cell>
          <cell r="D32">
            <v>12.5</v>
          </cell>
          <cell r="E32">
            <v>68.375</v>
          </cell>
          <cell r="F32">
            <v>83</v>
          </cell>
          <cell r="G32">
            <v>41</v>
          </cell>
          <cell r="H32">
            <v>3.24</v>
          </cell>
          <cell r="I32" t="str">
            <v>L</v>
          </cell>
          <cell r="J32">
            <v>25.92</v>
          </cell>
          <cell r="K32">
            <v>0</v>
          </cell>
        </row>
        <row r="33">
          <cell r="B33">
            <v>20.041666666666668</v>
          </cell>
          <cell r="C33">
            <v>27.1</v>
          </cell>
          <cell r="D33">
            <v>15.5</v>
          </cell>
          <cell r="E33">
            <v>72.75</v>
          </cell>
          <cell r="F33">
            <v>87</v>
          </cell>
          <cell r="G33">
            <v>46</v>
          </cell>
          <cell r="H33">
            <v>5.4</v>
          </cell>
          <cell r="I33" t="str">
            <v>L</v>
          </cell>
          <cell r="J33">
            <v>25.56</v>
          </cell>
          <cell r="K33">
            <v>0.2</v>
          </cell>
        </row>
        <row r="34">
          <cell r="B34">
            <v>20.604166666666668</v>
          </cell>
          <cell r="C34">
            <v>27.9</v>
          </cell>
          <cell r="D34">
            <v>14.8</v>
          </cell>
          <cell r="E34">
            <v>71.041666666666671</v>
          </cell>
          <cell r="F34">
            <v>84</v>
          </cell>
          <cell r="G34">
            <v>49</v>
          </cell>
          <cell r="H34">
            <v>6.84</v>
          </cell>
          <cell r="I34" t="str">
            <v>L</v>
          </cell>
          <cell r="J34">
            <v>29.16</v>
          </cell>
          <cell r="K34">
            <v>0.4</v>
          </cell>
        </row>
        <row r="35">
          <cell r="I35" t="str">
            <v>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21.745833333333334</v>
          </cell>
          <cell r="C5">
            <v>28</v>
          </cell>
          <cell r="D5">
            <v>16.7</v>
          </cell>
          <cell r="E5">
            <v>70.5</v>
          </cell>
          <cell r="F5">
            <v>90</v>
          </cell>
          <cell r="G5">
            <v>41</v>
          </cell>
          <cell r="H5">
            <v>19.079999999999998</v>
          </cell>
          <cell r="I5" t="str">
            <v>SE</v>
          </cell>
          <cell r="J5">
            <v>37.080000000000005</v>
          </cell>
          <cell r="K5">
            <v>0</v>
          </cell>
        </row>
        <row r="6">
          <cell r="B6">
            <v>21.416666666666668</v>
          </cell>
          <cell r="C6">
            <v>27.6</v>
          </cell>
          <cell r="D6">
            <v>16.600000000000001</v>
          </cell>
          <cell r="E6">
            <v>67.125</v>
          </cell>
          <cell r="F6">
            <v>91</v>
          </cell>
          <cell r="G6">
            <v>43</v>
          </cell>
          <cell r="H6">
            <v>19.079999999999998</v>
          </cell>
          <cell r="I6" t="str">
            <v>SE</v>
          </cell>
          <cell r="J6">
            <v>41.76</v>
          </cell>
          <cell r="K6">
            <v>0</v>
          </cell>
        </row>
        <row r="7">
          <cell r="B7">
            <v>22.812500000000004</v>
          </cell>
          <cell r="C7">
            <v>28.5</v>
          </cell>
          <cell r="D7">
            <v>18.3</v>
          </cell>
          <cell r="E7">
            <v>68.541666666666671</v>
          </cell>
          <cell r="F7">
            <v>83</v>
          </cell>
          <cell r="G7">
            <v>49</v>
          </cell>
          <cell r="H7">
            <v>14.76</v>
          </cell>
          <cell r="I7" t="str">
            <v>SE</v>
          </cell>
          <cell r="J7">
            <v>33.119999999999997</v>
          </cell>
          <cell r="K7">
            <v>0</v>
          </cell>
        </row>
        <row r="8">
          <cell r="B8">
            <v>23.587499999999995</v>
          </cell>
          <cell r="C8">
            <v>26.8</v>
          </cell>
          <cell r="D8">
            <v>21.9</v>
          </cell>
          <cell r="E8">
            <v>78.666666666666671</v>
          </cell>
          <cell r="F8">
            <v>95</v>
          </cell>
          <cell r="G8">
            <v>68</v>
          </cell>
          <cell r="H8">
            <v>12.6</v>
          </cell>
          <cell r="I8" t="str">
            <v>L</v>
          </cell>
          <cell r="J8">
            <v>25.92</v>
          </cell>
          <cell r="K8">
            <v>1.4000000000000001</v>
          </cell>
        </row>
        <row r="9">
          <cell r="B9">
            <v>22.104166666666668</v>
          </cell>
          <cell r="C9">
            <v>27.6</v>
          </cell>
          <cell r="D9">
            <v>19</v>
          </cell>
          <cell r="E9">
            <v>94.05263157894737</v>
          </cell>
          <cell r="F9">
            <v>100</v>
          </cell>
          <cell r="G9">
            <v>75</v>
          </cell>
          <cell r="H9">
            <v>26.64</v>
          </cell>
          <cell r="I9" t="str">
            <v>N</v>
          </cell>
          <cell r="J9">
            <v>49.680000000000007</v>
          </cell>
          <cell r="K9">
            <v>33.4</v>
          </cell>
        </row>
        <row r="10">
          <cell r="B10">
            <v>20.716666666666665</v>
          </cell>
          <cell r="C10">
            <v>25.6</v>
          </cell>
          <cell r="D10">
            <v>18.600000000000001</v>
          </cell>
          <cell r="E10">
            <v>87.785714285714292</v>
          </cell>
          <cell r="F10">
            <v>100</v>
          </cell>
          <cell r="G10">
            <v>70</v>
          </cell>
          <cell r="H10">
            <v>16.2</v>
          </cell>
          <cell r="I10" t="str">
            <v>S</v>
          </cell>
          <cell r="J10">
            <v>25.56</v>
          </cell>
          <cell r="K10">
            <v>4</v>
          </cell>
        </row>
        <row r="11">
          <cell r="B11">
            <v>23.058333333333337</v>
          </cell>
          <cell r="C11">
            <v>29.7</v>
          </cell>
          <cell r="D11">
            <v>18.7</v>
          </cell>
          <cell r="E11">
            <v>83.777777777777771</v>
          </cell>
          <cell r="F11">
            <v>100</v>
          </cell>
          <cell r="G11">
            <v>64</v>
          </cell>
          <cell r="H11">
            <v>12.6</v>
          </cell>
          <cell r="I11" t="str">
            <v>L</v>
          </cell>
          <cell r="J11">
            <v>24.48</v>
          </cell>
          <cell r="K11">
            <v>0.2</v>
          </cell>
        </row>
        <row r="12">
          <cell r="B12">
            <v>25.474999999999998</v>
          </cell>
          <cell r="C12">
            <v>30.4</v>
          </cell>
          <cell r="D12">
            <v>21.3</v>
          </cell>
          <cell r="E12">
            <v>83.294117647058826</v>
          </cell>
          <cell r="F12">
            <v>100</v>
          </cell>
          <cell r="G12">
            <v>66</v>
          </cell>
          <cell r="H12">
            <v>21.240000000000002</v>
          </cell>
          <cell r="I12" t="str">
            <v>NE</v>
          </cell>
          <cell r="J12">
            <v>84.600000000000009</v>
          </cell>
          <cell r="K12">
            <v>15.8</v>
          </cell>
        </row>
        <row r="13">
          <cell r="B13">
            <v>24.770833333333332</v>
          </cell>
          <cell r="C13">
            <v>30.1</v>
          </cell>
          <cell r="D13">
            <v>22.1</v>
          </cell>
          <cell r="E13">
            <v>87.5</v>
          </cell>
          <cell r="F13">
            <v>100</v>
          </cell>
          <cell r="G13">
            <v>65</v>
          </cell>
          <cell r="H13">
            <v>18.720000000000002</v>
          </cell>
          <cell r="I13" t="str">
            <v>NE</v>
          </cell>
          <cell r="J13">
            <v>33.119999999999997</v>
          </cell>
          <cell r="K13">
            <v>0</v>
          </cell>
        </row>
        <row r="14">
          <cell r="B14">
            <v>24.012500000000003</v>
          </cell>
          <cell r="C14">
            <v>30.7</v>
          </cell>
          <cell r="D14">
            <v>21.2</v>
          </cell>
          <cell r="E14">
            <v>87.571428571428569</v>
          </cell>
          <cell r="F14">
            <v>100</v>
          </cell>
          <cell r="G14">
            <v>63</v>
          </cell>
          <cell r="H14">
            <v>20.52</v>
          </cell>
          <cell r="I14" t="str">
            <v>NE</v>
          </cell>
          <cell r="J14">
            <v>42.84</v>
          </cell>
          <cell r="K14">
            <v>3</v>
          </cell>
        </row>
        <row r="15">
          <cell r="B15">
            <v>21.737500000000001</v>
          </cell>
          <cell r="C15">
            <v>25.3</v>
          </cell>
          <cell r="D15">
            <v>20.2</v>
          </cell>
          <cell r="E15">
            <v>90.307692307692307</v>
          </cell>
          <cell r="F15">
            <v>100</v>
          </cell>
          <cell r="G15">
            <v>73</v>
          </cell>
          <cell r="H15">
            <v>10.08</v>
          </cell>
          <cell r="I15" t="str">
            <v>SO</v>
          </cell>
          <cell r="J15">
            <v>23.759999999999998</v>
          </cell>
          <cell r="K15">
            <v>0.4</v>
          </cell>
        </row>
        <row r="16">
          <cell r="B16">
            <v>19.816666666666666</v>
          </cell>
          <cell r="C16">
            <v>26.8</v>
          </cell>
          <cell r="D16">
            <v>15.6</v>
          </cell>
          <cell r="E16">
            <v>81.63636363636364</v>
          </cell>
          <cell r="F16">
            <v>100</v>
          </cell>
          <cell r="G16">
            <v>49</v>
          </cell>
          <cell r="H16">
            <v>16.2</v>
          </cell>
          <cell r="I16" t="str">
            <v>S</v>
          </cell>
          <cell r="J16">
            <v>28.08</v>
          </cell>
          <cell r="K16">
            <v>0</v>
          </cell>
        </row>
        <row r="17">
          <cell r="B17">
            <v>20.93333333333333</v>
          </cell>
          <cell r="C17">
            <v>28.5</v>
          </cell>
          <cell r="D17">
            <v>16.399999999999999</v>
          </cell>
          <cell r="E17">
            <v>81.583333333333329</v>
          </cell>
          <cell r="F17">
            <v>94</v>
          </cell>
          <cell r="G17">
            <v>57</v>
          </cell>
          <cell r="H17">
            <v>16.559999999999999</v>
          </cell>
          <cell r="I17" t="str">
            <v>S</v>
          </cell>
          <cell r="J17">
            <v>32.4</v>
          </cell>
          <cell r="K17">
            <v>0</v>
          </cell>
        </row>
        <row r="18">
          <cell r="B18">
            <v>23.591666666666669</v>
          </cell>
          <cell r="C18">
            <v>30.7</v>
          </cell>
          <cell r="D18">
            <v>19.3</v>
          </cell>
          <cell r="E18">
            <v>79.208333333333329</v>
          </cell>
          <cell r="F18">
            <v>99</v>
          </cell>
          <cell r="G18">
            <v>52</v>
          </cell>
          <cell r="H18">
            <v>13.32</v>
          </cell>
          <cell r="I18" t="str">
            <v>NE</v>
          </cell>
          <cell r="J18">
            <v>27.720000000000002</v>
          </cell>
          <cell r="K18">
            <v>0</v>
          </cell>
        </row>
        <row r="19">
          <cell r="B19">
            <v>25.245833333333326</v>
          </cell>
          <cell r="C19">
            <v>31.8</v>
          </cell>
          <cell r="D19">
            <v>20.399999999999999</v>
          </cell>
          <cell r="E19">
            <v>75.416666666666671</v>
          </cell>
          <cell r="F19">
            <v>94</v>
          </cell>
          <cell r="G19">
            <v>51</v>
          </cell>
          <cell r="H19">
            <v>14.4</v>
          </cell>
          <cell r="I19" t="str">
            <v>L</v>
          </cell>
          <cell r="J19">
            <v>27.720000000000002</v>
          </cell>
          <cell r="K19">
            <v>0</v>
          </cell>
        </row>
        <row r="20">
          <cell r="B20">
            <v>21.237500000000001</v>
          </cell>
          <cell r="C20">
            <v>26</v>
          </cell>
          <cell r="D20">
            <v>18.8</v>
          </cell>
          <cell r="E20">
            <v>88.571428571428569</v>
          </cell>
          <cell r="F20">
            <v>100</v>
          </cell>
          <cell r="G20">
            <v>76</v>
          </cell>
          <cell r="H20">
            <v>23.040000000000003</v>
          </cell>
          <cell r="I20" t="str">
            <v>N</v>
          </cell>
          <cell r="J20">
            <v>45.36</v>
          </cell>
          <cell r="K20">
            <v>81.200000000000017</v>
          </cell>
        </row>
        <row r="21">
          <cell r="B21">
            <v>21.8125</v>
          </cell>
          <cell r="C21">
            <v>28</v>
          </cell>
          <cell r="D21">
            <v>18.5</v>
          </cell>
          <cell r="E21">
            <v>77</v>
          </cell>
          <cell r="F21">
            <v>100</v>
          </cell>
          <cell r="G21">
            <v>57</v>
          </cell>
          <cell r="H21">
            <v>10.44</v>
          </cell>
          <cell r="I21" t="str">
            <v>S</v>
          </cell>
          <cell r="J21">
            <v>19.8</v>
          </cell>
          <cell r="K21">
            <v>0</v>
          </cell>
        </row>
        <row r="22">
          <cell r="B22">
            <v>21.45</v>
          </cell>
          <cell r="C22">
            <v>25.5</v>
          </cell>
          <cell r="D22">
            <v>18.600000000000001</v>
          </cell>
          <cell r="E22">
            <v>85.428571428571431</v>
          </cell>
          <cell r="F22">
            <v>100</v>
          </cell>
          <cell r="G22">
            <v>67</v>
          </cell>
          <cell r="H22">
            <v>18.36</v>
          </cell>
          <cell r="I22" t="str">
            <v>L</v>
          </cell>
          <cell r="J22">
            <v>34.200000000000003</v>
          </cell>
          <cell r="K22">
            <v>0</v>
          </cell>
        </row>
        <row r="23">
          <cell r="B23">
            <v>22.308333333333334</v>
          </cell>
          <cell r="C23">
            <v>26.5</v>
          </cell>
          <cell r="D23">
            <v>18.7</v>
          </cell>
          <cell r="E23">
            <v>75.75</v>
          </cell>
          <cell r="F23">
            <v>89</v>
          </cell>
          <cell r="G23">
            <v>58</v>
          </cell>
          <cell r="H23">
            <v>21.6</v>
          </cell>
          <cell r="I23" t="str">
            <v>NE</v>
          </cell>
          <cell r="J23">
            <v>40.32</v>
          </cell>
          <cell r="K23">
            <v>0</v>
          </cell>
        </row>
        <row r="24">
          <cell r="B24">
            <v>19.962499999999999</v>
          </cell>
          <cell r="C24">
            <v>22.5</v>
          </cell>
          <cell r="D24">
            <v>17.8</v>
          </cell>
          <cell r="E24">
            <v>88.25</v>
          </cell>
          <cell r="F24">
            <v>100</v>
          </cell>
          <cell r="G24">
            <v>76</v>
          </cell>
          <cell r="H24">
            <v>20.88</v>
          </cell>
          <cell r="I24" t="str">
            <v>NE</v>
          </cell>
          <cell r="J24">
            <v>41.4</v>
          </cell>
          <cell r="K24">
            <v>52</v>
          </cell>
        </row>
        <row r="25">
          <cell r="B25">
            <v>18.279166666666665</v>
          </cell>
          <cell r="C25">
            <v>22.8</v>
          </cell>
          <cell r="D25">
            <v>15.8</v>
          </cell>
          <cell r="E25">
            <v>78</v>
          </cell>
          <cell r="F25">
            <v>100</v>
          </cell>
          <cell r="G25">
            <v>61</v>
          </cell>
          <cell r="H25">
            <v>12.96</v>
          </cell>
          <cell r="I25" t="str">
            <v>O</v>
          </cell>
          <cell r="J25">
            <v>36</v>
          </cell>
          <cell r="K25">
            <v>0.4</v>
          </cell>
        </row>
        <row r="26">
          <cell r="B26">
            <v>18.25416666666667</v>
          </cell>
          <cell r="C26">
            <v>24.2</v>
          </cell>
          <cell r="D26">
            <v>14.4</v>
          </cell>
          <cell r="E26">
            <v>86.611111111111114</v>
          </cell>
          <cell r="F26">
            <v>100</v>
          </cell>
          <cell r="G26">
            <v>62</v>
          </cell>
          <cell r="H26">
            <v>13.32</v>
          </cell>
          <cell r="I26" t="str">
            <v>S</v>
          </cell>
          <cell r="J26">
            <v>28.8</v>
          </cell>
          <cell r="K26">
            <v>0.2</v>
          </cell>
        </row>
        <row r="27">
          <cell r="B27">
            <v>20.029166666666665</v>
          </cell>
          <cell r="C27">
            <v>27.5</v>
          </cell>
          <cell r="D27">
            <v>14.8</v>
          </cell>
          <cell r="E27">
            <v>77.952380952380949</v>
          </cell>
          <cell r="F27">
            <v>100</v>
          </cell>
          <cell r="G27">
            <v>49</v>
          </cell>
          <cell r="H27">
            <v>14.76</v>
          </cell>
          <cell r="I27" t="str">
            <v>SE</v>
          </cell>
          <cell r="J27">
            <v>30.240000000000002</v>
          </cell>
          <cell r="K27">
            <v>0.2</v>
          </cell>
        </row>
        <row r="28">
          <cell r="B28">
            <v>21.466666666666669</v>
          </cell>
          <cell r="C28">
            <v>27.9</v>
          </cell>
          <cell r="D28">
            <v>17.7</v>
          </cell>
          <cell r="E28">
            <v>78.458333333333329</v>
          </cell>
          <cell r="F28">
            <v>98</v>
          </cell>
          <cell r="G28">
            <v>51</v>
          </cell>
          <cell r="H28">
            <v>13.68</v>
          </cell>
          <cell r="I28" t="str">
            <v>NE</v>
          </cell>
          <cell r="J28">
            <v>33.840000000000003</v>
          </cell>
          <cell r="K28">
            <v>0</v>
          </cell>
        </row>
        <row r="29">
          <cell r="B29">
            <v>22.833333333333332</v>
          </cell>
          <cell r="C29">
            <v>30.1</v>
          </cell>
          <cell r="D29">
            <v>18.100000000000001</v>
          </cell>
          <cell r="E29">
            <v>77.708333333333329</v>
          </cell>
          <cell r="F29">
            <v>95</v>
          </cell>
          <cell r="G29">
            <v>53</v>
          </cell>
          <cell r="H29">
            <v>19.440000000000001</v>
          </cell>
          <cell r="I29" t="str">
            <v>NE</v>
          </cell>
          <cell r="J29">
            <v>38.880000000000003</v>
          </cell>
          <cell r="K29">
            <v>0</v>
          </cell>
        </row>
        <row r="30">
          <cell r="B30">
            <v>19.333333333333332</v>
          </cell>
          <cell r="C30">
            <v>25.2</v>
          </cell>
          <cell r="D30">
            <v>14.7</v>
          </cell>
          <cell r="E30">
            <v>79.333333333333329</v>
          </cell>
          <cell r="F30">
            <v>97</v>
          </cell>
          <cell r="G30">
            <v>55</v>
          </cell>
          <cell r="H30">
            <v>16.920000000000002</v>
          </cell>
          <cell r="I30" t="str">
            <v>SO</v>
          </cell>
          <cell r="J30">
            <v>52.92</v>
          </cell>
          <cell r="K30">
            <v>54</v>
          </cell>
        </row>
        <row r="31">
          <cell r="B31">
            <v>13.170833333333334</v>
          </cell>
          <cell r="C31">
            <v>19.7</v>
          </cell>
          <cell r="D31">
            <v>8.4</v>
          </cell>
          <cell r="E31">
            <v>70.5</v>
          </cell>
          <cell r="F31">
            <v>92</v>
          </cell>
          <cell r="G31">
            <v>37</v>
          </cell>
          <cell r="H31">
            <v>21.6</v>
          </cell>
          <cell r="I31" t="str">
            <v>S</v>
          </cell>
          <cell r="J31">
            <v>40.680000000000007</v>
          </cell>
          <cell r="K31">
            <v>0</v>
          </cell>
        </row>
        <row r="32">
          <cell r="B32">
            <v>14.166666666666666</v>
          </cell>
          <cell r="C32">
            <v>23.9</v>
          </cell>
          <cell r="D32">
            <v>7.9</v>
          </cell>
          <cell r="E32">
            <v>67.75</v>
          </cell>
          <cell r="F32">
            <v>90</v>
          </cell>
          <cell r="G32">
            <v>35</v>
          </cell>
          <cell r="H32">
            <v>0</v>
          </cell>
          <cell r="I32" t="str">
            <v>S</v>
          </cell>
          <cell r="J32">
            <v>18</v>
          </cell>
          <cell r="K32">
            <v>0</v>
          </cell>
        </row>
        <row r="33">
          <cell r="B33">
            <v>15.904166666666663</v>
          </cell>
          <cell r="C33">
            <v>23.9</v>
          </cell>
          <cell r="D33">
            <v>11.4</v>
          </cell>
          <cell r="E33">
            <v>72.083333333333329</v>
          </cell>
          <cell r="F33">
            <v>86</v>
          </cell>
          <cell r="G33">
            <v>44</v>
          </cell>
          <cell r="H33">
            <v>3.9600000000000004</v>
          </cell>
          <cell r="I33" t="str">
            <v>SE</v>
          </cell>
          <cell r="J33">
            <v>29.880000000000003</v>
          </cell>
          <cell r="K33">
            <v>0</v>
          </cell>
        </row>
        <row r="34">
          <cell r="B34">
            <v>17.404166666666669</v>
          </cell>
          <cell r="C34">
            <v>24.6</v>
          </cell>
          <cell r="D34">
            <v>12.3</v>
          </cell>
          <cell r="E34">
            <v>78.583333333333329</v>
          </cell>
          <cell r="F34">
            <v>90</v>
          </cell>
          <cell r="G34">
            <v>56</v>
          </cell>
          <cell r="H34">
            <v>15.840000000000002</v>
          </cell>
          <cell r="I34" t="str">
            <v>SE</v>
          </cell>
          <cell r="J34">
            <v>30.6</v>
          </cell>
          <cell r="K34">
            <v>0</v>
          </cell>
        </row>
        <row r="35">
          <cell r="I35" t="str">
            <v>NE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22.6875</v>
          </cell>
          <cell r="C5">
            <v>29.6</v>
          </cell>
          <cell r="D5">
            <v>18.2</v>
          </cell>
          <cell r="E5">
            <v>63.041666666666664</v>
          </cell>
          <cell r="F5">
            <v>84</v>
          </cell>
          <cell r="G5">
            <v>35</v>
          </cell>
          <cell r="H5">
            <v>17.64</v>
          </cell>
          <cell r="I5" t="str">
            <v>SE</v>
          </cell>
          <cell r="J5">
            <v>49.680000000000007</v>
          </cell>
          <cell r="K5">
            <v>0</v>
          </cell>
        </row>
        <row r="6">
          <cell r="B6">
            <v>21.729166666666668</v>
          </cell>
          <cell r="C6">
            <v>30</v>
          </cell>
          <cell r="D6">
            <v>14</v>
          </cell>
          <cell r="E6">
            <v>63.625</v>
          </cell>
          <cell r="F6">
            <v>88</v>
          </cell>
          <cell r="G6">
            <v>34</v>
          </cell>
          <cell r="H6">
            <v>19.079999999999998</v>
          </cell>
          <cell r="I6" t="str">
            <v>SE</v>
          </cell>
          <cell r="J6">
            <v>37.800000000000004</v>
          </cell>
          <cell r="K6">
            <v>0</v>
          </cell>
        </row>
        <row r="7">
          <cell r="B7">
            <v>24.720833333333335</v>
          </cell>
          <cell r="C7">
            <v>31.2</v>
          </cell>
          <cell r="D7">
            <v>18.8</v>
          </cell>
          <cell r="E7">
            <v>61.125</v>
          </cell>
          <cell r="F7">
            <v>79</v>
          </cell>
          <cell r="G7">
            <v>36</v>
          </cell>
          <cell r="H7">
            <v>17.64</v>
          </cell>
          <cell r="I7" t="str">
            <v>NE</v>
          </cell>
          <cell r="J7">
            <v>38.159999999999997</v>
          </cell>
          <cell r="K7">
            <v>0</v>
          </cell>
        </row>
        <row r="8">
          <cell r="B8">
            <v>24.704166666666676</v>
          </cell>
          <cell r="C8">
            <v>29.8</v>
          </cell>
          <cell r="D8">
            <v>21.5</v>
          </cell>
          <cell r="E8">
            <v>73.375</v>
          </cell>
          <cell r="F8">
            <v>94</v>
          </cell>
          <cell r="G8">
            <v>60</v>
          </cell>
          <cell r="H8">
            <v>10.08</v>
          </cell>
          <cell r="I8" t="str">
            <v>NO</v>
          </cell>
          <cell r="J8">
            <v>32.04</v>
          </cell>
          <cell r="K8">
            <v>7.8000000000000007</v>
          </cell>
        </row>
        <row r="9">
          <cell r="B9">
            <v>23.933333333333334</v>
          </cell>
          <cell r="C9">
            <v>30.3</v>
          </cell>
          <cell r="D9">
            <v>21.3</v>
          </cell>
          <cell r="E9">
            <v>87.041666666666671</v>
          </cell>
          <cell r="F9">
            <v>95</v>
          </cell>
          <cell r="G9">
            <v>62</v>
          </cell>
          <cell r="H9">
            <v>10.8</v>
          </cell>
          <cell r="I9" t="str">
            <v>NO</v>
          </cell>
          <cell r="J9">
            <v>32.76</v>
          </cell>
          <cell r="K9">
            <v>5.0000000000000009</v>
          </cell>
        </row>
        <row r="10">
          <cell r="B10">
            <v>24.333333333333339</v>
          </cell>
          <cell r="C10">
            <v>29.3</v>
          </cell>
          <cell r="D10">
            <v>21.5</v>
          </cell>
          <cell r="E10">
            <v>88.791666666666671</v>
          </cell>
          <cell r="F10">
            <v>95</v>
          </cell>
          <cell r="G10">
            <v>70</v>
          </cell>
          <cell r="H10">
            <v>18.36</v>
          </cell>
          <cell r="I10" t="str">
            <v>NO</v>
          </cell>
          <cell r="J10">
            <v>39.96</v>
          </cell>
          <cell r="K10">
            <v>1.5999999999999999</v>
          </cell>
        </row>
        <row r="11">
          <cell r="B11">
            <v>25.479166666666661</v>
          </cell>
          <cell r="C11">
            <v>31.6</v>
          </cell>
          <cell r="D11">
            <v>21.9</v>
          </cell>
          <cell r="E11">
            <v>82.083333333333329</v>
          </cell>
          <cell r="F11">
            <v>96</v>
          </cell>
          <cell r="G11">
            <v>54</v>
          </cell>
          <cell r="H11">
            <v>12.6</v>
          </cell>
          <cell r="I11" t="str">
            <v>NO</v>
          </cell>
          <cell r="J11">
            <v>27.720000000000002</v>
          </cell>
          <cell r="K11">
            <v>1.5999999999999999</v>
          </cell>
        </row>
        <row r="12">
          <cell r="B12">
            <v>24.529166666666665</v>
          </cell>
          <cell r="C12">
            <v>30.7</v>
          </cell>
          <cell r="D12">
            <v>22</v>
          </cell>
          <cell r="E12">
            <v>84.916666666666671</v>
          </cell>
          <cell r="F12">
            <v>94</v>
          </cell>
          <cell r="G12">
            <v>62</v>
          </cell>
          <cell r="H12">
            <v>14.76</v>
          </cell>
          <cell r="I12" t="str">
            <v>L</v>
          </cell>
          <cell r="J12">
            <v>36.72</v>
          </cell>
          <cell r="K12">
            <v>2.8000000000000003</v>
          </cell>
        </row>
        <row r="13">
          <cell r="B13">
            <v>25.445833333333336</v>
          </cell>
          <cell r="C13">
            <v>32.700000000000003</v>
          </cell>
          <cell r="D13">
            <v>22.1</v>
          </cell>
          <cell r="E13">
            <v>78.541666666666671</v>
          </cell>
          <cell r="F13">
            <v>93</v>
          </cell>
          <cell r="G13">
            <v>48</v>
          </cell>
          <cell r="H13">
            <v>13.68</v>
          </cell>
          <cell r="I13" t="str">
            <v>NE</v>
          </cell>
          <cell r="J13">
            <v>33.119999999999997</v>
          </cell>
          <cell r="K13">
            <v>2.1999999999999997</v>
          </cell>
        </row>
        <row r="14">
          <cell r="B14">
            <v>26.133333333333329</v>
          </cell>
          <cell r="C14">
            <v>32.700000000000003</v>
          </cell>
          <cell r="D14">
            <v>22.3</v>
          </cell>
          <cell r="E14">
            <v>75</v>
          </cell>
          <cell r="F14">
            <v>91</v>
          </cell>
          <cell r="G14">
            <v>46</v>
          </cell>
          <cell r="H14">
            <v>11.520000000000001</v>
          </cell>
          <cell r="I14" t="str">
            <v>NO</v>
          </cell>
          <cell r="J14">
            <v>24.840000000000003</v>
          </cell>
          <cell r="K14">
            <v>6.4</v>
          </cell>
        </row>
        <row r="15">
          <cell r="B15">
            <v>24.229166666666668</v>
          </cell>
          <cell r="C15">
            <v>29.1</v>
          </cell>
          <cell r="D15">
            <v>21.4</v>
          </cell>
          <cell r="E15">
            <v>83.666666666666671</v>
          </cell>
          <cell r="F15">
            <v>93</v>
          </cell>
          <cell r="G15">
            <v>66</v>
          </cell>
          <cell r="H15">
            <v>13.68</v>
          </cell>
          <cell r="I15" t="str">
            <v>SE</v>
          </cell>
          <cell r="J15">
            <v>28.44</v>
          </cell>
          <cell r="K15">
            <v>0.4</v>
          </cell>
        </row>
        <row r="16">
          <cell r="B16">
            <v>23.591666666666665</v>
          </cell>
          <cell r="C16">
            <v>29.3</v>
          </cell>
          <cell r="D16">
            <v>20.2</v>
          </cell>
          <cell r="E16">
            <v>77.333333333333329</v>
          </cell>
          <cell r="F16">
            <v>93</v>
          </cell>
          <cell r="G16">
            <v>52</v>
          </cell>
          <cell r="H16">
            <v>13.68</v>
          </cell>
          <cell r="I16" t="str">
            <v>S</v>
          </cell>
          <cell r="J16">
            <v>30.6</v>
          </cell>
          <cell r="K16">
            <v>0</v>
          </cell>
        </row>
        <row r="17">
          <cell r="B17">
            <v>22.249999999999996</v>
          </cell>
          <cell r="C17">
            <v>29.4</v>
          </cell>
          <cell r="D17">
            <v>16.100000000000001</v>
          </cell>
          <cell r="E17">
            <v>77.291666666666671</v>
          </cell>
          <cell r="F17">
            <v>94</v>
          </cell>
          <cell r="G17">
            <v>55</v>
          </cell>
          <cell r="H17">
            <v>10.8</v>
          </cell>
          <cell r="I17" t="str">
            <v>SE</v>
          </cell>
          <cell r="J17">
            <v>24.48</v>
          </cell>
          <cell r="K17">
            <v>0</v>
          </cell>
        </row>
        <row r="18">
          <cell r="B18">
            <v>25.237500000000001</v>
          </cell>
          <cell r="C18">
            <v>32.9</v>
          </cell>
          <cell r="D18">
            <v>20.100000000000001</v>
          </cell>
          <cell r="E18">
            <v>74.291666666666671</v>
          </cell>
          <cell r="F18">
            <v>93</v>
          </cell>
          <cell r="G18">
            <v>47</v>
          </cell>
          <cell r="H18">
            <v>17.28</v>
          </cell>
          <cell r="I18" t="str">
            <v>SE</v>
          </cell>
          <cell r="J18">
            <v>32.4</v>
          </cell>
          <cell r="K18">
            <v>0</v>
          </cell>
        </row>
        <row r="19">
          <cell r="B19">
            <v>25.474999999999998</v>
          </cell>
          <cell r="C19">
            <v>33.299999999999997</v>
          </cell>
          <cell r="D19">
            <v>22</v>
          </cell>
          <cell r="E19">
            <v>75.125</v>
          </cell>
          <cell r="F19">
            <v>89</v>
          </cell>
          <cell r="G19">
            <v>49</v>
          </cell>
          <cell r="H19">
            <v>15.840000000000002</v>
          </cell>
          <cell r="I19" t="str">
            <v>SE</v>
          </cell>
          <cell r="J19">
            <v>38.159999999999997</v>
          </cell>
          <cell r="K19">
            <v>0.2</v>
          </cell>
        </row>
        <row r="20">
          <cell r="B20">
            <v>22.220833333333331</v>
          </cell>
          <cell r="C20">
            <v>29.9</v>
          </cell>
          <cell r="D20">
            <v>19.100000000000001</v>
          </cell>
          <cell r="E20">
            <v>85.583333333333329</v>
          </cell>
          <cell r="F20">
            <v>95</v>
          </cell>
          <cell r="G20">
            <v>61</v>
          </cell>
          <cell r="H20">
            <v>20.52</v>
          </cell>
          <cell r="I20" t="str">
            <v>SE</v>
          </cell>
          <cell r="J20">
            <v>43.92</v>
          </cell>
          <cell r="K20">
            <v>13.000000000000002</v>
          </cell>
        </row>
        <row r="21">
          <cell r="B21">
            <v>20.500000000000004</v>
          </cell>
          <cell r="C21">
            <v>25.9</v>
          </cell>
          <cell r="D21">
            <v>16</v>
          </cell>
          <cell r="E21">
            <v>85.625</v>
          </cell>
          <cell r="F21">
            <v>96</v>
          </cell>
          <cell r="G21">
            <v>67</v>
          </cell>
          <cell r="H21">
            <v>10.44</v>
          </cell>
          <cell r="I21" t="str">
            <v>SE</v>
          </cell>
          <cell r="J21">
            <v>21.96</v>
          </cell>
          <cell r="K21">
            <v>0</v>
          </cell>
        </row>
        <row r="22">
          <cell r="B22">
            <v>23.162500000000005</v>
          </cell>
          <cell r="C22">
            <v>29.6</v>
          </cell>
          <cell r="D22">
            <v>18</v>
          </cell>
          <cell r="E22">
            <v>79.791666666666671</v>
          </cell>
          <cell r="F22">
            <v>96</v>
          </cell>
          <cell r="G22">
            <v>54</v>
          </cell>
          <cell r="H22">
            <v>7.9200000000000008</v>
          </cell>
          <cell r="I22" t="str">
            <v>SE</v>
          </cell>
          <cell r="J22">
            <v>19.079999999999998</v>
          </cell>
          <cell r="K22">
            <v>0</v>
          </cell>
        </row>
        <row r="23">
          <cell r="B23">
            <v>24.058333333333334</v>
          </cell>
          <cell r="C23">
            <v>30.5</v>
          </cell>
          <cell r="D23">
            <v>20.7</v>
          </cell>
          <cell r="E23">
            <v>76.916666666666671</v>
          </cell>
          <cell r="F23">
            <v>94</v>
          </cell>
          <cell r="G23">
            <v>55</v>
          </cell>
          <cell r="H23">
            <v>19.079999999999998</v>
          </cell>
          <cell r="I23" t="str">
            <v>NE</v>
          </cell>
          <cell r="J23">
            <v>42.480000000000004</v>
          </cell>
          <cell r="K23">
            <v>11.8</v>
          </cell>
        </row>
        <row r="24">
          <cell r="B24">
            <v>19.395833333333332</v>
          </cell>
          <cell r="C24">
            <v>22.1</v>
          </cell>
          <cell r="D24">
            <v>16.3</v>
          </cell>
          <cell r="E24">
            <v>92.083333333333329</v>
          </cell>
          <cell r="F24">
            <v>95</v>
          </cell>
          <cell r="G24">
            <v>87</v>
          </cell>
          <cell r="H24">
            <v>26.28</v>
          </cell>
          <cell r="I24" t="str">
            <v>N</v>
          </cell>
          <cell r="J24">
            <v>51.480000000000004</v>
          </cell>
          <cell r="K24">
            <v>49.6</v>
          </cell>
        </row>
        <row r="25">
          <cell r="B25">
            <v>18.479166666666668</v>
          </cell>
          <cell r="C25">
            <v>24.4</v>
          </cell>
          <cell r="D25">
            <v>15.4</v>
          </cell>
          <cell r="E25">
            <v>87</v>
          </cell>
          <cell r="F25">
            <v>97</v>
          </cell>
          <cell r="G25">
            <v>61</v>
          </cell>
          <cell r="H25">
            <v>7.2</v>
          </cell>
          <cell r="I25" t="str">
            <v>NO</v>
          </cell>
          <cell r="J25">
            <v>19.079999999999998</v>
          </cell>
          <cell r="K25">
            <v>1.4</v>
          </cell>
        </row>
        <row r="26">
          <cell r="B26">
            <v>19.104166666666664</v>
          </cell>
          <cell r="C26">
            <v>24.8</v>
          </cell>
          <cell r="D26">
            <v>14.2</v>
          </cell>
          <cell r="E26">
            <v>81.041666666666671</v>
          </cell>
          <cell r="F26">
            <v>96</v>
          </cell>
          <cell r="G26">
            <v>57</v>
          </cell>
          <cell r="H26">
            <v>10.8</v>
          </cell>
          <cell r="I26" t="str">
            <v>SE</v>
          </cell>
          <cell r="J26">
            <v>20.88</v>
          </cell>
          <cell r="K26">
            <v>0</v>
          </cell>
        </row>
        <row r="27">
          <cell r="B27">
            <v>20.279166666666672</v>
          </cell>
          <cell r="C27">
            <v>28</v>
          </cell>
          <cell r="D27">
            <v>14.2</v>
          </cell>
          <cell r="E27">
            <v>76.375</v>
          </cell>
          <cell r="F27">
            <v>95</v>
          </cell>
          <cell r="G27">
            <v>43</v>
          </cell>
          <cell r="H27">
            <v>17.28</v>
          </cell>
          <cell r="I27" t="str">
            <v>SE</v>
          </cell>
          <cell r="J27">
            <v>30.240000000000002</v>
          </cell>
          <cell r="K27">
            <v>0.2</v>
          </cell>
        </row>
        <row r="28">
          <cell r="B28">
            <v>23.508333333333336</v>
          </cell>
          <cell r="C28">
            <v>29.6</v>
          </cell>
          <cell r="D28">
            <v>18.899999999999999</v>
          </cell>
          <cell r="E28">
            <v>66.5</v>
          </cell>
          <cell r="F28">
            <v>82</v>
          </cell>
          <cell r="G28">
            <v>41</v>
          </cell>
          <cell r="H28">
            <v>17.64</v>
          </cell>
          <cell r="I28" t="str">
            <v>NE</v>
          </cell>
          <cell r="J28">
            <v>30.6</v>
          </cell>
          <cell r="K28">
            <v>0</v>
          </cell>
        </row>
        <row r="29">
          <cell r="B29">
            <v>24.808333333333337</v>
          </cell>
          <cell r="C29">
            <v>30.6</v>
          </cell>
          <cell r="D29">
            <v>19.3</v>
          </cell>
          <cell r="E29">
            <v>65.416666666666671</v>
          </cell>
          <cell r="F29">
            <v>78</v>
          </cell>
          <cell r="G29">
            <v>51</v>
          </cell>
          <cell r="H29">
            <v>22.32</v>
          </cell>
          <cell r="I29" t="str">
            <v>NE</v>
          </cell>
          <cell r="J29">
            <v>45.36</v>
          </cell>
          <cell r="K29">
            <v>0</v>
          </cell>
        </row>
        <row r="30">
          <cell r="B30">
            <v>20.087499999999995</v>
          </cell>
          <cell r="C30">
            <v>26.3</v>
          </cell>
          <cell r="D30">
            <v>14.2</v>
          </cell>
          <cell r="E30">
            <v>90.291666666666671</v>
          </cell>
          <cell r="F30">
            <v>95</v>
          </cell>
          <cell r="G30">
            <v>74</v>
          </cell>
          <cell r="H30">
            <v>21.96</v>
          </cell>
          <cell r="I30" t="str">
            <v>NO</v>
          </cell>
          <cell r="J30">
            <v>41.76</v>
          </cell>
          <cell r="K30">
            <v>28.2</v>
          </cell>
        </row>
        <row r="31">
          <cell r="B31">
            <v>15.679166666666665</v>
          </cell>
          <cell r="C31">
            <v>20.9</v>
          </cell>
          <cell r="D31">
            <v>11.4</v>
          </cell>
          <cell r="E31">
            <v>75.416666666666671</v>
          </cell>
          <cell r="F31">
            <v>93</v>
          </cell>
          <cell r="G31">
            <v>46</v>
          </cell>
          <cell r="H31">
            <v>22.32</v>
          </cell>
          <cell r="I31" t="str">
            <v>SE</v>
          </cell>
          <cell r="J31">
            <v>48.6</v>
          </cell>
          <cell r="K31">
            <v>0</v>
          </cell>
        </row>
        <row r="32">
          <cell r="B32">
            <v>15.579166666666667</v>
          </cell>
          <cell r="C32">
            <v>24.1</v>
          </cell>
          <cell r="D32">
            <v>8.9</v>
          </cell>
          <cell r="E32">
            <v>67.625</v>
          </cell>
          <cell r="F32">
            <v>91</v>
          </cell>
          <cell r="G32">
            <v>37</v>
          </cell>
          <cell r="H32">
            <v>14.4</v>
          </cell>
          <cell r="I32" t="str">
            <v>SE</v>
          </cell>
          <cell r="J32">
            <v>28.8</v>
          </cell>
          <cell r="K32">
            <v>0</v>
          </cell>
        </row>
        <row r="33">
          <cell r="B33">
            <v>17.670833333333338</v>
          </cell>
          <cell r="C33">
            <v>27.1</v>
          </cell>
          <cell r="D33">
            <v>9.6</v>
          </cell>
          <cell r="E33">
            <v>73.166666666666671</v>
          </cell>
          <cell r="F33">
            <v>95</v>
          </cell>
          <cell r="G33">
            <v>43</v>
          </cell>
          <cell r="H33">
            <v>11.879999999999999</v>
          </cell>
          <cell r="I33" t="str">
            <v>SE</v>
          </cell>
          <cell r="J33">
            <v>24.48</v>
          </cell>
          <cell r="K33">
            <v>0</v>
          </cell>
        </row>
        <row r="34">
          <cell r="B34">
            <v>17.883333333333329</v>
          </cell>
          <cell r="C34">
            <v>25.7</v>
          </cell>
          <cell r="D34">
            <v>11.5</v>
          </cell>
          <cell r="E34">
            <v>82.333333333333329</v>
          </cell>
          <cell r="F34">
            <v>94</v>
          </cell>
          <cell r="G34">
            <v>65</v>
          </cell>
          <cell r="H34">
            <v>14.04</v>
          </cell>
          <cell r="I34" t="str">
            <v>SE</v>
          </cell>
          <cell r="J34">
            <v>27.720000000000002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25.133333333333336</v>
          </cell>
          <cell r="C5">
            <v>31.4</v>
          </cell>
          <cell r="D5">
            <v>20.8</v>
          </cell>
          <cell r="E5">
            <v>78.166666666666671</v>
          </cell>
          <cell r="F5">
            <v>99</v>
          </cell>
          <cell r="G5">
            <v>46</v>
          </cell>
          <cell r="H5">
            <v>21.240000000000002</v>
          </cell>
          <cell r="I5" t="str">
            <v>L</v>
          </cell>
          <cell r="J5">
            <v>34.56</v>
          </cell>
          <cell r="K5" t="str">
            <v>*</v>
          </cell>
        </row>
        <row r="6">
          <cell r="B6">
            <v>24.891666666666669</v>
          </cell>
          <cell r="C6">
            <v>31.4</v>
          </cell>
          <cell r="D6">
            <v>19</v>
          </cell>
          <cell r="E6">
            <v>66.5</v>
          </cell>
          <cell r="F6">
            <v>93</v>
          </cell>
          <cell r="G6">
            <v>40</v>
          </cell>
          <cell r="H6">
            <v>17.64</v>
          </cell>
          <cell r="I6" t="str">
            <v>SE</v>
          </cell>
          <cell r="J6">
            <v>24.48</v>
          </cell>
          <cell r="K6" t="str">
            <v>*</v>
          </cell>
        </row>
        <row r="7">
          <cell r="B7">
            <v>25.683333333333334</v>
          </cell>
          <cell r="C7">
            <v>32.200000000000003</v>
          </cell>
          <cell r="D7">
            <v>20.6</v>
          </cell>
          <cell r="E7">
            <v>67.916666666666671</v>
          </cell>
          <cell r="F7">
            <v>87</v>
          </cell>
          <cell r="G7">
            <v>43</v>
          </cell>
          <cell r="H7">
            <v>18.36</v>
          </cell>
          <cell r="I7" t="str">
            <v>L</v>
          </cell>
          <cell r="J7">
            <v>32.04</v>
          </cell>
          <cell r="K7" t="str">
            <v>*</v>
          </cell>
        </row>
        <row r="8">
          <cell r="B8">
            <v>25.854166666666668</v>
          </cell>
          <cell r="C8">
            <v>31.7</v>
          </cell>
          <cell r="D8">
            <v>22.7</v>
          </cell>
          <cell r="E8">
            <v>76.833333333333329</v>
          </cell>
          <cell r="F8">
            <v>94</v>
          </cell>
          <cell r="G8">
            <v>48</v>
          </cell>
          <cell r="H8">
            <v>16.559999999999999</v>
          </cell>
          <cell r="I8" t="str">
            <v>N</v>
          </cell>
          <cell r="J8">
            <v>28.8</v>
          </cell>
          <cell r="K8" t="str">
            <v>*</v>
          </cell>
        </row>
        <row r="9">
          <cell r="B9">
            <v>25.291666666666668</v>
          </cell>
          <cell r="C9">
            <v>31.1</v>
          </cell>
          <cell r="D9">
            <v>21.8</v>
          </cell>
          <cell r="E9">
            <v>81.75</v>
          </cell>
          <cell r="F9">
            <v>98</v>
          </cell>
          <cell r="G9">
            <v>51</v>
          </cell>
          <cell r="H9">
            <v>20.16</v>
          </cell>
          <cell r="I9" t="str">
            <v>NO</v>
          </cell>
          <cell r="J9">
            <v>46.080000000000005</v>
          </cell>
          <cell r="K9" t="str">
            <v>*</v>
          </cell>
        </row>
        <row r="10">
          <cell r="B10">
            <v>25.933333333333337</v>
          </cell>
          <cell r="C10">
            <v>31.7</v>
          </cell>
          <cell r="D10">
            <v>22.6</v>
          </cell>
          <cell r="E10">
            <v>78.291666666666671</v>
          </cell>
          <cell r="F10">
            <v>95</v>
          </cell>
          <cell r="G10">
            <v>50</v>
          </cell>
          <cell r="H10">
            <v>17.28</v>
          </cell>
          <cell r="I10" t="str">
            <v>NO</v>
          </cell>
          <cell r="J10">
            <v>30.6</v>
          </cell>
          <cell r="K10" t="str">
            <v>*</v>
          </cell>
        </row>
        <row r="11">
          <cell r="B11">
            <v>25.858333333333324</v>
          </cell>
          <cell r="C11">
            <v>32.200000000000003</v>
          </cell>
          <cell r="D11">
            <v>22.5</v>
          </cell>
          <cell r="E11">
            <v>79.041666666666671</v>
          </cell>
          <cell r="F11">
            <v>95</v>
          </cell>
          <cell r="G11">
            <v>50</v>
          </cell>
          <cell r="H11">
            <v>18</v>
          </cell>
          <cell r="I11" t="str">
            <v>NE</v>
          </cell>
          <cell r="J11">
            <v>48.24</v>
          </cell>
          <cell r="K11" t="str">
            <v>*</v>
          </cell>
        </row>
        <row r="12">
          <cell r="B12">
            <v>26.241666666666671</v>
          </cell>
          <cell r="C12">
            <v>32.5</v>
          </cell>
          <cell r="D12">
            <v>22.6</v>
          </cell>
          <cell r="E12">
            <v>75.958333333333329</v>
          </cell>
          <cell r="F12">
            <v>93</v>
          </cell>
          <cell r="G12">
            <v>41</v>
          </cell>
          <cell r="H12">
            <v>15.120000000000001</v>
          </cell>
          <cell r="I12" t="str">
            <v>NE</v>
          </cell>
          <cell r="J12">
            <v>28.44</v>
          </cell>
          <cell r="K12" t="str">
            <v>*</v>
          </cell>
        </row>
        <row r="13">
          <cell r="B13">
            <v>26.229166666666668</v>
          </cell>
          <cell r="C13">
            <v>32.6</v>
          </cell>
          <cell r="D13">
            <v>21.6</v>
          </cell>
          <cell r="E13">
            <v>72.875</v>
          </cell>
          <cell r="F13">
            <v>97</v>
          </cell>
          <cell r="G13">
            <v>41</v>
          </cell>
          <cell r="H13">
            <v>20.16</v>
          </cell>
          <cell r="I13" t="str">
            <v>L</v>
          </cell>
          <cell r="J13">
            <v>45.36</v>
          </cell>
          <cell r="K13" t="str">
            <v>*</v>
          </cell>
        </row>
        <row r="14">
          <cell r="B14">
            <v>27.045833333333334</v>
          </cell>
          <cell r="C14">
            <v>33.200000000000003</v>
          </cell>
          <cell r="D14">
            <v>21.5</v>
          </cell>
          <cell r="E14">
            <v>63.708333333333336</v>
          </cell>
          <cell r="F14">
            <v>95</v>
          </cell>
          <cell r="G14">
            <v>27</v>
          </cell>
          <cell r="H14">
            <v>20.88</v>
          </cell>
          <cell r="I14" t="str">
            <v>L</v>
          </cell>
          <cell r="J14">
            <v>36</v>
          </cell>
          <cell r="K14" t="str">
            <v>*</v>
          </cell>
        </row>
        <row r="15">
          <cell r="B15">
            <v>25.208333333333332</v>
          </cell>
          <cell r="C15">
            <v>32.1</v>
          </cell>
          <cell r="D15">
            <v>20.100000000000001</v>
          </cell>
          <cell r="E15">
            <v>71.791666666666671</v>
          </cell>
          <cell r="F15">
            <v>96</v>
          </cell>
          <cell r="G15">
            <v>38</v>
          </cell>
          <cell r="H15">
            <v>18</v>
          </cell>
          <cell r="I15" t="str">
            <v>SE</v>
          </cell>
          <cell r="J15">
            <v>30.6</v>
          </cell>
          <cell r="K15" t="str">
            <v>*</v>
          </cell>
        </row>
        <row r="16">
          <cell r="B16">
            <v>24.187500000000004</v>
          </cell>
          <cell r="C16">
            <v>30.7</v>
          </cell>
          <cell r="D16">
            <v>20.8</v>
          </cell>
          <cell r="E16">
            <v>83.75</v>
          </cell>
          <cell r="F16">
            <v>98</v>
          </cell>
          <cell r="G16">
            <v>54</v>
          </cell>
          <cell r="H16">
            <v>19.079999999999998</v>
          </cell>
          <cell r="I16" t="str">
            <v>S</v>
          </cell>
          <cell r="J16">
            <v>43.2</v>
          </cell>
          <cell r="K16" t="str">
            <v>*</v>
          </cell>
        </row>
        <row r="17">
          <cell r="B17">
            <v>24.645833333333332</v>
          </cell>
          <cell r="C17">
            <v>31.1</v>
          </cell>
          <cell r="D17">
            <v>21.1</v>
          </cell>
          <cell r="E17">
            <v>81.833333333333329</v>
          </cell>
          <cell r="F17">
            <v>97</v>
          </cell>
          <cell r="G17">
            <v>57</v>
          </cell>
          <cell r="H17">
            <v>19.8</v>
          </cell>
          <cell r="I17" t="str">
            <v>SE</v>
          </cell>
          <cell r="J17">
            <v>32.76</v>
          </cell>
          <cell r="K17" t="str">
            <v>*</v>
          </cell>
        </row>
        <row r="18">
          <cell r="B18">
            <v>25.795833333333334</v>
          </cell>
          <cell r="C18">
            <v>34.1</v>
          </cell>
          <cell r="D18">
            <v>21.4</v>
          </cell>
          <cell r="E18">
            <v>76.208333333333329</v>
          </cell>
          <cell r="F18">
            <v>96</v>
          </cell>
          <cell r="G18">
            <v>36</v>
          </cell>
          <cell r="H18">
            <v>22.32</v>
          </cell>
          <cell r="I18" t="str">
            <v>SE</v>
          </cell>
          <cell r="J18">
            <v>38.880000000000003</v>
          </cell>
          <cell r="K18" t="str">
            <v>*</v>
          </cell>
        </row>
        <row r="19">
          <cell r="B19">
            <v>25.570833333333326</v>
          </cell>
          <cell r="C19">
            <v>32.700000000000003</v>
          </cell>
          <cell r="D19">
            <v>21.4</v>
          </cell>
          <cell r="E19">
            <v>75.666666666666671</v>
          </cell>
          <cell r="F19">
            <v>95</v>
          </cell>
          <cell r="G19">
            <v>45</v>
          </cell>
          <cell r="H19">
            <v>29.16</v>
          </cell>
          <cell r="I19" t="str">
            <v>NE</v>
          </cell>
          <cell r="J19">
            <v>58.32</v>
          </cell>
          <cell r="K19" t="str">
            <v>*</v>
          </cell>
        </row>
        <row r="20">
          <cell r="B20">
            <v>24.929166666666664</v>
          </cell>
          <cell r="C20">
            <v>30.3</v>
          </cell>
          <cell r="D20">
            <v>20.2</v>
          </cell>
          <cell r="E20">
            <v>78.416666666666671</v>
          </cell>
          <cell r="F20">
            <v>94</v>
          </cell>
          <cell r="G20">
            <v>53</v>
          </cell>
          <cell r="H20">
            <v>35.28</v>
          </cell>
          <cell r="I20" t="str">
            <v>L</v>
          </cell>
          <cell r="J20">
            <v>62.28</v>
          </cell>
          <cell r="K20" t="str">
            <v>*</v>
          </cell>
        </row>
        <row r="21">
          <cell r="B21">
            <v>22.799999999999997</v>
          </cell>
          <cell r="C21">
            <v>28.8</v>
          </cell>
          <cell r="D21">
            <v>19.5</v>
          </cell>
          <cell r="E21">
            <v>83.875</v>
          </cell>
          <cell r="F21">
            <v>99</v>
          </cell>
          <cell r="G21">
            <v>53</v>
          </cell>
          <cell r="H21">
            <v>30.96</v>
          </cell>
          <cell r="I21" t="str">
            <v>SE</v>
          </cell>
          <cell r="J21">
            <v>58.680000000000007</v>
          </cell>
          <cell r="K21" t="str">
            <v>*</v>
          </cell>
        </row>
        <row r="22">
          <cell r="B22">
            <v>23.858333333333338</v>
          </cell>
          <cell r="C22">
            <v>31</v>
          </cell>
          <cell r="D22">
            <v>19.2</v>
          </cell>
          <cell r="E22">
            <v>81.25</v>
          </cell>
          <cell r="F22">
            <v>98</v>
          </cell>
          <cell r="G22">
            <v>50</v>
          </cell>
          <cell r="H22">
            <v>17.64</v>
          </cell>
          <cell r="I22" t="str">
            <v>SE</v>
          </cell>
          <cell r="J22">
            <v>27</v>
          </cell>
          <cell r="K22" t="str">
            <v>*</v>
          </cell>
        </row>
        <row r="23">
          <cell r="B23">
            <v>24.229166666666668</v>
          </cell>
          <cell r="C23">
            <v>29.6</v>
          </cell>
          <cell r="D23">
            <v>21.3</v>
          </cell>
          <cell r="E23">
            <v>85.708333333333329</v>
          </cell>
          <cell r="F23">
            <v>98</v>
          </cell>
          <cell r="G23">
            <v>54</v>
          </cell>
          <cell r="H23">
            <v>11.520000000000001</v>
          </cell>
          <cell r="I23" t="str">
            <v>L</v>
          </cell>
          <cell r="J23">
            <v>34.200000000000003</v>
          </cell>
          <cell r="K23" t="str">
            <v>*</v>
          </cell>
        </row>
        <row r="24">
          <cell r="B24">
            <v>21.258333333333333</v>
          </cell>
          <cell r="C24">
            <v>25.4</v>
          </cell>
          <cell r="D24">
            <v>18.100000000000001</v>
          </cell>
          <cell r="E24">
            <v>90.458333333333329</v>
          </cell>
          <cell r="F24">
            <v>99</v>
          </cell>
          <cell r="G24">
            <v>78</v>
          </cell>
          <cell r="H24">
            <v>28.08</v>
          </cell>
          <cell r="I24" t="str">
            <v>NE</v>
          </cell>
          <cell r="J24">
            <v>57.6</v>
          </cell>
          <cell r="K24" t="str">
            <v>*</v>
          </cell>
        </row>
        <row r="25">
          <cell r="B25">
            <v>21.420833333333331</v>
          </cell>
          <cell r="C25">
            <v>28.3</v>
          </cell>
          <cell r="D25">
            <v>17.8</v>
          </cell>
          <cell r="E25">
            <v>89.916666666666671</v>
          </cell>
          <cell r="F25">
            <v>100</v>
          </cell>
          <cell r="G25">
            <v>65</v>
          </cell>
          <cell r="H25">
            <v>17.28</v>
          </cell>
          <cell r="I25" t="str">
            <v>N</v>
          </cell>
          <cell r="J25">
            <v>31.319999999999997</v>
          </cell>
          <cell r="K25" t="str">
            <v>*</v>
          </cell>
        </row>
        <row r="26">
          <cell r="B26">
            <v>22.937499999999996</v>
          </cell>
          <cell r="C26">
            <v>28.5</v>
          </cell>
          <cell r="D26">
            <v>20</v>
          </cell>
          <cell r="E26">
            <v>84.041666666666671</v>
          </cell>
          <cell r="F26">
            <v>100</v>
          </cell>
          <cell r="G26">
            <v>60</v>
          </cell>
          <cell r="H26">
            <v>15.48</v>
          </cell>
          <cell r="I26" t="str">
            <v>SE</v>
          </cell>
          <cell r="J26">
            <v>25.56</v>
          </cell>
          <cell r="K26" t="str">
            <v>*</v>
          </cell>
        </row>
        <row r="27">
          <cell r="B27">
            <v>23.450000000000003</v>
          </cell>
          <cell r="C27">
            <v>30.7</v>
          </cell>
          <cell r="D27">
            <v>18.3</v>
          </cell>
          <cell r="E27">
            <v>72.916666666666671</v>
          </cell>
          <cell r="F27">
            <v>96</v>
          </cell>
          <cell r="G27">
            <v>49</v>
          </cell>
          <cell r="H27">
            <v>19.079999999999998</v>
          </cell>
          <cell r="I27" t="str">
            <v>SE</v>
          </cell>
          <cell r="J27">
            <v>30.96</v>
          </cell>
          <cell r="K27" t="str">
            <v>*</v>
          </cell>
        </row>
        <row r="28">
          <cell r="B28">
            <v>24.187499999999996</v>
          </cell>
          <cell r="C28">
            <v>31.2</v>
          </cell>
          <cell r="D28">
            <v>18.399999999999999</v>
          </cell>
          <cell r="E28">
            <v>72.166666666666671</v>
          </cell>
          <cell r="F28">
            <v>94</v>
          </cell>
          <cell r="G28">
            <v>42</v>
          </cell>
          <cell r="H28">
            <v>16.559999999999999</v>
          </cell>
          <cell r="I28" t="str">
            <v>L</v>
          </cell>
          <cell r="J28">
            <v>27.36</v>
          </cell>
          <cell r="K28" t="str">
            <v>*</v>
          </cell>
        </row>
        <row r="29">
          <cell r="B29">
            <v>25.612500000000001</v>
          </cell>
          <cell r="C29">
            <v>32.1</v>
          </cell>
          <cell r="D29">
            <v>20.8</v>
          </cell>
          <cell r="E29">
            <v>73.375</v>
          </cell>
          <cell r="F29">
            <v>92</v>
          </cell>
          <cell r="G29">
            <v>47</v>
          </cell>
          <cell r="H29">
            <v>23.759999999999998</v>
          </cell>
          <cell r="I29" t="str">
            <v>L</v>
          </cell>
          <cell r="J29">
            <v>37.800000000000004</v>
          </cell>
          <cell r="K29" t="str">
            <v>*</v>
          </cell>
        </row>
        <row r="30">
          <cell r="B30">
            <v>24.879166666666659</v>
          </cell>
          <cell r="C30">
            <v>30.2</v>
          </cell>
          <cell r="D30">
            <v>21.2</v>
          </cell>
          <cell r="E30">
            <v>82.916666666666671</v>
          </cell>
          <cell r="F30">
            <v>100</v>
          </cell>
          <cell r="G30">
            <v>60</v>
          </cell>
          <cell r="H30">
            <v>23.759999999999998</v>
          </cell>
          <cell r="I30" t="str">
            <v>NE</v>
          </cell>
          <cell r="J30">
            <v>61.560000000000009</v>
          </cell>
          <cell r="K30" t="str">
            <v>*</v>
          </cell>
        </row>
        <row r="31">
          <cell r="B31">
            <v>19.854166666666671</v>
          </cell>
          <cell r="C31">
            <v>21.8</v>
          </cell>
          <cell r="D31">
            <v>18</v>
          </cell>
          <cell r="E31">
            <v>96.916666666666671</v>
          </cell>
          <cell r="F31">
            <v>100</v>
          </cell>
          <cell r="G31">
            <v>84</v>
          </cell>
          <cell r="H31">
            <v>20.16</v>
          </cell>
          <cell r="I31" t="str">
            <v>S</v>
          </cell>
          <cell r="J31">
            <v>32.4</v>
          </cell>
          <cell r="K31" t="str">
            <v>*</v>
          </cell>
        </row>
        <row r="32">
          <cell r="B32">
            <v>20.520833333333332</v>
          </cell>
          <cell r="C32">
            <v>27.1</v>
          </cell>
          <cell r="D32">
            <v>16.100000000000001</v>
          </cell>
          <cell r="E32">
            <v>80.5</v>
          </cell>
          <cell r="F32">
            <v>99</v>
          </cell>
          <cell r="G32">
            <v>57</v>
          </cell>
          <cell r="H32">
            <v>19.8</v>
          </cell>
          <cell r="I32" t="str">
            <v>SE</v>
          </cell>
          <cell r="J32">
            <v>32.4</v>
          </cell>
          <cell r="K32" t="str">
            <v>*</v>
          </cell>
        </row>
        <row r="33">
          <cell r="B33">
            <v>22.562500000000004</v>
          </cell>
          <cell r="C33">
            <v>29.4</v>
          </cell>
          <cell r="D33">
            <v>18.5</v>
          </cell>
          <cell r="E33">
            <v>78.875</v>
          </cell>
          <cell r="F33">
            <v>96</v>
          </cell>
          <cell r="G33">
            <v>48</v>
          </cell>
          <cell r="H33">
            <v>21.240000000000002</v>
          </cell>
          <cell r="I33" t="str">
            <v>SE</v>
          </cell>
          <cell r="J33">
            <v>29.52</v>
          </cell>
          <cell r="K33" t="str">
            <v>*</v>
          </cell>
        </row>
        <row r="34">
          <cell r="B34">
            <v>23.75</v>
          </cell>
          <cell r="C34">
            <v>31.6</v>
          </cell>
          <cell r="D34">
            <v>18.3</v>
          </cell>
          <cell r="E34">
            <v>74.791666666666671</v>
          </cell>
          <cell r="F34">
            <v>95</v>
          </cell>
          <cell r="G34">
            <v>44</v>
          </cell>
          <cell r="H34">
            <v>21.240000000000002</v>
          </cell>
          <cell r="I34" t="str">
            <v>SE</v>
          </cell>
          <cell r="J34">
            <v>29.880000000000003</v>
          </cell>
          <cell r="K34" t="str">
            <v>*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23.929166666666671</v>
          </cell>
          <cell r="C5">
            <v>31</v>
          </cell>
          <cell r="D5">
            <v>17.3</v>
          </cell>
          <cell r="E5">
            <v>54.125</v>
          </cell>
          <cell r="F5">
            <v>76</v>
          </cell>
          <cell r="G5">
            <v>30</v>
          </cell>
          <cell r="H5">
            <v>9.3600000000000012</v>
          </cell>
          <cell r="I5" t="str">
            <v>SE</v>
          </cell>
          <cell r="J5">
            <v>29.880000000000003</v>
          </cell>
          <cell r="K5">
            <v>0</v>
          </cell>
        </row>
        <row r="6">
          <cell r="B6">
            <v>23.687500000000004</v>
          </cell>
          <cell r="C6">
            <v>31.2</v>
          </cell>
          <cell r="D6">
            <v>16.8</v>
          </cell>
          <cell r="E6">
            <v>59.125</v>
          </cell>
          <cell r="F6">
            <v>80</v>
          </cell>
          <cell r="G6">
            <v>36</v>
          </cell>
          <cell r="H6">
            <v>9.3600000000000012</v>
          </cell>
          <cell r="I6" t="str">
            <v>SE</v>
          </cell>
          <cell r="J6">
            <v>27</v>
          </cell>
          <cell r="K6">
            <v>0</v>
          </cell>
        </row>
        <row r="7">
          <cell r="B7">
            <v>26.029166666666669</v>
          </cell>
          <cell r="C7">
            <v>32.4</v>
          </cell>
          <cell r="D7">
            <v>20.6</v>
          </cell>
          <cell r="E7">
            <v>59.083333333333336</v>
          </cell>
          <cell r="F7">
            <v>76</v>
          </cell>
          <cell r="G7">
            <v>40</v>
          </cell>
          <cell r="H7">
            <v>10.8</v>
          </cell>
          <cell r="I7" t="str">
            <v>L</v>
          </cell>
          <cell r="J7">
            <v>25.2</v>
          </cell>
          <cell r="K7">
            <v>0</v>
          </cell>
        </row>
        <row r="8">
          <cell r="B8">
            <v>27.537499999999994</v>
          </cell>
          <cell r="C8">
            <v>34</v>
          </cell>
          <cell r="D8">
            <v>22.4</v>
          </cell>
          <cell r="E8">
            <v>63.166666666666664</v>
          </cell>
          <cell r="F8">
            <v>82</v>
          </cell>
          <cell r="G8">
            <v>44</v>
          </cell>
          <cell r="H8">
            <v>9.3600000000000012</v>
          </cell>
          <cell r="I8" t="str">
            <v>NE</v>
          </cell>
          <cell r="J8">
            <v>31.680000000000003</v>
          </cell>
          <cell r="K8">
            <v>0</v>
          </cell>
        </row>
        <row r="9">
          <cell r="B9">
            <v>27.795833333333334</v>
          </cell>
          <cell r="C9">
            <v>33.6</v>
          </cell>
          <cell r="D9">
            <v>24.2</v>
          </cell>
          <cell r="E9">
            <v>67.125</v>
          </cell>
          <cell r="F9">
            <v>81</v>
          </cell>
          <cell r="G9">
            <v>42</v>
          </cell>
          <cell r="H9">
            <v>11.879999999999999</v>
          </cell>
          <cell r="I9" t="str">
            <v>N</v>
          </cell>
          <cell r="J9">
            <v>29.52</v>
          </cell>
          <cell r="K9">
            <v>0</v>
          </cell>
        </row>
        <row r="10">
          <cell r="B10">
            <v>28.145833333333339</v>
          </cell>
          <cell r="C10">
            <v>33.9</v>
          </cell>
          <cell r="D10">
            <v>24</v>
          </cell>
          <cell r="E10">
            <v>69.166666666666671</v>
          </cell>
          <cell r="F10">
            <v>88</v>
          </cell>
          <cell r="G10">
            <v>45</v>
          </cell>
          <cell r="H10">
            <v>13.32</v>
          </cell>
          <cell r="I10" t="str">
            <v>N</v>
          </cell>
          <cell r="J10">
            <v>32.04</v>
          </cell>
          <cell r="K10">
            <v>0</v>
          </cell>
        </row>
        <row r="11">
          <cell r="B11">
            <v>26.829166666666666</v>
          </cell>
          <cell r="C11">
            <v>33.799999999999997</v>
          </cell>
          <cell r="D11">
            <v>22.1</v>
          </cell>
          <cell r="E11">
            <v>80.333333333333329</v>
          </cell>
          <cell r="F11">
            <v>96</v>
          </cell>
          <cell r="G11">
            <v>50</v>
          </cell>
          <cell r="H11">
            <v>9.3600000000000012</v>
          </cell>
          <cell r="I11" t="str">
            <v>N</v>
          </cell>
          <cell r="J11">
            <v>45.36</v>
          </cell>
          <cell r="K11">
            <v>72.800000000000011</v>
          </cell>
        </row>
        <row r="12">
          <cell r="B12">
            <v>25.633333333333336</v>
          </cell>
          <cell r="C12">
            <v>31.6</v>
          </cell>
          <cell r="D12">
            <v>23.8</v>
          </cell>
          <cell r="E12">
            <v>84.166666666666671</v>
          </cell>
          <cell r="F12">
            <v>95</v>
          </cell>
          <cell r="G12">
            <v>57</v>
          </cell>
          <cell r="H12">
            <v>12.24</v>
          </cell>
          <cell r="I12" t="str">
            <v>L</v>
          </cell>
          <cell r="J12">
            <v>28.08</v>
          </cell>
          <cell r="K12">
            <v>0</v>
          </cell>
        </row>
        <row r="13">
          <cell r="B13">
            <v>27.308333333333341</v>
          </cell>
          <cell r="C13">
            <v>33.700000000000003</v>
          </cell>
          <cell r="D13">
            <v>22.9</v>
          </cell>
          <cell r="E13">
            <v>74.833333333333329</v>
          </cell>
          <cell r="F13">
            <v>91</v>
          </cell>
          <cell r="G13">
            <v>49</v>
          </cell>
          <cell r="H13">
            <v>9.7200000000000006</v>
          </cell>
          <cell r="I13" t="str">
            <v>S</v>
          </cell>
          <cell r="J13">
            <v>24.48</v>
          </cell>
          <cell r="K13">
            <v>0</v>
          </cell>
        </row>
        <row r="14">
          <cell r="B14">
            <v>28.137499999999999</v>
          </cell>
          <cell r="C14">
            <v>34.5</v>
          </cell>
          <cell r="D14">
            <v>24.1</v>
          </cell>
          <cell r="E14">
            <v>71.083333333333329</v>
          </cell>
          <cell r="F14">
            <v>86</v>
          </cell>
          <cell r="G14">
            <v>42</v>
          </cell>
          <cell r="H14">
            <v>11.16</v>
          </cell>
          <cell r="I14" t="str">
            <v>L</v>
          </cell>
          <cell r="J14">
            <v>26.28</v>
          </cell>
          <cell r="K14">
            <v>0.2</v>
          </cell>
        </row>
        <row r="15">
          <cell r="B15">
            <v>26.458333333333329</v>
          </cell>
          <cell r="C15">
            <v>32.799999999999997</v>
          </cell>
          <cell r="D15">
            <v>24.1</v>
          </cell>
          <cell r="E15">
            <v>79</v>
          </cell>
          <cell r="F15">
            <v>93</v>
          </cell>
          <cell r="G15">
            <v>51</v>
          </cell>
          <cell r="H15">
            <v>10.44</v>
          </cell>
          <cell r="I15" t="str">
            <v>SO</v>
          </cell>
          <cell r="J15">
            <v>26.28</v>
          </cell>
          <cell r="K15">
            <v>7</v>
          </cell>
        </row>
        <row r="16">
          <cell r="B16">
            <v>26.066666666666666</v>
          </cell>
          <cell r="C16">
            <v>32.299999999999997</v>
          </cell>
          <cell r="D16">
            <v>23.1</v>
          </cell>
          <cell r="E16">
            <v>78.541666666666671</v>
          </cell>
          <cell r="F16">
            <v>92</v>
          </cell>
          <cell r="G16">
            <v>55</v>
          </cell>
          <cell r="H16">
            <v>10.44</v>
          </cell>
          <cell r="I16" t="str">
            <v>S</v>
          </cell>
          <cell r="J16">
            <v>24.840000000000003</v>
          </cell>
          <cell r="K16">
            <v>0.2</v>
          </cell>
        </row>
        <row r="17">
          <cell r="B17">
            <v>25.275000000000002</v>
          </cell>
          <cell r="C17">
            <v>32.1</v>
          </cell>
          <cell r="D17">
            <v>19.899999999999999</v>
          </cell>
          <cell r="E17">
            <v>71.166666666666671</v>
          </cell>
          <cell r="F17">
            <v>90</v>
          </cell>
          <cell r="G17">
            <v>46</v>
          </cell>
          <cell r="H17">
            <v>8.64</v>
          </cell>
          <cell r="I17" t="str">
            <v>SE</v>
          </cell>
          <cell r="J17">
            <v>26.64</v>
          </cell>
          <cell r="K17">
            <v>0</v>
          </cell>
        </row>
        <row r="18">
          <cell r="B18">
            <v>26.441666666666663</v>
          </cell>
          <cell r="C18">
            <v>34.200000000000003</v>
          </cell>
          <cell r="D18">
            <v>20.7</v>
          </cell>
          <cell r="E18">
            <v>67.458333333333329</v>
          </cell>
          <cell r="F18">
            <v>85</v>
          </cell>
          <cell r="G18">
            <v>41</v>
          </cell>
          <cell r="H18">
            <v>6.48</v>
          </cell>
          <cell r="I18" t="str">
            <v>SE</v>
          </cell>
          <cell r="J18">
            <v>20.52</v>
          </cell>
          <cell r="K18">
            <v>0</v>
          </cell>
        </row>
        <row r="19">
          <cell r="B19">
            <v>27.666666666666668</v>
          </cell>
          <cell r="C19">
            <v>34.4</v>
          </cell>
          <cell r="D19">
            <v>22.3</v>
          </cell>
          <cell r="E19">
            <v>64.708333333333329</v>
          </cell>
          <cell r="F19">
            <v>82</v>
          </cell>
          <cell r="G19">
            <v>42</v>
          </cell>
          <cell r="H19">
            <v>9</v>
          </cell>
          <cell r="I19" t="str">
            <v>SE</v>
          </cell>
          <cell r="J19">
            <v>21.96</v>
          </cell>
          <cell r="K19">
            <v>0</v>
          </cell>
        </row>
        <row r="20">
          <cell r="B20">
            <v>26.016666666666666</v>
          </cell>
          <cell r="C20">
            <v>32.6</v>
          </cell>
          <cell r="D20">
            <v>22.8</v>
          </cell>
          <cell r="E20">
            <v>71.166666666666671</v>
          </cell>
          <cell r="F20">
            <v>86</v>
          </cell>
          <cell r="G20">
            <v>48</v>
          </cell>
          <cell r="H20">
            <v>17.64</v>
          </cell>
          <cell r="I20" t="str">
            <v>NE</v>
          </cell>
          <cell r="J20">
            <v>36.36</v>
          </cell>
          <cell r="K20">
            <v>0</v>
          </cell>
        </row>
        <row r="21">
          <cell r="B21">
            <v>25.016666666666666</v>
          </cell>
          <cell r="C21">
            <v>31.5</v>
          </cell>
          <cell r="D21">
            <v>20.8</v>
          </cell>
          <cell r="E21">
            <v>73.541666666666671</v>
          </cell>
          <cell r="F21">
            <v>90</v>
          </cell>
          <cell r="G21">
            <v>49</v>
          </cell>
          <cell r="H21">
            <v>7.9200000000000008</v>
          </cell>
          <cell r="I21" t="str">
            <v>SO</v>
          </cell>
          <cell r="J21">
            <v>25.92</v>
          </cell>
          <cell r="K21">
            <v>0</v>
          </cell>
        </row>
        <row r="22">
          <cell r="B22">
            <v>25.474999999999994</v>
          </cell>
          <cell r="C22">
            <v>31.6</v>
          </cell>
          <cell r="D22">
            <v>20.3</v>
          </cell>
          <cell r="E22">
            <v>69.083333333333329</v>
          </cell>
          <cell r="F22">
            <v>90</v>
          </cell>
          <cell r="G22">
            <v>45</v>
          </cell>
          <cell r="H22">
            <v>7.5600000000000005</v>
          </cell>
          <cell r="I22" t="str">
            <v>SE</v>
          </cell>
          <cell r="J22">
            <v>20.88</v>
          </cell>
          <cell r="K22">
            <v>0</v>
          </cell>
        </row>
        <row r="23">
          <cell r="B23">
            <v>24.891666666666676</v>
          </cell>
          <cell r="C23">
            <v>31.7</v>
          </cell>
          <cell r="D23">
            <v>18.8</v>
          </cell>
          <cell r="E23">
            <v>65.958333333333329</v>
          </cell>
          <cell r="F23">
            <v>81</v>
          </cell>
          <cell r="G23">
            <v>46</v>
          </cell>
          <cell r="H23">
            <v>7.2</v>
          </cell>
          <cell r="I23" t="str">
            <v>SE</v>
          </cell>
          <cell r="J23">
            <v>20.16</v>
          </cell>
          <cell r="K23">
            <v>0</v>
          </cell>
        </row>
        <row r="24">
          <cell r="B24">
            <v>24.216666666666672</v>
          </cell>
          <cell r="C24">
            <v>30.8</v>
          </cell>
          <cell r="D24">
            <v>19.8</v>
          </cell>
          <cell r="E24">
            <v>76</v>
          </cell>
          <cell r="F24">
            <v>91</v>
          </cell>
          <cell r="G24">
            <v>60</v>
          </cell>
          <cell r="H24">
            <v>29.880000000000003</v>
          </cell>
          <cell r="I24" t="str">
            <v>L</v>
          </cell>
          <cell r="J24">
            <v>56.519999999999996</v>
          </cell>
          <cell r="K24">
            <v>2</v>
          </cell>
        </row>
        <row r="25">
          <cell r="B25">
            <v>21.45</v>
          </cell>
          <cell r="C25">
            <v>25</v>
          </cell>
          <cell r="D25">
            <v>19.7</v>
          </cell>
          <cell r="E25">
            <v>86.375</v>
          </cell>
          <cell r="F25">
            <v>95</v>
          </cell>
          <cell r="G25">
            <v>71</v>
          </cell>
          <cell r="H25">
            <v>14.4</v>
          </cell>
          <cell r="I25" t="str">
            <v>O</v>
          </cell>
          <cell r="J25">
            <v>28.44</v>
          </cell>
          <cell r="K25">
            <v>12.6</v>
          </cell>
        </row>
        <row r="26">
          <cell r="B26">
            <v>21.437500000000004</v>
          </cell>
          <cell r="C26">
            <v>28.4</v>
          </cell>
          <cell r="D26">
            <v>16.7</v>
          </cell>
          <cell r="E26">
            <v>74.875</v>
          </cell>
          <cell r="F26">
            <v>94</v>
          </cell>
          <cell r="G26">
            <v>40</v>
          </cell>
          <cell r="H26">
            <v>6.12</v>
          </cell>
          <cell r="I26" t="str">
            <v>SO</v>
          </cell>
          <cell r="J26">
            <v>15.840000000000002</v>
          </cell>
          <cell r="K26">
            <v>0.4</v>
          </cell>
        </row>
        <row r="27">
          <cell r="B27">
            <v>22.308333333333334</v>
          </cell>
          <cell r="C27">
            <v>30.2</v>
          </cell>
          <cell r="D27">
            <v>16.399999999999999</v>
          </cell>
          <cell r="E27">
            <v>71.875</v>
          </cell>
          <cell r="F27">
            <v>94</v>
          </cell>
          <cell r="G27">
            <v>41</v>
          </cell>
          <cell r="H27">
            <v>10.44</v>
          </cell>
          <cell r="I27" t="str">
            <v>SE</v>
          </cell>
          <cell r="J27">
            <v>26.28</v>
          </cell>
          <cell r="K27">
            <v>0</v>
          </cell>
        </row>
        <row r="28">
          <cell r="B28">
            <v>23.175000000000001</v>
          </cell>
          <cell r="C28">
            <v>30.3</v>
          </cell>
          <cell r="D28">
            <v>17.399999999999999</v>
          </cell>
          <cell r="E28">
            <v>69.75</v>
          </cell>
          <cell r="F28">
            <v>91</v>
          </cell>
          <cell r="G28">
            <v>33</v>
          </cell>
          <cell r="H28">
            <v>5.7600000000000007</v>
          </cell>
          <cell r="I28" t="str">
            <v>SE</v>
          </cell>
          <cell r="J28">
            <v>19.079999999999998</v>
          </cell>
          <cell r="K28">
            <v>0</v>
          </cell>
        </row>
        <row r="29">
          <cell r="B29">
            <v>24.516666666666662</v>
          </cell>
          <cell r="C29">
            <v>33.4</v>
          </cell>
          <cell r="D29">
            <v>18.100000000000001</v>
          </cell>
          <cell r="E29">
            <v>69.416666666666671</v>
          </cell>
          <cell r="F29">
            <v>94</v>
          </cell>
          <cell r="G29">
            <v>33</v>
          </cell>
          <cell r="H29">
            <v>11.879999999999999</v>
          </cell>
          <cell r="I29" t="str">
            <v>N</v>
          </cell>
          <cell r="J29">
            <v>27.720000000000002</v>
          </cell>
          <cell r="K29">
            <v>0</v>
          </cell>
        </row>
        <row r="30">
          <cell r="B30">
            <v>23.933333333333334</v>
          </cell>
          <cell r="C30">
            <v>30.9</v>
          </cell>
          <cell r="D30">
            <v>19.8</v>
          </cell>
          <cell r="E30">
            <v>80.333333333333329</v>
          </cell>
          <cell r="F30">
            <v>96</v>
          </cell>
          <cell r="G30">
            <v>55</v>
          </cell>
          <cell r="H30">
            <v>16.559999999999999</v>
          </cell>
          <cell r="I30" t="str">
            <v>NO</v>
          </cell>
          <cell r="J30">
            <v>46.800000000000004</v>
          </cell>
          <cell r="K30">
            <v>32</v>
          </cell>
        </row>
        <row r="31">
          <cell r="B31">
            <v>19.958333333333336</v>
          </cell>
          <cell r="C31">
            <v>24.6</v>
          </cell>
          <cell r="D31">
            <v>16.5</v>
          </cell>
          <cell r="E31">
            <v>78.541666666666671</v>
          </cell>
          <cell r="F31">
            <v>95</v>
          </cell>
          <cell r="G31">
            <v>42</v>
          </cell>
          <cell r="H31">
            <v>14.76</v>
          </cell>
          <cell r="I31" t="str">
            <v>S</v>
          </cell>
          <cell r="J31">
            <v>26.28</v>
          </cell>
          <cell r="K31">
            <v>12.6</v>
          </cell>
        </row>
        <row r="32">
          <cell r="B32">
            <v>20.516666666666666</v>
          </cell>
          <cell r="C32">
            <v>28.1</v>
          </cell>
          <cell r="D32">
            <v>16</v>
          </cell>
          <cell r="E32">
            <v>67.291666666666671</v>
          </cell>
          <cell r="F32">
            <v>80</v>
          </cell>
          <cell r="G32">
            <v>51</v>
          </cell>
          <cell r="H32">
            <v>7.5600000000000005</v>
          </cell>
          <cell r="I32" t="str">
            <v>S</v>
          </cell>
          <cell r="J32">
            <v>19.079999999999998</v>
          </cell>
          <cell r="K32">
            <v>0</v>
          </cell>
        </row>
        <row r="33">
          <cell r="B33">
            <v>21.037499999999998</v>
          </cell>
          <cell r="C33">
            <v>29</v>
          </cell>
          <cell r="D33">
            <v>15.3</v>
          </cell>
          <cell r="E33">
            <v>72.291666666666671</v>
          </cell>
          <cell r="F33">
            <v>93</v>
          </cell>
          <cell r="G33">
            <v>40</v>
          </cell>
          <cell r="H33">
            <v>9.7200000000000006</v>
          </cell>
          <cell r="I33" t="str">
            <v>S</v>
          </cell>
          <cell r="J33">
            <v>23.759999999999998</v>
          </cell>
          <cell r="K33">
            <v>0</v>
          </cell>
        </row>
        <row r="34">
          <cell r="B34">
            <v>20.987500000000001</v>
          </cell>
          <cell r="C34">
            <v>30.1</v>
          </cell>
          <cell r="D34">
            <v>15.6</v>
          </cell>
          <cell r="E34">
            <v>77.5</v>
          </cell>
          <cell r="F34">
            <v>94</v>
          </cell>
          <cell r="G34">
            <v>52</v>
          </cell>
          <cell r="H34">
            <v>7.9200000000000008</v>
          </cell>
          <cell r="I34" t="str">
            <v>S</v>
          </cell>
          <cell r="J34">
            <v>16.2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26.316666666666663</v>
          </cell>
          <cell r="C5">
            <v>31.9</v>
          </cell>
          <cell r="D5">
            <v>21.5</v>
          </cell>
          <cell r="E5">
            <v>45.541666666666664</v>
          </cell>
          <cell r="F5">
            <v>70</v>
          </cell>
          <cell r="G5">
            <v>24</v>
          </cell>
          <cell r="H5">
            <v>18.720000000000002</v>
          </cell>
          <cell r="I5" t="str">
            <v>SE</v>
          </cell>
          <cell r="J5">
            <v>32.4</v>
          </cell>
          <cell r="K5">
            <v>0</v>
          </cell>
        </row>
        <row r="6">
          <cell r="B6">
            <v>24.741666666666664</v>
          </cell>
          <cell r="C6">
            <v>32.5</v>
          </cell>
          <cell r="D6">
            <v>16.3</v>
          </cell>
          <cell r="E6">
            <v>43.041666666666664</v>
          </cell>
          <cell r="F6">
            <v>71</v>
          </cell>
          <cell r="G6">
            <v>18</v>
          </cell>
          <cell r="H6">
            <v>14.76</v>
          </cell>
          <cell r="I6" t="str">
            <v>SE</v>
          </cell>
          <cell r="J6">
            <v>30.6</v>
          </cell>
          <cell r="K6">
            <v>0</v>
          </cell>
        </row>
        <row r="7">
          <cell r="B7">
            <v>25.141666666666666</v>
          </cell>
          <cell r="C7">
            <v>34.799999999999997</v>
          </cell>
          <cell r="D7">
            <v>17.100000000000001</v>
          </cell>
          <cell r="E7">
            <v>56.083333333333336</v>
          </cell>
          <cell r="F7">
            <v>91</v>
          </cell>
          <cell r="G7">
            <v>26</v>
          </cell>
          <cell r="H7">
            <v>11.16</v>
          </cell>
          <cell r="I7" t="str">
            <v>SE</v>
          </cell>
          <cell r="J7">
            <v>28.8</v>
          </cell>
          <cell r="K7">
            <v>0.6</v>
          </cell>
        </row>
        <row r="8">
          <cell r="B8">
            <v>25.916666666666661</v>
          </cell>
          <cell r="C8">
            <v>32.4</v>
          </cell>
          <cell r="D8">
            <v>22.4</v>
          </cell>
          <cell r="E8">
            <v>71.166666666666671</v>
          </cell>
          <cell r="F8">
            <v>97</v>
          </cell>
          <cell r="G8">
            <v>43</v>
          </cell>
          <cell r="H8">
            <v>14.04</v>
          </cell>
          <cell r="I8" t="str">
            <v>SE</v>
          </cell>
          <cell r="J8">
            <v>42.84</v>
          </cell>
          <cell r="K8">
            <v>47.6</v>
          </cell>
        </row>
        <row r="9">
          <cell r="B9">
            <v>25.220833333333335</v>
          </cell>
          <cell r="C9">
            <v>32.4</v>
          </cell>
          <cell r="D9">
            <v>22.7</v>
          </cell>
          <cell r="E9">
            <v>83.041666666666671</v>
          </cell>
          <cell r="F9">
            <v>97</v>
          </cell>
          <cell r="G9">
            <v>45</v>
          </cell>
          <cell r="H9">
            <v>11.16</v>
          </cell>
          <cell r="I9" t="str">
            <v>N</v>
          </cell>
          <cell r="J9">
            <v>30.6</v>
          </cell>
          <cell r="K9">
            <v>31.599999999999998</v>
          </cell>
        </row>
        <row r="10">
          <cell r="B10">
            <v>26.383333333333336</v>
          </cell>
          <cell r="C10">
            <v>31.2</v>
          </cell>
          <cell r="D10">
            <v>23.6</v>
          </cell>
          <cell r="E10">
            <v>76.875</v>
          </cell>
          <cell r="F10">
            <v>97</v>
          </cell>
          <cell r="G10">
            <v>48</v>
          </cell>
          <cell r="H10">
            <v>11.879999999999999</v>
          </cell>
          <cell r="I10" t="str">
            <v>NO</v>
          </cell>
          <cell r="J10">
            <v>29.880000000000003</v>
          </cell>
          <cell r="K10">
            <v>13.8</v>
          </cell>
        </row>
        <row r="11">
          <cell r="B11">
            <v>26.633333333333336</v>
          </cell>
          <cell r="C11">
            <v>33.4</v>
          </cell>
          <cell r="D11">
            <v>23.5</v>
          </cell>
          <cell r="E11">
            <v>75.875</v>
          </cell>
          <cell r="F11">
            <v>97</v>
          </cell>
          <cell r="G11">
            <v>38</v>
          </cell>
          <cell r="H11">
            <v>10.44</v>
          </cell>
          <cell r="I11" t="str">
            <v>NO</v>
          </cell>
          <cell r="J11">
            <v>27</v>
          </cell>
          <cell r="K11">
            <v>6</v>
          </cell>
        </row>
        <row r="12">
          <cell r="B12">
            <v>25.708333333333329</v>
          </cell>
          <cell r="C12">
            <v>33.5</v>
          </cell>
          <cell r="D12">
            <v>23.2</v>
          </cell>
          <cell r="E12">
            <v>82.166666666666671</v>
          </cell>
          <cell r="F12">
            <v>97</v>
          </cell>
          <cell r="G12">
            <v>39</v>
          </cell>
          <cell r="H12">
            <v>15.120000000000001</v>
          </cell>
          <cell r="I12" t="str">
            <v>L</v>
          </cell>
          <cell r="J12">
            <v>43.56</v>
          </cell>
          <cell r="K12">
            <v>17.600000000000001</v>
          </cell>
        </row>
        <row r="13">
          <cell r="B13">
            <v>27.012499999999999</v>
          </cell>
          <cell r="C13">
            <v>35.1</v>
          </cell>
          <cell r="D13">
            <v>22.4</v>
          </cell>
          <cell r="E13">
            <v>66.833333333333329</v>
          </cell>
          <cell r="F13">
            <v>97</v>
          </cell>
          <cell r="G13">
            <v>31</v>
          </cell>
          <cell r="H13">
            <v>14.04</v>
          </cell>
          <cell r="I13" t="str">
            <v>SE</v>
          </cell>
          <cell r="J13">
            <v>33.840000000000003</v>
          </cell>
          <cell r="K13">
            <v>0.4</v>
          </cell>
        </row>
        <row r="14">
          <cell r="B14">
            <v>27.654166666666669</v>
          </cell>
          <cell r="C14">
            <v>34.5</v>
          </cell>
          <cell r="D14">
            <v>22.8</v>
          </cell>
          <cell r="E14">
            <v>61.583333333333336</v>
          </cell>
          <cell r="F14">
            <v>96</v>
          </cell>
          <cell r="G14">
            <v>31</v>
          </cell>
          <cell r="H14">
            <v>14.4</v>
          </cell>
          <cell r="I14" t="str">
            <v>SE</v>
          </cell>
          <cell r="J14">
            <v>29.880000000000003</v>
          </cell>
          <cell r="K14">
            <v>0</v>
          </cell>
        </row>
        <row r="15">
          <cell r="B15">
            <v>26.483333333333338</v>
          </cell>
          <cell r="C15">
            <v>31.7</v>
          </cell>
          <cell r="D15">
            <v>23.8</v>
          </cell>
          <cell r="E15">
            <v>72.166666666666671</v>
          </cell>
          <cell r="F15">
            <v>95</v>
          </cell>
          <cell r="G15">
            <v>35</v>
          </cell>
          <cell r="H15">
            <v>9</v>
          </cell>
          <cell r="I15" t="str">
            <v>S</v>
          </cell>
          <cell r="J15">
            <v>20.16</v>
          </cell>
          <cell r="K15">
            <v>0.8</v>
          </cell>
        </row>
        <row r="16">
          <cell r="B16">
            <v>25.945833333333329</v>
          </cell>
          <cell r="C16">
            <v>31.7</v>
          </cell>
          <cell r="D16">
            <v>22</v>
          </cell>
          <cell r="E16">
            <v>56.666666666666664</v>
          </cell>
          <cell r="F16">
            <v>93</v>
          </cell>
          <cell r="G16">
            <v>31</v>
          </cell>
          <cell r="H16">
            <v>8.2799999999999994</v>
          </cell>
          <cell r="I16" t="str">
            <v>S</v>
          </cell>
          <cell r="J16">
            <v>24.840000000000003</v>
          </cell>
          <cell r="K16">
            <v>0</v>
          </cell>
        </row>
        <row r="17">
          <cell r="B17">
            <v>25.145833333333339</v>
          </cell>
          <cell r="C17">
            <v>32.4</v>
          </cell>
          <cell r="D17">
            <v>19.2</v>
          </cell>
          <cell r="E17">
            <v>53.083333333333336</v>
          </cell>
          <cell r="F17">
            <v>74</v>
          </cell>
          <cell r="G17">
            <v>28</v>
          </cell>
          <cell r="H17">
            <v>10.44</v>
          </cell>
          <cell r="I17" t="str">
            <v>SE</v>
          </cell>
          <cell r="J17">
            <v>23.040000000000003</v>
          </cell>
          <cell r="K17">
            <v>0</v>
          </cell>
        </row>
        <row r="18">
          <cell r="B18">
            <v>27.75</v>
          </cell>
          <cell r="C18">
            <v>35.299999999999997</v>
          </cell>
          <cell r="D18">
            <v>22.7</v>
          </cell>
          <cell r="E18">
            <v>52.125</v>
          </cell>
          <cell r="F18">
            <v>84</v>
          </cell>
          <cell r="G18">
            <v>24</v>
          </cell>
          <cell r="H18">
            <v>8.64</v>
          </cell>
          <cell r="I18" t="str">
            <v>SE</v>
          </cell>
          <cell r="J18">
            <v>17.64</v>
          </cell>
          <cell r="K18">
            <v>0</v>
          </cell>
        </row>
        <row r="19">
          <cell r="B19">
            <v>28.199999999999992</v>
          </cell>
          <cell r="C19">
            <v>35.299999999999997</v>
          </cell>
          <cell r="D19">
            <v>24.2</v>
          </cell>
          <cell r="E19">
            <v>52.166666666666664</v>
          </cell>
          <cell r="F19">
            <v>68</v>
          </cell>
          <cell r="G19">
            <v>27</v>
          </cell>
          <cell r="H19">
            <v>14.4</v>
          </cell>
          <cell r="I19" t="str">
            <v>SE</v>
          </cell>
          <cell r="J19">
            <v>34.56</v>
          </cell>
          <cell r="K19">
            <v>0.2</v>
          </cell>
        </row>
        <row r="20">
          <cell r="B20">
            <v>24.416666666666661</v>
          </cell>
          <cell r="C20">
            <v>33.6</v>
          </cell>
          <cell r="D20">
            <v>20.7</v>
          </cell>
          <cell r="E20">
            <v>72.416666666666671</v>
          </cell>
          <cell r="F20">
            <v>96</v>
          </cell>
          <cell r="G20">
            <v>37</v>
          </cell>
          <cell r="H20">
            <v>26.64</v>
          </cell>
          <cell r="I20" t="str">
            <v>SE</v>
          </cell>
          <cell r="J20">
            <v>63</v>
          </cell>
          <cell r="K20">
            <v>28.8</v>
          </cell>
        </row>
        <row r="21">
          <cell r="B21">
            <v>23.583333333333339</v>
          </cell>
          <cell r="C21">
            <v>30.4</v>
          </cell>
          <cell r="D21">
            <v>19.8</v>
          </cell>
          <cell r="E21">
            <v>73.375</v>
          </cell>
          <cell r="F21">
            <v>97</v>
          </cell>
          <cell r="G21">
            <v>35</v>
          </cell>
          <cell r="H21">
            <v>4.6800000000000006</v>
          </cell>
          <cell r="I21" t="str">
            <v>S</v>
          </cell>
          <cell r="J21">
            <v>15.120000000000001</v>
          </cell>
          <cell r="K21">
            <v>0.2</v>
          </cell>
        </row>
        <row r="22">
          <cell r="B22">
            <v>25.525000000000006</v>
          </cell>
          <cell r="C22">
            <v>32.1</v>
          </cell>
          <cell r="D22">
            <v>20.5</v>
          </cell>
          <cell r="E22">
            <v>59.041666666666664</v>
          </cell>
          <cell r="F22">
            <v>95</v>
          </cell>
          <cell r="G22">
            <v>29</v>
          </cell>
          <cell r="H22">
            <v>5.4</v>
          </cell>
          <cell r="I22" t="str">
            <v>SE</v>
          </cell>
          <cell r="J22">
            <v>15.120000000000001</v>
          </cell>
          <cell r="K22">
            <v>0</v>
          </cell>
        </row>
        <row r="23">
          <cell r="B23">
            <v>26.554166666666664</v>
          </cell>
          <cell r="C23">
            <v>32</v>
          </cell>
          <cell r="D23">
            <v>22.9</v>
          </cell>
          <cell r="E23">
            <v>61.75</v>
          </cell>
          <cell r="F23">
            <v>94</v>
          </cell>
          <cell r="G23">
            <v>35</v>
          </cell>
          <cell r="H23">
            <v>9.7200000000000006</v>
          </cell>
          <cell r="I23" t="str">
            <v>SE</v>
          </cell>
          <cell r="J23">
            <v>28.44</v>
          </cell>
          <cell r="K23">
            <v>0</v>
          </cell>
        </row>
        <row r="24">
          <cell r="B24">
            <v>21.037499999999998</v>
          </cell>
          <cell r="C24">
            <v>27</v>
          </cell>
          <cell r="D24">
            <v>17.8</v>
          </cell>
          <cell r="E24">
            <v>79.875</v>
          </cell>
          <cell r="F24">
            <v>97</v>
          </cell>
          <cell r="G24">
            <v>59</v>
          </cell>
          <cell r="H24">
            <v>9.7200000000000006</v>
          </cell>
          <cell r="I24" t="str">
            <v>N</v>
          </cell>
          <cell r="J24">
            <v>35.64</v>
          </cell>
          <cell r="K24">
            <v>48.2</v>
          </cell>
        </row>
        <row r="25">
          <cell r="B25">
            <v>20.59090909090909</v>
          </cell>
          <cell r="C25">
            <v>26.8</v>
          </cell>
          <cell r="D25">
            <v>16.899999999999999</v>
          </cell>
          <cell r="E25">
            <v>71.909090909090907</v>
          </cell>
          <cell r="F25">
            <v>98</v>
          </cell>
          <cell r="G25">
            <v>31</v>
          </cell>
          <cell r="H25">
            <v>4.6800000000000006</v>
          </cell>
          <cell r="I25" t="str">
            <v>NO</v>
          </cell>
          <cell r="J25">
            <v>12.96</v>
          </cell>
          <cell r="K25">
            <v>3.8000000000000003</v>
          </cell>
        </row>
        <row r="26">
          <cell r="B26">
            <v>21.745833333333334</v>
          </cell>
          <cell r="C26">
            <v>29.3</v>
          </cell>
          <cell r="D26">
            <v>16.8</v>
          </cell>
          <cell r="E26">
            <v>67.833333333333329</v>
          </cell>
          <cell r="F26">
            <v>98</v>
          </cell>
          <cell r="G26">
            <v>28</v>
          </cell>
          <cell r="H26">
            <v>8.64</v>
          </cell>
          <cell r="I26" t="str">
            <v>SE</v>
          </cell>
          <cell r="J26">
            <v>18</v>
          </cell>
          <cell r="K26">
            <v>0</v>
          </cell>
        </row>
        <row r="27">
          <cell r="B27">
            <v>22.8</v>
          </cell>
          <cell r="C27">
            <v>30.5</v>
          </cell>
          <cell r="D27">
            <v>17.2</v>
          </cell>
          <cell r="E27">
            <v>53.666666666666664</v>
          </cell>
          <cell r="F27">
            <v>95</v>
          </cell>
          <cell r="G27">
            <v>22</v>
          </cell>
          <cell r="H27">
            <v>12.96</v>
          </cell>
          <cell r="I27" t="str">
            <v>SE</v>
          </cell>
          <cell r="J27">
            <v>24.48</v>
          </cell>
          <cell r="K27">
            <v>0</v>
          </cell>
        </row>
        <row r="28">
          <cell r="B28">
            <v>24.820833333333336</v>
          </cell>
          <cell r="C28">
            <v>32.5</v>
          </cell>
          <cell r="D28">
            <v>18.7</v>
          </cell>
          <cell r="E28">
            <v>56.291666666666664</v>
          </cell>
          <cell r="F28">
            <v>96</v>
          </cell>
          <cell r="G28">
            <v>21</v>
          </cell>
          <cell r="H28">
            <v>7.9200000000000008</v>
          </cell>
          <cell r="I28" t="str">
            <v>SE</v>
          </cell>
          <cell r="J28">
            <v>19.8</v>
          </cell>
          <cell r="K28">
            <v>0</v>
          </cell>
        </row>
        <row r="29">
          <cell r="B29">
            <v>26.458333333333332</v>
          </cell>
          <cell r="C29">
            <v>33.4</v>
          </cell>
          <cell r="D29">
            <v>20.8</v>
          </cell>
          <cell r="E29">
            <v>55.25</v>
          </cell>
          <cell r="F29">
            <v>96</v>
          </cell>
          <cell r="G29">
            <v>30</v>
          </cell>
          <cell r="H29">
            <v>18.720000000000002</v>
          </cell>
          <cell r="I29" t="str">
            <v>N</v>
          </cell>
          <cell r="J29">
            <v>43.56</v>
          </cell>
          <cell r="K29">
            <v>0</v>
          </cell>
        </row>
        <row r="30">
          <cell r="B30">
            <v>22.729166666666668</v>
          </cell>
          <cell r="C30">
            <v>28.6</v>
          </cell>
          <cell r="D30">
            <v>16.3</v>
          </cell>
          <cell r="E30">
            <v>70.208333333333329</v>
          </cell>
          <cell r="F30">
            <v>96</v>
          </cell>
          <cell r="G30">
            <v>48</v>
          </cell>
          <cell r="H30">
            <v>15.120000000000001</v>
          </cell>
          <cell r="I30" t="str">
            <v>NO</v>
          </cell>
          <cell r="J30">
            <v>45.36</v>
          </cell>
          <cell r="K30">
            <v>21.2</v>
          </cell>
        </row>
        <row r="31">
          <cell r="B31">
            <v>19.284210526315793</v>
          </cell>
          <cell r="C31">
            <v>23.9</v>
          </cell>
          <cell r="D31">
            <v>14.2</v>
          </cell>
          <cell r="E31">
            <v>44.89473684210526</v>
          </cell>
          <cell r="F31">
            <v>92</v>
          </cell>
          <cell r="G31">
            <v>21</v>
          </cell>
          <cell r="H31">
            <v>18.36</v>
          </cell>
          <cell r="I31" t="str">
            <v>SE</v>
          </cell>
          <cell r="J31">
            <v>35.28</v>
          </cell>
          <cell r="K31">
            <v>0</v>
          </cell>
        </row>
        <row r="32">
          <cell r="B32">
            <v>19.145833333333336</v>
          </cell>
          <cell r="C32">
            <v>27</v>
          </cell>
          <cell r="D32">
            <v>12.5</v>
          </cell>
          <cell r="E32">
            <v>39.375</v>
          </cell>
          <cell r="F32">
            <v>64</v>
          </cell>
          <cell r="G32">
            <v>12</v>
          </cell>
          <cell r="H32">
            <v>14.76</v>
          </cell>
          <cell r="I32" t="str">
            <v>SE</v>
          </cell>
          <cell r="J32">
            <v>25.2</v>
          </cell>
          <cell r="K32">
            <v>0</v>
          </cell>
        </row>
        <row r="33">
          <cell r="B33">
            <v>19.95</v>
          </cell>
          <cell r="C33">
            <v>29.1</v>
          </cell>
          <cell r="D33">
            <v>13.1</v>
          </cell>
          <cell r="E33">
            <v>48.833333333333336</v>
          </cell>
          <cell r="F33">
            <v>71</v>
          </cell>
          <cell r="G33">
            <v>17</v>
          </cell>
          <cell r="H33">
            <v>16.559999999999999</v>
          </cell>
          <cell r="I33" t="str">
            <v>SE</v>
          </cell>
          <cell r="J33">
            <v>29.880000000000003</v>
          </cell>
          <cell r="K33">
            <v>0</v>
          </cell>
        </row>
        <row r="34">
          <cell r="B34">
            <v>22.020833333333329</v>
          </cell>
          <cell r="C34">
            <v>29.9</v>
          </cell>
          <cell r="D34">
            <v>15.6</v>
          </cell>
          <cell r="E34">
            <v>47.083333333333336</v>
          </cell>
          <cell r="F34">
            <v>67</v>
          </cell>
          <cell r="G34">
            <v>25</v>
          </cell>
          <cell r="H34">
            <v>12.6</v>
          </cell>
          <cell r="I34" t="str">
            <v>SE</v>
          </cell>
          <cell r="J34">
            <v>23.400000000000002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22.820833333333329</v>
          </cell>
          <cell r="C5">
            <v>28.6</v>
          </cell>
          <cell r="D5">
            <v>17.600000000000001</v>
          </cell>
          <cell r="E5">
            <v>57.375</v>
          </cell>
          <cell r="F5">
            <v>76</v>
          </cell>
          <cell r="G5">
            <v>34</v>
          </cell>
          <cell r="H5">
            <v>20.52</v>
          </cell>
          <cell r="I5" t="str">
            <v>L</v>
          </cell>
          <cell r="J5">
            <v>36</v>
          </cell>
          <cell r="K5">
            <v>0</v>
          </cell>
        </row>
        <row r="6">
          <cell r="B6">
            <v>23.095833333333342</v>
          </cell>
          <cell r="C6">
            <v>29.6</v>
          </cell>
          <cell r="D6">
            <v>17.5</v>
          </cell>
          <cell r="E6">
            <v>59.625</v>
          </cell>
          <cell r="F6">
            <v>79</v>
          </cell>
          <cell r="G6">
            <v>34</v>
          </cell>
          <cell r="H6">
            <v>25.56</v>
          </cell>
          <cell r="I6" t="str">
            <v>L</v>
          </cell>
          <cell r="J6">
            <v>43.2</v>
          </cell>
          <cell r="K6">
            <v>0</v>
          </cell>
        </row>
        <row r="7">
          <cell r="B7">
            <v>25.083333333333329</v>
          </cell>
          <cell r="C7">
            <v>31.6</v>
          </cell>
          <cell r="D7">
            <v>19.7</v>
          </cell>
          <cell r="E7">
            <v>61.25</v>
          </cell>
          <cell r="F7">
            <v>81</v>
          </cell>
          <cell r="G7">
            <v>40</v>
          </cell>
          <cell r="H7">
            <v>19.8</v>
          </cell>
          <cell r="I7" t="str">
            <v>L</v>
          </cell>
          <cell r="J7">
            <v>32.04</v>
          </cell>
          <cell r="K7">
            <v>0</v>
          </cell>
        </row>
        <row r="8">
          <cell r="B8">
            <v>27.004166666666663</v>
          </cell>
          <cell r="C8">
            <v>32.6</v>
          </cell>
          <cell r="D8">
            <v>22.4</v>
          </cell>
          <cell r="E8">
            <v>60.083333333333336</v>
          </cell>
          <cell r="F8">
            <v>77</v>
          </cell>
          <cell r="G8">
            <v>38</v>
          </cell>
          <cell r="H8">
            <v>16.559999999999999</v>
          </cell>
          <cell r="I8" t="str">
            <v>L</v>
          </cell>
          <cell r="J8">
            <v>29.880000000000003</v>
          </cell>
          <cell r="K8">
            <v>0</v>
          </cell>
        </row>
        <row r="9">
          <cell r="B9">
            <v>25.829166666666662</v>
          </cell>
          <cell r="C9">
            <v>31.6</v>
          </cell>
          <cell r="D9">
            <v>23</v>
          </cell>
          <cell r="E9">
            <v>80.958333333333329</v>
          </cell>
          <cell r="F9">
            <v>99</v>
          </cell>
          <cell r="G9">
            <v>52</v>
          </cell>
          <cell r="H9">
            <v>16.559999999999999</v>
          </cell>
          <cell r="I9" t="str">
            <v>N</v>
          </cell>
          <cell r="J9">
            <v>32.04</v>
          </cell>
          <cell r="K9">
            <v>5</v>
          </cell>
        </row>
        <row r="10">
          <cell r="B10">
            <v>25.966666666666672</v>
          </cell>
          <cell r="C10">
            <v>31.6</v>
          </cell>
          <cell r="D10">
            <v>23.2</v>
          </cell>
          <cell r="E10">
            <v>84.958333333333329</v>
          </cell>
          <cell r="F10">
            <v>100</v>
          </cell>
          <cell r="G10">
            <v>54</v>
          </cell>
          <cell r="H10">
            <v>18.36</v>
          </cell>
          <cell r="I10" t="str">
            <v>NE</v>
          </cell>
          <cell r="J10">
            <v>30.6</v>
          </cell>
          <cell r="K10">
            <v>0.8</v>
          </cell>
        </row>
        <row r="11">
          <cell r="B11">
            <v>26.400000000000002</v>
          </cell>
          <cell r="C11">
            <v>33.4</v>
          </cell>
          <cell r="D11">
            <v>23.2</v>
          </cell>
          <cell r="E11">
            <v>81.666666666666671</v>
          </cell>
          <cell r="F11">
            <v>100</v>
          </cell>
          <cell r="G11">
            <v>46</v>
          </cell>
          <cell r="H11">
            <v>13.68</v>
          </cell>
          <cell r="I11" t="str">
            <v>N</v>
          </cell>
          <cell r="J11">
            <v>24.48</v>
          </cell>
          <cell r="K11">
            <v>3.8000000000000003</v>
          </cell>
        </row>
        <row r="12">
          <cell r="B12">
            <v>25.012500000000003</v>
          </cell>
          <cell r="C12">
            <v>28.5</v>
          </cell>
          <cell r="D12">
            <v>22.7</v>
          </cell>
          <cell r="E12">
            <v>84.461538461538467</v>
          </cell>
          <cell r="F12">
            <v>100</v>
          </cell>
          <cell r="G12">
            <v>62</v>
          </cell>
          <cell r="H12">
            <v>21.96</v>
          </cell>
          <cell r="I12" t="str">
            <v>L</v>
          </cell>
          <cell r="J12">
            <v>36.36</v>
          </cell>
          <cell r="K12">
            <v>5.8</v>
          </cell>
        </row>
        <row r="13">
          <cell r="B13">
            <v>26.55</v>
          </cell>
          <cell r="C13">
            <v>31.4</v>
          </cell>
          <cell r="D13">
            <v>23.2</v>
          </cell>
          <cell r="E13">
            <v>82.333333333333329</v>
          </cell>
          <cell r="F13">
            <v>100</v>
          </cell>
          <cell r="G13">
            <v>57</v>
          </cell>
          <cell r="H13">
            <v>22.68</v>
          </cell>
          <cell r="I13" t="str">
            <v>L</v>
          </cell>
          <cell r="J13">
            <v>36</v>
          </cell>
          <cell r="K13">
            <v>0</v>
          </cell>
        </row>
        <row r="14">
          <cell r="B14">
            <v>27.179166666666671</v>
          </cell>
          <cell r="C14">
            <v>33</v>
          </cell>
          <cell r="D14">
            <v>23</v>
          </cell>
          <cell r="E14">
            <v>76.958333333333329</v>
          </cell>
          <cell r="F14">
            <v>100</v>
          </cell>
          <cell r="G14">
            <v>51</v>
          </cell>
          <cell r="H14">
            <v>20.52</v>
          </cell>
          <cell r="I14" t="str">
            <v>L</v>
          </cell>
          <cell r="J14">
            <v>32.76</v>
          </cell>
          <cell r="K14">
            <v>0</v>
          </cell>
        </row>
        <row r="15">
          <cell r="B15">
            <v>26.033333333333335</v>
          </cell>
          <cell r="C15">
            <v>31.6</v>
          </cell>
          <cell r="D15">
            <v>22.6</v>
          </cell>
          <cell r="E15">
            <v>81.75</v>
          </cell>
          <cell r="F15">
            <v>100</v>
          </cell>
          <cell r="G15">
            <v>56</v>
          </cell>
          <cell r="H15">
            <v>17.28</v>
          </cell>
          <cell r="I15" t="str">
            <v>SO</v>
          </cell>
          <cell r="J15">
            <v>29.16</v>
          </cell>
          <cell r="K15">
            <v>1</v>
          </cell>
        </row>
        <row r="16">
          <cell r="B16">
            <v>24.933333333333337</v>
          </cell>
          <cell r="C16">
            <v>31.6</v>
          </cell>
          <cell r="D16">
            <v>20.7</v>
          </cell>
          <cell r="E16">
            <v>79.523809523809518</v>
          </cell>
          <cell r="F16">
            <v>100</v>
          </cell>
          <cell r="G16">
            <v>45</v>
          </cell>
          <cell r="H16">
            <v>18</v>
          </cell>
          <cell r="I16" t="str">
            <v>SO</v>
          </cell>
          <cell r="J16">
            <v>27.720000000000002</v>
          </cell>
          <cell r="K16">
            <v>0</v>
          </cell>
        </row>
        <row r="17">
          <cell r="B17">
            <v>24.691666666666666</v>
          </cell>
          <cell r="C17">
            <v>30</v>
          </cell>
          <cell r="D17">
            <v>20</v>
          </cell>
          <cell r="E17">
            <v>72.13636363636364</v>
          </cell>
          <cell r="F17">
            <v>100</v>
          </cell>
          <cell r="G17">
            <v>48</v>
          </cell>
          <cell r="H17">
            <v>26.28</v>
          </cell>
          <cell r="I17" t="str">
            <v>L</v>
          </cell>
          <cell r="J17">
            <v>39.96</v>
          </cell>
          <cell r="K17">
            <v>0</v>
          </cell>
        </row>
        <row r="18">
          <cell r="B18">
            <v>25.199999999999992</v>
          </cell>
          <cell r="C18">
            <v>31.2</v>
          </cell>
          <cell r="D18">
            <v>20</v>
          </cell>
          <cell r="E18">
            <v>65.708333333333329</v>
          </cell>
          <cell r="F18">
            <v>91</v>
          </cell>
          <cell r="G18">
            <v>46</v>
          </cell>
          <cell r="H18">
            <v>21.6</v>
          </cell>
          <cell r="I18" t="str">
            <v>L</v>
          </cell>
          <cell r="J18">
            <v>33.480000000000004</v>
          </cell>
          <cell r="K18">
            <v>0</v>
          </cell>
        </row>
        <row r="19">
          <cell r="B19">
            <v>26.654166666666669</v>
          </cell>
          <cell r="C19">
            <v>32.799999999999997</v>
          </cell>
          <cell r="D19">
            <v>21.5</v>
          </cell>
          <cell r="E19">
            <v>63.791666666666664</v>
          </cell>
          <cell r="F19">
            <v>82</v>
          </cell>
          <cell r="G19">
            <v>44</v>
          </cell>
          <cell r="H19">
            <v>20.52</v>
          </cell>
          <cell r="I19" t="str">
            <v>L</v>
          </cell>
          <cell r="J19">
            <v>28.8</v>
          </cell>
          <cell r="K19">
            <v>0</v>
          </cell>
        </row>
        <row r="20">
          <cell r="B20">
            <v>23.55</v>
          </cell>
          <cell r="C20">
            <v>28.1</v>
          </cell>
          <cell r="D20">
            <v>20.5</v>
          </cell>
          <cell r="E20">
            <v>81.555555555555557</v>
          </cell>
          <cell r="F20">
            <v>100</v>
          </cell>
          <cell r="G20">
            <v>57</v>
          </cell>
          <cell r="H20">
            <v>22.32</v>
          </cell>
          <cell r="I20" t="str">
            <v>L</v>
          </cell>
          <cell r="J20">
            <v>43.92</v>
          </cell>
          <cell r="K20">
            <v>11</v>
          </cell>
        </row>
        <row r="21">
          <cell r="B21">
            <v>22.895833333333339</v>
          </cell>
          <cell r="C21">
            <v>29.2</v>
          </cell>
          <cell r="D21">
            <v>18.5</v>
          </cell>
          <cell r="E21">
            <v>72.733333333333334</v>
          </cell>
          <cell r="F21">
            <v>100</v>
          </cell>
          <cell r="G21">
            <v>48</v>
          </cell>
          <cell r="H21">
            <v>14.76</v>
          </cell>
          <cell r="I21" t="str">
            <v>S</v>
          </cell>
          <cell r="J21">
            <v>25.92</v>
          </cell>
          <cell r="K21">
            <v>0.2</v>
          </cell>
        </row>
        <row r="22">
          <cell r="B22">
            <v>24.229166666666661</v>
          </cell>
          <cell r="C22">
            <v>29.2</v>
          </cell>
          <cell r="D22">
            <v>20.5</v>
          </cell>
          <cell r="E22">
            <v>75.625</v>
          </cell>
          <cell r="F22">
            <v>100</v>
          </cell>
          <cell r="G22">
            <v>49</v>
          </cell>
          <cell r="H22">
            <v>22.32</v>
          </cell>
          <cell r="I22" t="str">
            <v>L</v>
          </cell>
          <cell r="J22">
            <v>35.64</v>
          </cell>
          <cell r="K22">
            <v>0</v>
          </cell>
        </row>
        <row r="23">
          <cell r="B23">
            <v>23.287499999999998</v>
          </cell>
          <cell r="C23">
            <v>27.9</v>
          </cell>
          <cell r="D23">
            <v>18.5</v>
          </cell>
          <cell r="E23">
            <v>65.583333333333329</v>
          </cell>
          <cell r="F23">
            <v>76</v>
          </cell>
          <cell r="G23">
            <v>52</v>
          </cell>
          <cell r="H23">
            <v>22.32</v>
          </cell>
          <cell r="I23" t="str">
            <v>L</v>
          </cell>
          <cell r="J23">
            <v>34.92</v>
          </cell>
          <cell r="K23">
            <v>0</v>
          </cell>
        </row>
        <row r="24">
          <cell r="B24">
            <v>22.525000000000002</v>
          </cell>
          <cell r="C24">
            <v>27.1</v>
          </cell>
          <cell r="D24">
            <v>19.399999999999999</v>
          </cell>
          <cell r="E24">
            <v>84.695652173913047</v>
          </cell>
          <cell r="F24">
            <v>100</v>
          </cell>
          <cell r="G24">
            <v>65</v>
          </cell>
          <cell r="H24">
            <v>22.68</v>
          </cell>
          <cell r="I24" t="str">
            <v>L</v>
          </cell>
          <cell r="J24">
            <v>39.6</v>
          </cell>
          <cell r="K24">
            <v>8.1999999999999993</v>
          </cell>
        </row>
        <row r="25">
          <cell r="B25">
            <v>20.295833333333338</v>
          </cell>
          <cell r="C25">
            <v>23.8</v>
          </cell>
          <cell r="D25">
            <v>19</v>
          </cell>
          <cell r="E25">
            <v>80.909090909090907</v>
          </cell>
          <cell r="F25">
            <v>100</v>
          </cell>
          <cell r="G25">
            <v>57</v>
          </cell>
          <cell r="H25">
            <v>12.24</v>
          </cell>
          <cell r="I25" t="str">
            <v>NO</v>
          </cell>
          <cell r="J25">
            <v>26.64</v>
          </cell>
          <cell r="K25">
            <v>1.8</v>
          </cell>
        </row>
        <row r="26">
          <cell r="B26">
            <v>20.766666666666669</v>
          </cell>
          <cell r="C26">
            <v>27.3</v>
          </cell>
          <cell r="D26">
            <v>16</v>
          </cell>
          <cell r="E26">
            <v>76.583333333333329</v>
          </cell>
          <cell r="F26">
            <v>100</v>
          </cell>
          <cell r="G26">
            <v>44</v>
          </cell>
          <cell r="H26">
            <v>14.04</v>
          </cell>
          <cell r="I26" t="str">
            <v>SO</v>
          </cell>
          <cell r="J26">
            <v>25.92</v>
          </cell>
          <cell r="K26">
            <v>0</v>
          </cell>
        </row>
        <row r="27">
          <cell r="B27">
            <v>22.395833333333332</v>
          </cell>
          <cell r="C27">
            <v>27.8</v>
          </cell>
          <cell r="D27">
            <v>18</v>
          </cell>
          <cell r="E27">
            <v>70.208333333333329</v>
          </cell>
          <cell r="F27">
            <v>100</v>
          </cell>
          <cell r="G27">
            <v>46</v>
          </cell>
          <cell r="H27">
            <v>23.040000000000003</v>
          </cell>
          <cell r="I27" t="str">
            <v>L</v>
          </cell>
          <cell r="J27">
            <v>37.440000000000005</v>
          </cell>
          <cell r="K27">
            <v>0</v>
          </cell>
        </row>
        <row r="28">
          <cell r="B28">
            <v>22.404166666666669</v>
          </cell>
          <cell r="C28">
            <v>28.1</v>
          </cell>
          <cell r="D28">
            <v>17.899999999999999</v>
          </cell>
          <cell r="E28">
            <v>74.166666666666671</v>
          </cell>
          <cell r="F28">
            <v>100</v>
          </cell>
          <cell r="G28">
            <v>47</v>
          </cell>
          <cell r="H28">
            <v>18.36</v>
          </cell>
          <cell r="I28" t="str">
            <v>L</v>
          </cell>
          <cell r="J28">
            <v>28.44</v>
          </cell>
          <cell r="K28">
            <v>0</v>
          </cell>
        </row>
        <row r="29">
          <cell r="B29">
            <v>24.333333333333332</v>
          </cell>
          <cell r="C29">
            <v>32.200000000000003</v>
          </cell>
          <cell r="D29">
            <v>18.899999999999999</v>
          </cell>
          <cell r="E29">
            <v>65.650000000000006</v>
          </cell>
          <cell r="F29">
            <v>100</v>
          </cell>
          <cell r="G29">
            <v>35</v>
          </cell>
          <cell r="H29">
            <v>14.04</v>
          </cell>
          <cell r="I29" t="str">
            <v>NE</v>
          </cell>
          <cell r="J29">
            <v>32.04</v>
          </cell>
          <cell r="K29">
            <v>0</v>
          </cell>
        </row>
        <row r="30">
          <cell r="B30">
            <v>22.329166666666666</v>
          </cell>
          <cell r="C30">
            <v>26.7</v>
          </cell>
          <cell r="D30">
            <v>18.399999999999999</v>
          </cell>
          <cell r="E30">
            <v>83.318181818181813</v>
          </cell>
          <cell r="F30">
            <v>100</v>
          </cell>
          <cell r="G30">
            <v>58</v>
          </cell>
          <cell r="H30">
            <v>20.88</v>
          </cell>
          <cell r="I30" t="str">
            <v>SO</v>
          </cell>
          <cell r="J30">
            <v>49.32</v>
          </cell>
          <cell r="K30">
            <v>9.7999999999999989</v>
          </cell>
        </row>
        <row r="31">
          <cell r="B31">
            <v>17.795833333333338</v>
          </cell>
          <cell r="C31">
            <v>22.7</v>
          </cell>
          <cell r="D31">
            <v>14</v>
          </cell>
          <cell r="E31">
            <v>74.5</v>
          </cell>
          <cell r="F31">
            <v>100</v>
          </cell>
          <cell r="G31">
            <v>41</v>
          </cell>
          <cell r="H31">
            <v>18.720000000000002</v>
          </cell>
          <cell r="I31" t="str">
            <v>SO</v>
          </cell>
          <cell r="J31">
            <v>35.28</v>
          </cell>
          <cell r="K31">
            <v>0</v>
          </cell>
        </row>
        <row r="32">
          <cell r="B32">
            <v>18.145833333333336</v>
          </cell>
          <cell r="C32">
            <v>26.1</v>
          </cell>
          <cell r="D32">
            <v>12.5</v>
          </cell>
          <cell r="E32">
            <v>63.75</v>
          </cell>
          <cell r="F32">
            <v>78</v>
          </cell>
          <cell r="G32">
            <v>35</v>
          </cell>
          <cell r="H32">
            <v>17.64</v>
          </cell>
          <cell r="I32" t="str">
            <v>S</v>
          </cell>
          <cell r="J32">
            <v>27.36</v>
          </cell>
          <cell r="K32">
            <v>0</v>
          </cell>
        </row>
        <row r="33">
          <cell r="B33">
            <v>19.608333333333331</v>
          </cell>
          <cell r="C33">
            <v>26.2</v>
          </cell>
          <cell r="D33">
            <v>14.6</v>
          </cell>
          <cell r="E33">
            <v>67.791666666666671</v>
          </cell>
          <cell r="F33">
            <v>97</v>
          </cell>
          <cell r="G33">
            <v>33</v>
          </cell>
          <cell r="H33">
            <v>21.96</v>
          </cell>
          <cell r="I33" t="str">
            <v>SE</v>
          </cell>
          <cell r="J33">
            <v>32.76</v>
          </cell>
          <cell r="K33">
            <v>0</v>
          </cell>
        </row>
        <row r="34">
          <cell r="B34">
            <v>20.812500000000004</v>
          </cell>
          <cell r="C34">
            <v>27.9</v>
          </cell>
          <cell r="D34">
            <v>16</v>
          </cell>
          <cell r="E34">
            <v>76.25</v>
          </cell>
          <cell r="F34">
            <v>100</v>
          </cell>
          <cell r="G34">
            <v>54</v>
          </cell>
          <cell r="H34">
            <v>20.16</v>
          </cell>
          <cell r="I34" t="str">
            <v>SE</v>
          </cell>
          <cell r="J34">
            <v>34.92</v>
          </cell>
          <cell r="K34">
            <v>0</v>
          </cell>
        </row>
        <row r="35">
          <cell r="I35" t="str">
            <v>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24.237500000000001</v>
          </cell>
          <cell r="C5">
            <v>31.7</v>
          </cell>
          <cell r="D5">
            <v>16.600000000000001</v>
          </cell>
          <cell r="E5" t="str">
            <v>*</v>
          </cell>
          <cell r="F5" t="str">
            <v>*</v>
          </cell>
          <cell r="G5" t="str">
            <v>*</v>
          </cell>
          <cell r="H5">
            <v>15.120000000000001</v>
          </cell>
          <cell r="I5" t="str">
            <v>NE</v>
          </cell>
          <cell r="J5">
            <v>33.480000000000004</v>
          </cell>
          <cell r="K5" t="str">
            <v>*</v>
          </cell>
        </row>
        <row r="6">
          <cell r="B6">
            <v>22.945833333333336</v>
          </cell>
          <cell r="C6">
            <v>31.5</v>
          </cell>
          <cell r="D6">
            <v>14.5</v>
          </cell>
          <cell r="E6" t="str">
            <v>*</v>
          </cell>
          <cell r="F6" t="str">
            <v>*</v>
          </cell>
          <cell r="G6" t="str">
            <v>*</v>
          </cell>
          <cell r="H6">
            <v>15.840000000000002</v>
          </cell>
          <cell r="I6" t="str">
            <v>NE</v>
          </cell>
          <cell r="J6">
            <v>33.480000000000004</v>
          </cell>
          <cell r="K6" t="str">
            <v>*</v>
          </cell>
        </row>
        <row r="7">
          <cell r="B7">
            <v>23.308333333333334</v>
          </cell>
          <cell r="C7">
            <v>32.299999999999997</v>
          </cell>
          <cell r="D7">
            <v>15.8</v>
          </cell>
          <cell r="E7" t="str">
            <v>*</v>
          </cell>
          <cell r="F7" t="str">
            <v>*</v>
          </cell>
          <cell r="G7" t="str">
            <v>*</v>
          </cell>
          <cell r="H7">
            <v>11.16</v>
          </cell>
          <cell r="I7" t="str">
            <v>NE</v>
          </cell>
          <cell r="J7">
            <v>23.400000000000002</v>
          </cell>
          <cell r="K7" t="str">
            <v>*</v>
          </cell>
        </row>
        <row r="8">
          <cell r="B8">
            <v>24.454166666666666</v>
          </cell>
          <cell r="C8">
            <v>28.4</v>
          </cell>
          <cell r="D8">
            <v>22.1</v>
          </cell>
          <cell r="E8" t="str">
            <v>*</v>
          </cell>
          <cell r="F8" t="str">
            <v>*</v>
          </cell>
          <cell r="G8" t="str">
            <v>*</v>
          </cell>
          <cell r="H8">
            <v>13.32</v>
          </cell>
          <cell r="I8" t="str">
            <v>NE</v>
          </cell>
          <cell r="J8">
            <v>26.64</v>
          </cell>
          <cell r="K8" t="str">
            <v>*</v>
          </cell>
        </row>
        <row r="9">
          <cell r="B9">
            <v>24.783333333333342</v>
          </cell>
          <cell r="C9">
            <v>30.5</v>
          </cell>
          <cell r="D9">
            <v>22.2</v>
          </cell>
          <cell r="E9">
            <v>32</v>
          </cell>
          <cell r="F9" t="str">
            <v>*</v>
          </cell>
          <cell r="G9" t="str">
            <v>*</v>
          </cell>
          <cell r="H9">
            <v>16.2</v>
          </cell>
          <cell r="I9" t="str">
            <v>N</v>
          </cell>
          <cell r="J9">
            <v>32.76</v>
          </cell>
          <cell r="K9" t="str">
            <v>*</v>
          </cell>
        </row>
        <row r="10">
          <cell r="B10">
            <v>24.158333333333331</v>
          </cell>
          <cell r="C10">
            <v>28.3</v>
          </cell>
          <cell r="D10">
            <v>21</v>
          </cell>
          <cell r="E10" t="str">
            <v>*</v>
          </cell>
          <cell r="F10" t="str">
            <v>*</v>
          </cell>
          <cell r="G10" t="str">
            <v>*</v>
          </cell>
          <cell r="H10">
            <v>12.6</v>
          </cell>
          <cell r="I10" t="str">
            <v>SO</v>
          </cell>
          <cell r="J10">
            <v>24.12</v>
          </cell>
          <cell r="K10" t="str">
            <v>*</v>
          </cell>
        </row>
        <row r="11">
          <cell r="B11">
            <v>24.695833333333329</v>
          </cell>
          <cell r="C11">
            <v>32.6</v>
          </cell>
          <cell r="D11">
            <v>19.899999999999999</v>
          </cell>
          <cell r="E11">
            <v>32</v>
          </cell>
          <cell r="F11" t="str">
            <v>*</v>
          </cell>
          <cell r="G11" t="str">
            <v>*</v>
          </cell>
          <cell r="H11">
            <v>14.4</v>
          </cell>
          <cell r="I11" t="str">
            <v>NE</v>
          </cell>
          <cell r="J11">
            <v>33.480000000000004</v>
          </cell>
          <cell r="K11" t="str">
            <v>*</v>
          </cell>
        </row>
        <row r="12">
          <cell r="B12">
            <v>27.487500000000001</v>
          </cell>
          <cell r="C12">
            <v>33.6</v>
          </cell>
          <cell r="D12">
            <v>23</v>
          </cell>
          <cell r="E12" t="str">
            <v>*</v>
          </cell>
          <cell r="F12" t="str">
            <v>*</v>
          </cell>
          <cell r="G12" t="str">
            <v>*</v>
          </cell>
          <cell r="H12">
            <v>16.2</v>
          </cell>
          <cell r="I12" t="str">
            <v>NE</v>
          </cell>
          <cell r="J12">
            <v>41.04</v>
          </cell>
          <cell r="K12" t="str">
            <v>*</v>
          </cell>
        </row>
        <row r="13">
          <cell r="B13">
            <v>26.891666666666666</v>
          </cell>
          <cell r="C13">
            <v>33.700000000000003</v>
          </cell>
          <cell r="D13">
            <v>22</v>
          </cell>
          <cell r="E13" t="str">
            <v>*</v>
          </cell>
          <cell r="F13" t="str">
            <v>*</v>
          </cell>
          <cell r="G13" t="str">
            <v>*</v>
          </cell>
          <cell r="H13">
            <v>14.4</v>
          </cell>
          <cell r="I13" t="str">
            <v>NE</v>
          </cell>
          <cell r="J13">
            <v>35.28</v>
          </cell>
          <cell r="K13" t="str">
            <v>*</v>
          </cell>
        </row>
        <row r="14">
          <cell r="B14">
            <v>25.383333333333329</v>
          </cell>
          <cell r="C14">
            <v>32.1</v>
          </cell>
          <cell r="D14">
            <v>21.8</v>
          </cell>
          <cell r="E14">
            <v>53</v>
          </cell>
          <cell r="F14">
            <v>71</v>
          </cell>
          <cell r="G14" t="str">
            <v>*</v>
          </cell>
          <cell r="H14">
            <v>12.24</v>
          </cell>
          <cell r="I14" t="str">
            <v>NE</v>
          </cell>
          <cell r="J14">
            <v>34.200000000000003</v>
          </cell>
          <cell r="K14" t="str">
            <v>*</v>
          </cell>
        </row>
        <row r="15">
          <cell r="B15">
            <v>22.995833333333334</v>
          </cell>
          <cell r="C15">
            <v>27.9</v>
          </cell>
          <cell r="D15">
            <v>20.2</v>
          </cell>
          <cell r="E15" t="str">
            <v>*</v>
          </cell>
          <cell r="F15" t="str">
            <v>*</v>
          </cell>
          <cell r="G15" t="str">
            <v>*</v>
          </cell>
          <cell r="H15">
            <v>13.32</v>
          </cell>
          <cell r="I15" t="str">
            <v>S</v>
          </cell>
          <cell r="J15">
            <v>24.840000000000003</v>
          </cell>
          <cell r="K15" t="str">
            <v>*</v>
          </cell>
        </row>
        <row r="16">
          <cell r="B16">
            <v>23.033333333333335</v>
          </cell>
          <cell r="C16">
            <v>29.4</v>
          </cell>
          <cell r="D16">
            <v>18.8</v>
          </cell>
          <cell r="E16" t="str">
            <v>*</v>
          </cell>
          <cell r="F16" t="str">
            <v>*</v>
          </cell>
          <cell r="G16" t="str">
            <v>*</v>
          </cell>
          <cell r="H16">
            <v>11.520000000000001</v>
          </cell>
          <cell r="I16" t="str">
            <v>S</v>
          </cell>
          <cell r="J16">
            <v>23.400000000000002</v>
          </cell>
          <cell r="K16" t="str">
            <v>*</v>
          </cell>
        </row>
        <row r="17">
          <cell r="B17">
            <v>22.3125</v>
          </cell>
          <cell r="C17">
            <v>32.5</v>
          </cell>
          <cell r="D17">
            <v>15</v>
          </cell>
          <cell r="E17" t="str">
            <v>*</v>
          </cell>
          <cell r="F17" t="str">
            <v>*</v>
          </cell>
          <cell r="G17" t="str">
            <v>*</v>
          </cell>
          <cell r="H17">
            <v>6.48</v>
          </cell>
          <cell r="I17" t="str">
            <v>SO</v>
          </cell>
          <cell r="J17">
            <v>16.559999999999999</v>
          </cell>
          <cell r="K17" t="str">
            <v>*</v>
          </cell>
        </row>
        <row r="18">
          <cell r="B18">
            <v>25.625000000000004</v>
          </cell>
          <cell r="C18">
            <v>33.9</v>
          </cell>
          <cell r="D18">
            <v>18.7</v>
          </cell>
          <cell r="E18" t="str">
            <v>*</v>
          </cell>
          <cell r="F18" t="str">
            <v>*</v>
          </cell>
          <cell r="G18" t="str">
            <v>*</v>
          </cell>
          <cell r="H18">
            <v>7.2</v>
          </cell>
          <cell r="I18" t="str">
            <v>NE</v>
          </cell>
          <cell r="J18">
            <v>19.079999999999998</v>
          </cell>
          <cell r="K18" t="str">
            <v>*</v>
          </cell>
        </row>
        <row r="19">
          <cell r="B19">
            <v>26.95</v>
          </cell>
          <cell r="C19">
            <v>34.9</v>
          </cell>
          <cell r="D19">
            <v>20</v>
          </cell>
          <cell r="E19" t="str">
            <v>*</v>
          </cell>
          <cell r="F19" t="str">
            <v>*</v>
          </cell>
          <cell r="G19" t="str">
            <v>*</v>
          </cell>
          <cell r="H19">
            <v>11.879999999999999</v>
          </cell>
          <cell r="I19" t="str">
            <v>NE</v>
          </cell>
          <cell r="J19">
            <v>25.92</v>
          </cell>
          <cell r="K19" t="str">
            <v>*</v>
          </cell>
        </row>
        <row r="20">
          <cell r="B20">
            <v>22.791666666666671</v>
          </cell>
          <cell r="C20">
            <v>28.5</v>
          </cell>
          <cell r="D20">
            <v>20.3</v>
          </cell>
          <cell r="E20">
            <v>41</v>
          </cell>
          <cell r="F20">
            <v>94</v>
          </cell>
          <cell r="G20" t="str">
            <v>*</v>
          </cell>
          <cell r="H20">
            <v>27.720000000000002</v>
          </cell>
          <cell r="I20" t="str">
            <v>NE</v>
          </cell>
          <cell r="J20">
            <v>54.72</v>
          </cell>
          <cell r="K20" t="str">
            <v>*</v>
          </cell>
        </row>
        <row r="21">
          <cell r="B21">
            <v>23.337499999999995</v>
          </cell>
          <cell r="C21">
            <v>29</v>
          </cell>
          <cell r="D21">
            <v>20.8</v>
          </cell>
          <cell r="E21" t="str">
            <v>*</v>
          </cell>
          <cell r="F21" t="str">
            <v>*</v>
          </cell>
          <cell r="G21" t="str">
            <v>*</v>
          </cell>
          <cell r="H21">
            <v>5.7600000000000007</v>
          </cell>
          <cell r="I21" t="str">
            <v>S</v>
          </cell>
          <cell r="J21">
            <v>13.68</v>
          </cell>
          <cell r="K21" t="str">
            <v>*</v>
          </cell>
        </row>
        <row r="22">
          <cell r="B22">
            <v>24.420833333333331</v>
          </cell>
          <cell r="C22">
            <v>30.6</v>
          </cell>
          <cell r="D22">
            <v>20</v>
          </cell>
          <cell r="E22" t="str">
            <v>*</v>
          </cell>
          <cell r="F22" t="str">
            <v>*</v>
          </cell>
          <cell r="G22" t="str">
            <v>*</v>
          </cell>
          <cell r="H22">
            <v>9.7200000000000006</v>
          </cell>
          <cell r="I22" t="str">
            <v>NE</v>
          </cell>
          <cell r="J22">
            <v>23.400000000000002</v>
          </cell>
          <cell r="K22" t="str">
            <v>*</v>
          </cell>
        </row>
        <row r="23">
          <cell r="B23">
            <v>23.862499999999997</v>
          </cell>
          <cell r="C23">
            <v>28.9</v>
          </cell>
          <cell r="D23">
            <v>20.7</v>
          </cell>
          <cell r="E23">
            <v>29.75</v>
          </cell>
          <cell r="F23">
            <v>32</v>
          </cell>
          <cell r="G23" t="str">
            <v>*</v>
          </cell>
          <cell r="H23">
            <v>12.96</v>
          </cell>
          <cell r="I23" t="str">
            <v>NE</v>
          </cell>
          <cell r="J23">
            <v>37.080000000000005</v>
          </cell>
          <cell r="K23" t="str">
            <v>*</v>
          </cell>
        </row>
        <row r="24">
          <cell r="B24">
            <v>19.30833333333333</v>
          </cell>
          <cell r="C24">
            <v>23</v>
          </cell>
          <cell r="D24">
            <v>17.2</v>
          </cell>
          <cell r="E24">
            <v>24</v>
          </cell>
          <cell r="F24">
            <v>44</v>
          </cell>
          <cell r="G24" t="str">
            <v>*</v>
          </cell>
          <cell r="H24">
            <v>18.36</v>
          </cell>
          <cell r="I24" t="str">
            <v>SO</v>
          </cell>
          <cell r="J24">
            <v>41.76</v>
          </cell>
          <cell r="K24" t="str">
            <v>*</v>
          </cell>
        </row>
        <row r="25">
          <cell r="B25">
            <v>19.87083333333333</v>
          </cell>
          <cell r="C25">
            <v>26.2</v>
          </cell>
          <cell r="D25">
            <v>15.7</v>
          </cell>
          <cell r="E25" t="str">
            <v>*</v>
          </cell>
          <cell r="F25" t="str">
            <v>*</v>
          </cell>
          <cell r="G25" t="str">
            <v>*</v>
          </cell>
          <cell r="H25">
            <v>9.3600000000000012</v>
          </cell>
          <cell r="I25" t="str">
            <v>NE</v>
          </cell>
          <cell r="J25">
            <v>19.8</v>
          </cell>
          <cell r="K25" t="str">
            <v>*</v>
          </cell>
        </row>
        <row r="26">
          <cell r="B26">
            <v>19.808333333333334</v>
          </cell>
          <cell r="C26">
            <v>28.3</v>
          </cell>
          <cell r="D26">
            <v>14.8</v>
          </cell>
          <cell r="E26" t="str">
            <v>*</v>
          </cell>
          <cell r="F26" t="str">
            <v>*</v>
          </cell>
          <cell r="G26" t="str">
            <v>*</v>
          </cell>
          <cell r="H26">
            <v>7.9200000000000008</v>
          </cell>
          <cell r="I26" t="str">
            <v>S</v>
          </cell>
          <cell r="J26">
            <v>17.64</v>
          </cell>
          <cell r="K26" t="str">
            <v>*</v>
          </cell>
        </row>
        <row r="27">
          <cell r="B27">
            <v>21.608333333333331</v>
          </cell>
          <cell r="C27">
            <v>29.8</v>
          </cell>
          <cell r="D27">
            <v>15.2</v>
          </cell>
          <cell r="E27" t="str">
            <v>*</v>
          </cell>
          <cell r="F27" t="str">
            <v>*</v>
          </cell>
          <cell r="G27" t="str">
            <v>*</v>
          </cell>
          <cell r="H27">
            <v>12.6</v>
          </cell>
          <cell r="I27" t="str">
            <v>NE</v>
          </cell>
          <cell r="J27">
            <v>30.240000000000002</v>
          </cell>
          <cell r="K27" t="str">
            <v>*</v>
          </cell>
        </row>
        <row r="28">
          <cell r="B28">
            <v>23.899999999999995</v>
          </cell>
          <cell r="C28">
            <v>31.5</v>
          </cell>
          <cell r="D28">
            <v>17.399999999999999</v>
          </cell>
          <cell r="E28" t="str">
            <v>*</v>
          </cell>
          <cell r="F28" t="str">
            <v>*</v>
          </cell>
          <cell r="G28" t="str">
            <v>*</v>
          </cell>
          <cell r="H28">
            <v>15.840000000000002</v>
          </cell>
          <cell r="I28" t="str">
            <v>NE</v>
          </cell>
          <cell r="J28">
            <v>30.96</v>
          </cell>
          <cell r="K28" t="str">
            <v>*</v>
          </cell>
        </row>
        <row r="29">
          <cell r="B29">
            <v>26.066666666666674</v>
          </cell>
          <cell r="C29">
            <v>32.9</v>
          </cell>
          <cell r="D29">
            <v>20.7</v>
          </cell>
          <cell r="E29" t="str">
            <v>*</v>
          </cell>
          <cell r="F29" t="str">
            <v>*</v>
          </cell>
          <cell r="G29" t="str">
            <v>*</v>
          </cell>
          <cell r="H29">
            <v>27</v>
          </cell>
          <cell r="I29" t="str">
            <v>NE</v>
          </cell>
          <cell r="J29">
            <v>55.080000000000005</v>
          </cell>
          <cell r="K29" t="str">
            <v>*</v>
          </cell>
        </row>
        <row r="30">
          <cell r="B30">
            <v>21.358333333333331</v>
          </cell>
          <cell r="C30">
            <v>27.7</v>
          </cell>
          <cell r="D30">
            <v>16.399999999999999</v>
          </cell>
          <cell r="E30">
            <v>25</v>
          </cell>
          <cell r="F30" t="str">
            <v>*</v>
          </cell>
          <cell r="G30" t="str">
            <v>*</v>
          </cell>
          <cell r="H30">
            <v>29.52</v>
          </cell>
          <cell r="I30" t="str">
            <v>S</v>
          </cell>
          <cell r="J30">
            <v>70.92</v>
          </cell>
          <cell r="K30" t="str">
            <v>*</v>
          </cell>
        </row>
        <row r="31">
          <cell r="B31">
            <v>16.395833333333336</v>
          </cell>
          <cell r="C31">
            <v>22.3</v>
          </cell>
          <cell r="D31">
            <v>10.6</v>
          </cell>
          <cell r="E31" t="str">
            <v>*</v>
          </cell>
          <cell r="F31" t="str">
            <v>*</v>
          </cell>
          <cell r="G31" t="str">
            <v>*</v>
          </cell>
          <cell r="H31">
            <v>19.079999999999998</v>
          </cell>
          <cell r="I31" t="str">
            <v>S</v>
          </cell>
          <cell r="J31">
            <v>30.96</v>
          </cell>
          <cell r="K31" t="str">
            <v>*</v>
          </cell>
        </row>
        <row r="32">
          <cell r="B32">
            <v>15.054166666666667</v>
          </cell>
          <cell r="C32">
            <v>26.3</v>
          </cell>
          <cell r="D32">
            <v>7</v>
          </cell>
          <cell r="E32" t="str">
            <v>*</v>
          </cell>
          <cell r="F32" t="str">
            <v>*</v>
          </cell>
          <cell r="G32" t="str">
            <v>*</v>
          </cell>
          <cell r="H32">
            <v>7.9200000000000008</v>
          </cell>
          <cell r="I32" t="str">
            <v>NE</v>
          </cell>
          <cell r="J32">
            <v>19.8</v>
          </cell>
          <cell r="K32" t="str">
            <v>*</v>
          </cell>
        </row>
        <row r="33">
          <cell r="B33">
            <v>16.812500000000004</v>
          </cell>
          <cell r="C33">
            <v>27.8</v>
          </cell>
          <cell r="D33">
            <v>8.1999999999999993</v>
          </cell>
          <cell r="E33" t="str">
            <v>*</v>
          </cell>
          <cell r="F33" t="str">
            <v>*</v>
          </cell>
          <cell r="G33" t="str">
            <v>*</v>
          </cell>
          <cell r="H33">
            <v>7.2</v>
          </cell>
          <cell r="I33" t="str">
            <v>S</v>
          </cell>
          <cell r="J33">
            <v>14.4</v>
          </cell>
          <cell r="K33" t="str">
            <v>*</v>
          </cell>
        </row>
        <row r="34">
          <cell r="B34">
            <v>18.512499999999999</v>
          </cell>
          <cell r="C34">
            <v>27.9</v>
          </cell>
          <cell r="D34">
            <v>10.9</v>
          </cell>
          <cell r="E34" t="str">
            <v>*</v>
          </cell>
          <cell r="F34" t="str">
            <v>*</v>
          </cell>
          <cell r="G34" t="str">
            <v>*</v>
          </cell>
          <cell r="H34">
            <v>7.9200000000000008</v>
          </cell>
          <cell r="I34" t="str">
            <v>NE</v>
          </cell>
          <cell r="J34">
            <v>16.920000000000002</v>
          </cell>
          <cell r="K34" t="str">
            <v>*</v>
          </cell>
        </row>
        <row r="35">
          <cell r="I35" t="str">
            <v>NE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23.916666666666668</v>
          </cell>
          <cell r="C5">
            <v>29</v>
          </cell>
          <cell r="D5">
            <v>19.3</v>
          </cell>
          <cell r="E5">
            <v>56.916666666666664</v>
          </cell>
          <cell r="F5">
            <v>72</v>
          </cell>
          <cell r="G5">
            <v>37</v>
          </cell>
          <cell r="H5">
            <v>29.880000000000003</v>
          </cell>
          <cell r="I5" t="str">
            <v>SE</v>
          </cell>
          <cell r="J5">
            <v>53.64</v>
          </cell>
          <cell r="K5">
            <v>0</v>
          </cell>
        </row>
        <row r="6">
          <cell r="B6">
            <v>22.241666666666671</v>
          </cell>
          <cell r="C6">
            <v>29.7</v>
          </cell>
          <cell r="D6">
            <v>16</v>
          </cell>
          <cell r="E6">
            <v>58.708333333333336</v>
          </cell>
          <cell r="F6">
            <v>78</v>
          </cell>
          <cell r="G6">
            <v>33</v>
          </cell>
          <cell r="H6">
            <v>25.92</v>
          </cell>
          <cell r="I6" t="str">
            <v>L</v>
          </cell>
          <cell r="J6">
            <v>45.72</v>
          </cell>
          <cell r="K6">
            <v>0</v>
          </cell>
        </row>
        <row r="7">
          <cell r="B7">
            <v>24.520833333333332</v>
          </cell>
          <cell r="C7">
            <v>31.4</v>
          </cell>
          <cell r="D7">
            <v>18.899999999999999</v>
          </cell>
          <cell r="E7">
            <v>63.333333333333336</v>
          </cell>
          <cell r="F7">
            <v>81</v>
          </cell>
          <cell r="G7">
            <v>39</v>
          </cell>
          <cell r="H7">
            <v>16.920000000000002</v>
          </cell>
          <cell r="I7" t="str">
            <v>L</v>
          </cell>
          <cell r="J7">
            <v>33.840000000000003</v>
          </cell>
          <cell r="K7">
            <v>0</v>
          </cell>
        </row>
        <row r="8">
          <cell r="B8">
            <v>24.112500000000001</v>
          </cell>
          <cell r="C8">
            <v>28.5</v>
          </cell>
          <cell r="D8">
            <v>20.5</v>
          </cell>
          <cell r="E8">
            <v>75.291666666666671</v>
          </cell>
          <cell r="F8">
            <v>92</v>
          </cell>
          <cell r="G8">
            <v>62</v>
          </cell>
          <cell r="H8">
            <v>14.76</v>
          </cell>
          <cell r="I8" t="str">
            <v>N</v>
          </cell>
          <cell r="J8">
            <v>29.16</v>
          </cell>
          <cell r="K8">
            <v>3</v>
          </cell>
        </row>
        <row r="9">
          <cell r="B9">
            <v>23.620833333333337</v>
          </cell>
          <cell r="C9">
            <v>29</v>
          </cell>
          <cell r="D9">
            <v>21.1</v>
          </cell>
          <cell r="E9">
            <v>86.791666666666671</v>
          </cell>
          <cell r="F9">
            <v>95</v>
          </cell>
          <cell r="G9">
            <v>68</v>
          </cell>
          <cell r="H9">
            <v>22.68</v>
          </cell>
          <cell r="I9" t="str">
            <v>N</v>
          </cell>
          <cell r="J9">
            <v>45</v>
          </cell>
          <cell r="K9">
            <v>8</v>
          </cell>
        </row>
        <row r="10">
          <cell r="B10">
            <v>23.883333333333329</v>
          </cell>
          <cell r="C10">
            <v>29.1</v>
          </cell>
          <cell r="D10">
            <v>21.9</v>
          </cell>
          <cell r="E10">
            <v>87.375</v>
          </cell>
          <cell r="F10">
            <v>96</v>
          </cell>
          <cell r="G10">
            <v>68</v>
          </cell>
          <cell r="H10">
            <v>19.079999999999998</v>
          </cell>
          <cell r="I10" t="str">
            <v>N</v>
          </cell>
          <cell r="J10">
            <v>39.24</v>
          </cell>
          <cell r="K10">
            <v>8.6</v>
          </cell>
        </row>
        <row r="11">
          <cell r="B11">
            <v>24.954166666666669</v>
          </cell>
          <cell r="C11">
            <v>30.8</v>
          </cell>
          <cell r="D11">
            <v>20.5</v>
          </cell>
          <cell r="E11">
            <v>82.583333333333329</v>
          </cell>
          <cell r="F11">
            <v>96</v>
          </cell>
          <cell r="G11">
            <v>58</v>
          </cell>
          <cell r="H11">
            <v>14.76</v>
          </cell>
          <cell r="I11" t="str">
            <v>N</v>
          </cell>
          <cell r="J11">
            <v>32.4</v>
          </cell>
          <cell r="K11">
            <v>0.60000000000000009</v>
          </cell>
        </row>
        <row r="12">
          <cell r="B12">
            <v>24.337500000000006</v>
          </cell>
          <cell r="C12">
            <v>30.3</v>
          </cell>
          <cell r="D12">
            <v>22.2</v>
          </cell>
          <cell r="E12">
            <v>85.916666666666671</v>
          </cell>
          <cell r="F12">
            <v>93</v>
          </cell>
          <cell r="G12">
            <v>63</v>
          </cell>
          <cell r="H12">
            <v>18</v>
          </cell>
          <cell r="I12" t="str">
            <v>L</v>
          </cell>
          <cell r="J12">
            <v>42.84</v>
          </cell>
          <cell r="K12">
            <v>17.399999999999999</v>
          </cell>
        </row>
        <row r="13">
          <cell r="B13">
            <v>25.537499999999998</v>
          </cell>
          <cell r="C13">
            <v>31.6</v>
          </cell>
          <cell r="D13">
            <v>22.8</v>
          </cell>
          <cell r="E13">
            <v>76.375</v>
          </cell>
          <cell r="F13">
            <v>90</v>
          </cell>
          <cell r="G13">
            <v>51</v>
          </cell>
          <cell r="H13">
            <v>18.720000000000002</v>
          </cell>
          <cell r="I13" t="str">
            <v>L</v>
          </cell>
          <cell r="J13">
            <v>41.04</v>
          </cell>
          <cell r="K13">
            <v>0</v>
          </cell>
        </row>
        <row r="14">
          <cell r="B14">
            <v>25.979166666666657</v>
          </cell>
          <cell r="C14">
            <v>32.200000000000003</v>
          </cell>
          <cell r="D14">
            <v>22.9</v>
          </cell>
          <cell r="E14">
            <v>75.166666666666671</v>
          </cell>
          <cell r="F14">
            <v>93</v>
          </cell>
          <cell r="G14">
            <v>47</v>
          </cell>
          <cell r="H14">
            <v>16.920000000000002</v>
          </cell>
          <cell r="I14" t="str">
            <v>N</v>
          </cell>
          <cell r="J14">
            <v>38.519999999999996</v>
          </cell>
          <cell r="K14">
            <v>19.600000000000001</v>
          </cell>
        </row>
        <row r="15">
          <cell r="B15">
            <v>24.599999999999998</v>
          </cell>
          <cell r="C15">
            <v>29.8</v>
          </cell>
          <cell r="D15">
            <v>21.6</v>
          </cell>
          <cell r="E15">
            <v>82.333333333333329</v>
          </cell>
          <cell r="F15">
            <v>94</v>
          </cell>
          <cell r="G15">
            <v>63</v>
          </cell>
          <cell r="H15">
            <v>16.920000000000002</v>
          </cell>
          <cell r="I15" t="str">
            <v>N</v>
          </cell>
          <cell r="J15">
            <v>32.04</v>
          </cell>
          <cell r="K15">
            <v>0.4</v>
          </cell>
        </row>
        <row r="16">
          <cell r="B16">
            <v>23.700000000000003</v>
          </cell>
          <cell r="C16">
            <v>28.8</v>
          </cell>
          <cell r="D16">
            <v>20.5</v>
          </cell>
          <cell r="E16">
            <v>78.666666666666671</v>
          </cell>
          <cell r="F16">
            <v>91</v>
          </cell>
          <cell r="G16">
            <v>54</v>
          </cell>
          <cell r="H16">
            <v>19.079999999999998</v>
          </cell>
          <cell r="I16" t="str">
            <v>N</v>
          </cell>
          <cell r="J16">
            <v>33.119999999999997</v>
          </cell>
          <cell r="K16">
            <v>0</v>
          </cell>
        </row>
        <row r="17">
          <cell r="B17">
            <v>23.637500000000003</v>
          </cell>
          <cell r="C17">
            <v>29.6</v>
          </cell>
          <cell r="D17">
            <v>19</v>
          </cell>
          <cell r="E17">
            <v>75.25</v>
          </cell>
          <cell r="F17">
            <v>91</v>
          </cell>
          <cell r="G17">
            <v>54</v>
          </cell>
          <cell r="H17">
            <v>19.8</v>
          </cell>
          <cell r="I17" t="str">
            <v>L</v>
          </cell>
          <cell r="J17">
            <v>31.680000000000003</v>
          </cell>
          <cell r="K17">
            <v>0</v>
          </cell>
        </row>
        <row r="18">
          <cell r="B18">
            <v>25.633333333333336</v>
          </cell>
          <cell r="C18">
            <v>32.4</v>
          </cell>
          <cell r="D18">
            <v>22.3</v>
          </cell>
          <cell r="E18">
            <v>70.583333333333329</v>
          </cell>
          <cell r="F18">
            <v>84</v>
          </cell>
          <cell r="G18">
            <v>46</v>
          </cell>
          <cell r="H18">
            <v>20.52</v>
          </cell>
          <cell r="I18" t="str">
            <v>SE</v>
          </cell>
          <cell r="J18">
            <v>36</v>
          </cell>
          <cell r="K18">
            <v>0.2</v>
          </cell>
        </row>
        <row r="19">
          <cell r="B19">
            <v>25.824999999999999</v>
          </cell>
          <cell r="C19">
            <v>32.799999999999997</v>
          </cell>
          <cell r="D19">
            <v>20.9</v>
          </cell>
          <cell r="E19">
            <v>74.208333333333329</v>
          </cell>
          <cell r="F19">
            <v>94</v>
          </cell>
          <cell r="G19">
            <v>50</v>
          </cell>
          <cell r="H19">
            <v>23.040000000000003</v>
          </cell>
          <cell r="I19" t="str">
            <v>L</v>
          </cell>
          <cell r="J19">
            <v>45.72</v>
          </cell>
          <cell r="K19">
            <v>14</v>
          </cell>
        </row>
        <row r="20">
          <cell r="B20">
            <v>22.845833333333335</v>
          </cell>
          <cell r="C20">
            <v>31.1</v>
          </cell>
          <cell r="D20">
            <v>19</v>
          </cell>
          <cell r="E20">
            <v>83.291666666666671</v>
          </cell>
          <cell r="F20">
            <v>94</v>
          </cell>
          <cell r="G20">
            <v>55</v>
          </cell>
          <cell r="H20">
            <v>43.56</v>
          </cell>
          <cell r="I20" t="str">
            <v>L</v>
          </cell>
          <cell r="J20">
            <v>67.319999999999993</v>
          </cell>
          <cell r="K20">
            <v>11.2</v>
          </cell>
        </row>
        <row r="21">
          <cell r="B21">
            <v>21.166666666666668</v>
          </cell>
          <cell r="C21">
            <v>28.7</v>
          </cell>
          <cell r="D21">
            <v>16.7</v>
          </cell>
          <cell r="E21">
            <v>82.916666666666671</v>
          </cell>
          <cell r="F21">
            <v>96</v>
          </cell>
          <cell r="G21">
            <v>57</v>
          </cell>
          <cell r="H21">
            <v>15.120000000000001</v>
          </cell>
          <cell r="I21" t="str">
            <v>N</v>
          </cell>
          <cell r="J21">
            <v>30.240000000000002</v>
          </cell>
          <cell r="K21">
            <v>0</v>
          </cell>
        </row>
        <row r="22">
          <cell r="B22">
            <v>24.041666666666668</v>
          </cell>
          <cell r="C22">
            <v>30.3</v>
          </cell>
          <cell r="D22">
            <v>19.7</v>
          </cell>
          <cell r="E22">
            <v>74.041666666666671</v>
          </cell>
          <cell r="F22">
            <v>89</v>
          </cell>
          <cell r="G22">
            <v>50</v>
          </cell>
          <cell r="H22">
            <v>14.04</v>
          </cell>
          <cell r="I22" t="str">
            <v>SE</v>
          </cell>
          <cell r="J22">
            <v>28.44</v>
          </cell>
          <cell r="K22">
            <v>0</v>
          </cell>
        </row>
        <row r="23">
          <cell r="B23">
            <v>24.804166666666664</v>
          </cell>
          <cell r="C23">
            <v>29.9</v>
          </cell>
          <cell r="D23">
            <v>21.3</v>
          </cell>
          <cell r="E23">
            <v>73.875</v>
          </cell>
          <cell r="F23">
            <v>90</v>
          </cell>
          <cell r="G23">
            <v>53</v>
          </cell>
          <cell r="H23">
            <v>24.12</v>
          </cell>
          <cell r="I23" t="str">
            <v>L</v>
          </cell>
          <cell r="J23">
            <v>42.12</v>
          </cell>
          <cell r="K23">
            <v>0.2</v>
          </cell>
        </row>
        <row r="24">
          <cell r="B24">
            <v>19.508333333333329</v>
          </cell>
          <cell r="C24">
            <v>22.6</v>
          </cell>
          <cell r="D24">
            <v>16.8</v>
          </cell>
          <cell r="E24">
            <v>92.291666666666671</v>
          </cell>
          <cell r="F24">
            <v>96</v>
          </cell>
          <cell r="G24">
            <v>83</v>
          </cell>
          <cell r="H24">
            <v>20.16</v>
          </cell>
          <cell r="I24" t="str">
            <v>N</v>
          </cell>
          <cell r="J24">
            <v>51.12</v>
          </cell>
          <cell r="K24">
            <v>24.199999999999996</v>
          </cell>
        </row>
        <row r="25">
          <cell r="B25">
            <v>17.412499999999998</v>
          </cell>
          <cell r="C25">
            <v>23.1</v>
          </cell>
          <cell r="D25">
            <v>13.9</v>
          </cell>
          <cell r="E25">
            <v>90.5</v>
          </cell>
          <cell r="F25">
            <v>97</v>
          </cell>
          <cell r="G25">
            <v>63</v>
          </cell>
          <cell r="H25">
            <v>10.44</v>
          </cell>
          <cell r="I25" t="str">
            <v>N</v>
          </cell>
          <cell r="J25">
            <v>22.68</v>
          </cell>
          <cell r="K25">
            <v>16.8</v>
          </cell>
        </row>
        <row r="26">
          <cell r="B26">
            <v>19.320833333333333</v>
          </cell>
          <cell r="C26">
            <v>26.9</v>
          </cell>
          <cell r="D26">
            <v>14.5</v>
          </cell>
          <cell r="E26">
            <v>79.625</v>
          </cell>
          <cell r="F26">
            <v>95</v>
          </cell>
          <cell r="G26">
            <v>50</v>
          </cell>
          <cell r="H26">
            <v>13.32</v>
          </cell>
          <cell r="I26" t="str">
            <v>SE</v>
          </cell>
          <cell r="J26">
            <v>24.48</v>
          </cell>
          <cell r="K26">
            <v>0.2</v>
          </cell>
        </row>
        <row r="27">
          <cell r="B27">
            <v>21.270833333333332</v>
          </cell>
          <cell r="C27">
            <v>28.5</v>
          </cell>
          <cell r="D27">
            <v>15.5</v>
          </cell>
          <cell r="E27">
            <v>72.375</v>
          </cell>
          <cell r="F27">
            <v>94</v>
          </cell>
          <cell r="G27">
            <v>44</v>
          </cell>
          <cell r="H27">
            <v>19.079999999999998</v>
          </cell>
          <cell r="I27" t="str">
            <v>SE</v>
          </cell>
          <cell r="J27">
            <v>34.56</v>
          </cell>
          <cell r="K27">
            <v>0</v>
          </cell>
        </row>
        <row r="28">
          <cell r="B28">
            <v>23.270833333333332</v>
          </cell>
          <cell r="C28">
            <v>30.1</v>
          </cell>
          <cell r="D28">
            <v>18.899999999999999</v>
          </cell>
          <cell r="E28">
            <v>66.666666666666671</v>
          </cell>
          <cell r="F28">
            <v>82</v>
          </cell>
          <cell r="G28">
            <v>42</v>
          </cell>
          <cell r="H28">
            <v>20.16</v>
          </cell>
          <cell r="I28" t="str">
            <v>L</v>
          </cell>
          <cell r="J28">
            <v>37.800000000000004</v>
          </cell>
          <cell r="K28">
            <v>0</v>
          </cell>
        </row>
        <row r="29">
          <cell r="B29">
            <v>24.379166666666663</v>
          </cell>
          <cell r="C29">
            <v>29.8</v>
          </cell>
          <cell r="D29">
            <v>19.100000000000001</v>
          </cell>
          <cell r="E29">
            <v>65.375</v>
          </cell>
          <cell r="F29">
            <v>78</v>
          </cell>
          <cell r="G29">
            <v>49</v>
          </cell>
          <cell r="H29">
            <v>21.6</v>
          </cell>
          <cell r="I29" t="str">
            <v>N</v>
          </cell>
          <cell r="J29">
            <v>47.16</v>
          </cell>
          <cell r="K29">
            <v>0</v>
          </cell>
        </row>
        <row r="30">
          <cell r="B30">
            <v>21.087500000000002</v>
          </cell>
          <cell r="C30">
            <v>26</v>
          </cell>
          <cell r="D30">
            <v>14.7</v>
          </cell>
          <cell r="E30">
            <v>87.208333333333329</v>
          </cell>
          <cell r="F30">
            <v>96</v>
          </cell>
          <cell r="G30">
            <v>69</v>
          </cell>
          <cell r="H30">
            <v>33.480000000000004</v>
          </cell>
          <cell r="I30" t="str">
            <v>N</v>
          </cell>
          <cell r="J30">
            <v>58.680000000000007</v>
          </cell>
          <cell r="K30">
            <v>32.400000000000006</v>
          </cell>
        </row>
        <row r="31">
          <cell r="B31">
            <v>16.604166666666664</v>
          </cell>
          <cell r="C31">
            <v>21.9</v>
          </cell>
          <cell r="D31">
            <v>12.6</v>
          </cell>
          <cell r="E31">
            <v>74.666666666666671</v>
          </cell>
          <cell r="F31">
            <v>95</v>
          </cell>
          <cell r="G31">
            <v>47</v>
          </cell>
          <cell r="H31">
            <v>29.16</v>
          </cell>
          <cell r="I31" t="str">
            <v>NE</v>
          </cell>
          <cell r="J31">
            <v>51.84</v>
          </cell>
          <cell r="K31">
            <v>0.2</v>
          </cell>
        </row>
        <row r="32">
          <cell r="B32">
            <v>18.270833333333332</v>
          </cell>
          <cell r="C32">
            <v>26.4</v>
          </cell>
          <cell r="D32">
            <v>12.1</v>
          </cell>
          <cell r="E32">
            <v>53.083333333333336</v>
          </cell>
          <cell r="F32">
            <v>70</v>
          </cell>
          <cell r="G32">
            <v>21</v>
          </cell>
          <cell r="H32">
            <v>21.6</v>
          </cell>
          <cell r="I32" t="str">
            <v>SE</v>
          </cell>
          <cell r="J32">
            <v>35.28</v>
          </cell>
          <cell r="K32">
            <v>0</v>
          </cell>
        </row>
        <row r="33">
          <cell r="B33">
            <v>20.508333333333336</v>
          </cell>
          <cell r="C33">
            <v>27.8</v>
          </cell>
          <cell r="D33">
            <v>15.2</v>
          </cell>
          <cell r="E33">
            <v>62.5</v>
          </cell>
          <cell r="F33">
            <v>78</v>
          </cell>
          <cell r="G33">
            <v>40</v>
          </cell>
          <cell r="H33">
            <v>21.240000000000002</v>
          </cell>
          <cell r="I33" t="str">
            <v>SE</v>
          </cell>
          <cell r="J33">
            <v>33.480000000000004</v>
          </cell>
          <cell r="K33">
            <v>0</v>
          </cell>
        </row>
        <row r="34">
          <cell r="B34">
            <v>21.762499999999999</v>
          </cell>
          <cell r="C34">
            <v>29.5</v>
          </cell>
          <cell r="D34">
            <v>15.6</v>
          </cell>
          <cell r="E34">
            <v>64.583333333333329</v>
          </cell>
          <cell r="F34">
            <v>79</v>
          </cell>
          <cell r="G34">
            <v>36</v>
          </cell>
          <cell r="H34">
            <v>21.96</v>
          </cell>
          <cell r="I34" t="str">
            <v>SE</v>
          </cell>
          <cell r="J34">
            <v>36.72</v>
          </cell>
          <cell r="K34">
            <v>0</v>
          </cell>
        </row>
        <row r="35">
          <cell r="I35" t="str">
            <v>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23.974999999999994</v>
          </cell>
          <cell r="C5">
            <v>30.5</v>
          </cell>
          <cell r="D5">
            <v>17.600000000000001</v>
          </cell>
          <cell r="E5">
            <v>57.541666666666664</v>
          </cell>
          <cell r="F5">
            <v>81</v>
          </cell>
          <cell r="G5">
            <v>37</v>
          </cell>
          <cell r="H5">
            <v>15.840000000000002</v>
          </cell>
          <cell r="I5" t="str">
            <v>L</v>
          </cell>
          <cell r="J5">
            <v>31.680000000000003</v>
          </cell>
          <cell r="K5">
            <v>0</v>
          </cell>
        </row>
        <row r="6">
          <cell r="B6">
            <v>23.183333333333337</v>
          </cell>
          <cell r="C6">
            <v>31.1</v>
          </cell>
          <cell r="D6">
            <v>16.100000000000001</v>
          </cell>
          <cell r="E6">
            <v>65.083333333333329</v>
          </cell>
          <cell r="F6">
            <v>92</v>
          </cell>
          <cell r="G6">
            <v>42</v>
          </cell>
          <cell r="H6">
            <v>11.879999999999999</v>
          </cell>
          <cell r="I6" t="str">
            <v>L</v>
          </cell>
          <cell r="J6">
            <v>26.64</v>
          </cell>
          <cell r="K6">
            <v>0</v>
          </cell>
        </row>
        <row r="7">
          <cell r="B7">
            <v>25.620833333333337</v>
          </cell>
          <cell r="C7">
            <v>32</v>
          </cell>
          <cell r="D7">
            <v>19.7</v>
          </cell>
          <cell r="E7">
            <v>69.375</v>
          </cell>
          <cell r="F7">
            <v>95</v>
          </cell>
          <cell r="G7">
            <v>45</v>
          </cell>
          <cell r="H7">
            <v>6.84</v>
          </cell>
          <cell r="I7" t="str">
            <v>L</v>
          </cell>
          <cell r="J7">
            <v>24.48</v>
          </cell>
          <cell r="K7">
            <v>0</v>
          </cell>
        </row>
        <row r="8">
          <cell r="B8">
            <v>26.375</v>
          </cell>
          <cell r="C8">
            <v>32.5</v>
          </cell>
          <cell r="D8">
            <v>21.2</v>
          </cell>
          <cell r="E8">
            <v>70.166666666666671</v>
          </cell>
          <cell r="F8">
            <v>96</v>
          </cell>
          <cell r="G8">
            <v>44</v>
          </cell>
          <cell r="H8">
            <v>0</v>
          </cell>
          <cell r="I8" t="str">
            <v>L</v>
          </cell>
          <cell r="J8">
            <v>14.76</v>
          </cell>
          <cell r="K8">
            <v>0</v>
          </cell>
        </row>
        <row r="9">
          <cell r="B9">
            <v>26.487500000000001</v>
          </cell>
          <cell r="C9">
            <v>32.700000000000003</v>
          </cell>
          <cell r="D9">
            <v>22.6</v>
          </cell>
          <cell r="E9">
            <v>69.5</v>
          </cell>
          <cell r="F9">
            <v>83</v>
          </cell>
          <cell r="G9">
            <v>44</v>
          </cell>
          <cell r="H9">
            <v>14.04</v>
          </cell>
          <cell r="I9" t="str">
            <v>NO</v>
          </cell>
          <cell r="J9">
            <v>29.52</v>
          </cell>
          <cell r="K9">
            <v>0</v>
          </cell>
        </row>
        <row r="10">
          <cell r="B10">
            <v>26.499999999999996</v>
          </cell>
          <cell r="C10">
            <v>33.4</v>
          </cell>
          <cell r="D10">
            <v>21.3</v>
          </cell>
          <cell r="E10">
            <v>73.5</v>
          </cell>
          <cell r="F10">
            <v>97</v>
          </cell>
          <cell r="G10">
            <v>45</v>
          </cell>
          <cell r="H10">
            <v>15.120000000000001</v>
          </cell>
          <cell r="I10" t="str">
            <v>NO</v>
          </cell>
          <cell r="J10">
            <v>31.680000000000003</v>
          </cell>
          <cell r="K10">
            <v>0</v>
          </cell>
        </row>
        <row r="11">
          <cell r="B11">
            <v>26.412500000000005</v>
          </cell>
          <cell r="C11">
            <v>33</v>
          </cell>
          <cell r="D11">
            <v>22.2</v>
          </cell>
          <cell r="E11">
            <v>75.541666666666671</v>
          </cell>
          <cell r="F11">
            <v>96</v>
          </cell>
          <cell r="G11">
            <v>45</v>
          </cell>
          <cell r="H11">
            <v>9.7200000000000006</v>
          </cell>
          <cell r="I11" t="str">
            <v>L</v>
          </cell>
          <cell r="J11">
            <v>23.040000000000003</v>
          </cell>
          <cell r="K11">
            <v>0.6</v>
          </cell>
        </row>
        <row r="12">
          <cell r="B12">
            <v>25.129166666666663</v>
          </cell>
          <cell r="C12">
            <v>29</v>
          </cell>
          <cell r="D12">
            <v>22.4</v>
          </cell>
          <cell r="E12">
            <v>79.25</v>
          </cell>
          <cell r="F12">
            <v>95</v>
          </cell>
          <cell r="G12">
            <v>62</v>
          </cell>
          <cell r="H12">
            <v>11.16</v>
          </cell>
          <cell r="I12" t="str">
            <v>NE</v>
          </cell>
          <cell r="J12">
            <v>23.040000000000003</v>
          </cell>
          <cell r="K12">
            <v>0</v>
          </cell>
        </row>
        <row r="13">
          <cell r="B13">
            <v>26.204166666666662</v>
          </cell>
          <cell r="C13">
            <v>33.4</v>
          </cell>
          <cell r="D13">
            <v>21.3</v>
          </cell>
          <cell r="E13">
            <v>74.083333333333329</v>
          </cell>
          <cell r="F13">
            <v>97</v>
          </cell>
          <cell r="G13">
            <v>41</v>
          </cell>
          <cell r="H13">
            <v>9</v>
          </cell>
          <cell r="I13" t="str">
            <v>L</v>
          </cell>
          <cell r="J13">
            <v>30.96</v>
          </cell>
          <cell r="K13">
            <v>0</v>
          </cell>
        </row>
        <row r="14">
          <cell r="B14">
            <v>27.304166666666671</v>
          </cell>
          <cell r="C14">
            <v>33.4</v>
          </cell>
          <cell r="D14">
            <v>22.3</v>
          </cell>
          <cell r="E14">
            <v>66.75</v>
          </cell>
          <cell r="F14">
            <v>94</v>
          </cell>
          <cell r="G14">
            <v>36</v>
          </cell>
          <cell r="H14">
            <v>9</v>
          </cell>
          <cell r="I14" t="str">
            <v>L</v>
          </cell>
          <cell r="J14">
            <v>20.52</v>
          </cell>
          <cell r="K14">
            <v>0</v>
          </cell>
        </row>
        <row r="15">
          <cell r="B15">
            <v>26.825000000000003</v>
          </cell>
          <cell r="C15">
            <v>33.5</v>
          </cell>
          <cell r="D15">
            <v>22.9</v>
          </cell>
          <cell r="E15">
            <v>69.791666666666671</v>
          </cell>
          <cell r="F15">
            <v>87</v>
          </cell>
          <cell r="G15">
            <v>35</v>
          </cell>
          <cell r="H15">
            <v>14.4</v>
          </cell>
          <cell r="I15" t="str">
            <v>SO</v>
          </cell>
          <cell r="J15">
            <v>28.08</v>
          </cell>
          <cell r="K15">
            <v>0</v>
          </cell>
        </row>
        <row r="16">
          <cell r="B16">
            <v>26.216666666666672</v>
          </cell>
          <cell r="C16">
            <v>32</v>
          </cell>
          <cell r="D16">
            <v>21.7</v>
          </cell>
          <cell r="E16">
            <v>72.791666666666671</v>
          </cell>
          <cell r="F16">
            <v>95</v>
          </cell>
          <cell r="G16">
            <v>49</v>
          </cell>
          <cell r="H16">
            <v>12.6</v>
          </cell>
          <cell r="I16" t="str">
            <v>SE</v>
          </cell>
          <cell r="J16">
            <v>27.36</v>
          </cell>
          <cell r="K16">
            <v>0</v>
          </cell>
        </row>
        <row r="17">
          <cell r="B17">
            <v>25.491666666666664</v>
          </cell>
          <cell r="C17">
            <v>32.1</v>
          </cell>
          <cell r="D17">
            <v>20.399999999999999</v>
          </cell>
          <cell r="E17">
            <v>71.333333333333329</v>
          </cell>
          <cell r="F17">
            <v>96</v>
          </cell>
          <cell r="G17">
            <v>45</v>
          </cell>
          <cell r="H17">
            <v>13.32</v>
          </cell>
          <cell r="I17" t="str">
            <v>SE</v>
          </cell>
          <cell r="J17">
            <v>26.64</v>
          </cell>
          <cell r="K17">
            <v>0</v>
          </cell>
        </row>
        <row r="18">
          <cell r="B18">
            <v>26.424999999999997</v>
          </cell>
          <cell r="C18">
            <v>33.4</v>
          </cell>
          <cell r="D18">
            <v>20.9</v>
          </cell>
          <cell r="E18">
            <v>70.833333333333329</v>
          </cell>
          <cell r="F18">
            <v>96</v>
          </cell>
          <cell r="G18">
            <v>42</v>
          </cell>
          <cell r="H18">
            <v>12.6</v>
          </cell>
          <cell r="I18" t="str">
            <v>L</v>
          </cell>
          <cell r="J18">
            <v>22.32</v>
          </cell>
          <cell r="K18">
            <v>0</v>
          </cell>
        </row>
        <row r="19">
          <cell r="B19">
            <v>27.233333333333324</v>
          </cell>
          <cell r="C19">
            <v>34.200000000000003</v>
          </cell>
          <cell r="D19">
            <v>21.6</v>
          </cell>
          <cell r="E19">
            <v>67</v>
          </cell>
          <cell r="F19">
            <v>95</v>
          </cell>
          <cell r="G19">
            <v>37</v>
          </cell>
          <cell r="H19">
            <v>10.8</v>
          </cell>
          <cell r="I19" t="str">
            <v>NE</v>
          </cell>
          <cell r="J19">
            <v>27.36</v>
          </cell>
          <cell r="K19">
            <v>0</v>
          </cell>
        </row>
        <row r="20">
          <cell r="B20">
            <v>26.333333333333339</v>
          </cell>
          <cell r="C20">
            <v>34.1</v>
          </cell>
          <cell r="D20">
            <v>19.8</v>
          </cell>
          <cell r="E20">
            <v>65.833333333333329</v>
          </cell>
          <cell r="F20">
            <v>95</v>
          </cell>
          <cell r="G20">
            <v>31</v>
          </cell>
          <cell r="H20">
            <v>15.120000000000001</v>
          </cell>
          <cell r="I20" t="str">
            <v>SO</v>
          </cell>
          <cell r="J20">
            <v>34.200000000000003</v>
          </cell>
          <cell r="K20">
            <v>0</v>
          </cell>
        </row>
        <row r="21">
          <cell r="B21">
            <v>25.029166666666672</v>
          </cell>
          <cell r="C21">
            <v>32.200000000000003</v>
          </cell>
          <cell r="D21">
            <v>20</v>
          </cell>
          <cell r="E21">
            <v>70.333333333333329</v>
          </cell>
          <cell r="F21">
            <v>95</v>
          </cell>
          <cell r="G21">
            <v>41</v>
          </cell>
          <cell r="H21">
            <v>8.64</v>
          </cell>
          <cell r="I21" t="str">
            <v>SE</v>
          </cell>
          <cell r="J21">
            <v>23.040000000000003</v>
          </cell>
          <cell r="K21">
            <v>0</v>
          </cell>
        </row>
        <row r="22">
          <cell r="B22">
            <v>25.329166666666669</v>
          </cell>
          <cell r="C22">
            <v>32.1</v>
          </cell>
          <cell r="D22">
            <v>19.8</v>
          </cell>
          <cell r="E22">
            <v>71.208333333333329</v>
          </cell>
          <cell r="F22">
            <v>96</v>
          </cell>
          <cell r="G22">
            <v>43</v>
          </cell>
          <cell r="H22">
            <v>9.3600000000000012</v>
          </cell>
          <cell r="I22" t="str">
            <v>SE</v>
          </cell>
          <cell r="J22">
            <v>22.68</v>
          </cell>
          <cell r="K22">
            <v>0</v>
          </cell>
        </row>
        <row r="23">
          <cell r="B23">
            <v>25.429166666666671</v>
          </cell>
          <cell r="C23">
            <v>33</v>
          </cell>
          <cell r="D23">
            <v>19.8</v>
          </cell>
          <cell r="E23">
            <v>66.958333333333329</v>
          </cell>
          <cell r="F23">
            <v>89</v>
          </cell>
          <cell r="G23">
            <v>36</v>
          </cell>
          <cell r="H23">
            <v>11.16</v>
          </cell>
          <cell r="I23" t="str">
            <v>L</v>
          </cell>
          <cell r="J23">
            <v>21.96</v>
          </cell>
          <cell r="K23">
            <v>0</v>
          </cell>
        </row>
        <row r="24">
          <cell r="B24">
            <v>23.858333333333334</v>
          </cell>
          <cell r="C24">
            <v>30.8</v>
          </cell>
          <cell r="D24">
            <v>20.8</v>
          </cell>
          <cell r="E24">
            <v>81.125</v>
          </cell>
          <cell r="F24">
            <v>97</v>
          </cell>
          <cell r="G24">
            <v>55</v>
          </cell>
          <cell r="H24">
            <v>16.559999999999999</v>
          </cell>
          <cell r="I24" t="str">
            <v>SO</v>
          </cell>
          <cell r="J24">
            <v>45</v>
          </cell>
          <cell r="K24">
            <v>14.6</v>
          </cell>
        </row>
        <row r="25">
          <cell r="B25">
            <v>22.485714285714288</v>
          </cell>
          <cell r="C25">
            <v>27.8</v>
          </cell>
          <cell r="D25">
            <v>20.3</v>
          </cell>
          <cell r="E25">
            <v>89.142857142857139</v>
          </cell>
          <cell r="F25">
            <v>98</v>
          </cell>
          <cell r="G25">
            <v>64</v>
          </cell>
          <cell r="H25">
            <v>19.8</v>
          </cell>
          <cell r="I25" t="str">
            <v>NO</v>
          </cell>
          <cell r="J25">
            <v>38.880000000000003</v>
          </cell>
          <cell r="K25">
            <v>29.8</v>
          </cell>
        </row>
        <row r="26">
          <cell r="B26">
            <v>22.087500000000002</v>
          </cell>
          <cell r="C26">
            <v>27.5</v>
          </cell>
          <cell r="D26">
            <v>17.8</v>
          </cell>
          <cell r="E26">
            <v>74</v>
          </cell>
          <cell r="F26">
            <v>97</v>
          </cell>
          <cell r="G26">
            <v>45</v>
          </cell>
          <cell r="H26">
            <v>9</v>
          </cell>
          <cell r="I26" t="str">
            <v>L</v>
          </cell>
          <cell r="J26">
            <v>19.440000000000001</v>
          </cell>
          <cell r="K26">
            <v>0</v>
          </cell>
        </row>
        <row r="27">
          <cell r="B27">
            <v>21.575000000000003</v>
          </cell>
          <cell r="C27">
            <v>28.6</v>
          </cell>
          <cell r="D27">
            <v>15.5</v>
          </cell>
          <cell r="E27">
            <v>72.208333333333329</v>
          </cell>
          <cell r="F27">
            <v>97</v>
          </cell>
          <cell r="G27">
            <v>40</v>
          </cell>
          <cell r="H27">
            <v>12.6</v>
          </cell>
          <cell r="I27" t="str">
            <v>L</v>
          </cell>
          <cell r="J27">
            <v>24.12</v>
          </cell>
          <cell r="K27">
            <v>0.2</v>
          </cell>
        </row>
        <row r="28">
          <cell r="B28">
            <v>21.583333333333332</v>
          </cell>
          <cell r="C28">
            <v>29.7</v>
          </cell>
          <cell r="D28">
            <v>14.6</v>
          </cell>
          <cell r="E28">
            <v>73.041666666666671</v>
          </cell>
          <cell r="F28">
            <v>98</v>
          </cell>
          <cell r="G28">
            <v>37</v>
          </cell>
          <cell r="H28">
            <v>9.3600000000000012</v>
          </cell>
          <cell r="I28" t="str">
            <v>L</v>
          </cell>
          <cell r="J28">
            <v>20.16</v>
          </cell>
          <cell r="K28">
            <v>0.2</v>
          </cell>
        </row>
        <row r="29">
          <cell r="B29">
            <v>23.225000000000005</v>
          </cell>
          <cell r="C29">
            <v>33.200000000000003</v>
          </cell>
          <cell r="D29">
            <v>14.8</v>
          </cell>
          <cell r="E29">
            <v>71.166666666666671</v>
          </cell>
          <cell r="F29">
            <v>97</v>
          </cell>
          <cell r="G29">
            <v>40</v>
          </cell>
          <cell r="H29">
            <v>14.04</v>
          </cell>
          <cell r="I29" t="str">
            <v>O</v>
          </cell>
          <cell r="J29">
            <v>25.92</v>
          </cell>
          <cell r="K29">
            <v>0</v>
          </cell>
        </row>
        <row r="30">
          <cell r="B30">
            <v>24.866666666666671</v>
          </cell>
          <cell r="C30">
            <v>33.799999999999997</v>
          </cell>
          <cell r="D30">
            <v>20.9</v>
          </cell>
          <cell r="E30">
            <v>74.041666666666671</v>
          </cell>
          <cell r="F30">
            <v>89</v>
          </cell>
          <cell r="G30">
            <v>42</v>
          </cell>
          <cell r="H30">
            <v>20.52</v>
          </cell>
          <cell r="I30" t="str">
            <v>O</v>
          </cell>
          <cell r="J30">
            <v>53.28</v>
          </cell>
          <cell r="K30">
            <v>0</v>
          </cell>
        </row>
        <row r="31">
          <cell r="B31">
            <v>20.582608695652173</v>
          </cell>
          <cell r="C31">
            <v>23</v>
          </cell>
          <cell r="D31">
            <v>19.399999999999999</v>
          </cell>
          <cell r="E31">
            <v>86.913043478260875</v>
          </cell>
          <cell r="F31">
            <v>97</v>
          </cell>
          <cell r="G31">
            <v>71</v>
          </cell>
          <cell r="H31">
            <v>8.2799999999999994</v>
          </cell>
          <cell r="I31" t="str">
            <v>SE</v>
          </cell>
          <cell r="J31">
            <v>25.92</v>
          </cell>
          <cell r="K31">
            <v>4.2</v>
          </cell>
        </row>
        <row r="32">
          <cell r="B32">
            <v>21.505263157894738</v>
          </cell>
          <cell r="C32">
            <v>25.3</v>
          </cell>
          <cell r="D32">
            <v>15.9</v>
          </cell>
          <cell r="E32">
            <v>67.684210526315795</v>
          </cell>
          <cell r="F32">
            <v>89</v>
          </cell>
          <cell r="G32">
            <v>51</v>
          </cell>
          <cell r="H32">
            <v>8.2799999999999994</v>
          </cell>
          <cell r="I32" t="str">
            <v>L</v>
          </cell>
          <cell r="J32">
            <v>19.8</v>
          </cell>
          <cell r="K32">
            <v>0</v>
          </cell>
        </row>
        <row r="33">
          <cell r="B33">
            <v>21.004166666666666</v>
          </cell>
          <cell r="C33">
            <v>27.2</v>
          </cell>
          <cell r="D33">
            <v>15.4</v>
          </cell>
          <cell r="E33">
            <v>80.208333333333329</v>
          </cell>
          <cell r="F33">
            <v>98</v>
          </cell>
          <cell r="G33">
            <v>57</v>
          </cell>
          <cell r="H33">
            <v>12.24</v>
          </cell>
          <cell r="I33" t="str">
            <v>SE</v>
          </cell>
          <cell r="J33">
            <v>24.840000000000003</v>
          </cell>
          <cell r="K33">
            <v>0.2</v>
          </cell>
        </row>
        <row r="34">
          <cell r="B34">
            <v>21.670833333333334</v>
          </cell>
          <cell r="C34">
            <v>29.8</v>
          </cell>
          <cell r="D34">
            <v>15.5</v>
          </cell>
          <cell r="E34">
            <v>77.916666666666671</v>
          </cell>
          <cell r="F34">
            <v>95</v>
          </cell>
          <cell r="G34">
            <v>55</v>
          </cell>
          <cell r="H34">
            <v>9.7200000000000006</v>
          </cell>
          <cell r="I34" t="str">
            <v>L</v>
          </cell>
          <cell r="J34">
            <v>19.440000000000001</v>
          </cell>
          <cell r="K34">
            <v>0</v>
          </cell>
        </row>
        <row r="35">
          <cell r="I35" t="str">
            <v>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22.037499999999994</v>
          </cell>
          <cell r="C5">
            <v>27.5</v>
          </cell>
          <cell r="D5">
            <v>17.3</v>
          </cell>
          <cell r="E5">
            <v>64.291666666666671</v>
          </cell>
          <cell r="F5">
            <v>80</v>
          </cell>
          <cell r="G5">
            <v>38</v>
          </cell>
          <cell r="H5">
            <v>20.52</v>
          </cell>
          <cell r="I5" t="str">
            <v>NO</v>
          </cell>
          <cell r="J5">
            <v>37.080000000000005</v>
          </cell>
          <cell r="K5" t="str">
            <v>*</v>
          </cell>
        </row>
        <row r="6">
          <cell r="B6">
            <v>21.870833333333326</v>
          </cell>
          <cell r="C6">
            <v>29.7</v>
          </cell>
          <cell r="D6">
            <v>16.2</v>
          </cell>
          <cell r="E6">
            <v>59.916666666666664</v>
          </cell>
          <cell r="F6">
            <v>78</v>
          </cell>
          <cell r="G6">
            <v>30</v>
          </cell>
          <cell r="H6">
            <v>15.840000000000002</v>
          </cell>
          <cell r="I6" t="str">
            <v>NO</v>
          </cell>
          <cell r="J6">
            <v>28.8</v>
          </cell>
          <cell r="K6" t="str">
            <v>*</v>
          </cell>
        </row>
        <row r="7">
          <cell r="B7">
            <v>24.379166666666666</v>
          </cell>
          <cell r="C7">
            <v>30.5</v>
          </cell>
          <cell r="D7">
            <v>19.7</v>
          </cell>
          <cell r="E7">
            <v>60.208333333333336</v>
          </cell>
          <cell r="F7">
            <v>85</v>
          </cell>
          <cell r="G7">
            <v>31</v>
          </cell>
          <cell r="H7">
            <v>12.24</v>
          </cell>
          <cell r="I7" t="str">
            <v>O</v>
          </cell>
          <cell r="J7">
            <v>25.56</v>
          </cell>
          <cell r="K7" t="str">
            <v>*</v>
          </cell>
        </row>
        <row r="8">
          <cell r="B8">
            <v>24.137500000000003</v>
          </cell>
          <cell r="C8">
            <v>30.4</v>
          </cell>
          <cell r="D8">
            <v>19.399999999999999</v>
          </cell>
          <cell r="E8">
            <v>70.5</v>
          </cell>
          <cell r="F8">
            <v>87</v>
          </cell>
          <cell r="G8">
            <v>44</v>
          </cell>
          <cell r="H8">
            <v>12.6</v>
          </cell>
          <cell r="I8" t="str">
            <v>SO</v>
          </cell>
          <cell r="J8">
            <v>29.880000000000003</v>
          </cell>
          <cell r="K8" t="str">
            <v>*</v>
          </cell>
        </row>
        <row r="9">
          <cell r="B9">
            <v>23.875</v>
          </cell>
          <cell r="C9">
            <v>29</v>
          </cell>
          <cell r="D9">
            <v>20</v>
          </cell>
          <cell r="E9">
            <v>75.666666666666671</v>
          </cell>
          <cell r="F9">
            <v>90</v>
          </cell>
          <cell r="G9">
            <v>49</v>
          </cell>
          <cell r="H9">
            <v>26.64</v>
          </cell>
          <cell r="I9" t="str">
            <v>S</v>
          </cell>
          <cell r="J9">
            <v>51.84</v>
          </cell>
          <cell r="K9" t="str">
            <v>*</v>
          </cell>
        </row>
        <row r="10">
          <cell r="B10">
            <v>24.512500000000006</v>
          </cell>
          <cell r="C10">
            <v>30.5</v>
          </cell>
          <cell r="D10">
            <v>21</v>
          </cell>
          <cell r="E10">
            <v>75.083333333333329</v>
          </cell>
          <cell r="F10">
            <v>92</v>
          </cell>
          <cell r="G10">
            <v>48</v>
          </cell>
          <cell r="H10">
            <v>21.240000000000002</v>
          </cell>
          <cell r="I10" t="str">
            <v>S</v>
          </cell>
          <cell r="J10">
            <v>36.72</v>
          </cell>
          <cell r="K10" t="str">
            <v>*</v>
          </cell>
        </row>
        <row r="11">
          <cell r="B11">
            <v>24.700000000000003</v>
          </cell>
          <cell r="C11">
            <v>29.9</v>
          </cell>
          <cell r="D11">
            <v>20.6</v>
          </cell>
          <cell r="E11">
            <v>72.875</v>
          </cell>
          <cell r="F11">
            <v>91</v>
          </cell>
          <cell r="G11">
            <v>48</v>
          </cell>
          <cell r="H11">
            <v>13.68</v>
          </cell>
          <cell r="I11" t="str">
            <v>S</v>
          </cell>
          <cell r="J11">
            <v>27.720000000000002</v>
          </cell>
          <cell r="K11" t="str">
            <v>*</v>
          </cell>
        </row>
        <row r="12">
          <cell r="B12">
            <v>24.612500000000001</v>
          </cell>
          <cell r="C12">
            <v>29.6</v>
          </cell>
          <cell r="D12">
            <v>21.7</v>
          </cell>
          <cell r="E12">
            <v>72.083333333333329</v>
          </cell>
          <cell r="F12">
            <v>84</v>
          </cell>
          <cell r="G12">
            <v>50</v>
          </cell>
          <cell r="H12">
            <v>14.04</v>
          </cell>
          <cell r="I12" t="str">
            <v>SO</v>
          </cell>
          <cell r="J12">
            <v>31.319999999999997</v>
          </cell>
          <cell r="K12" t="str">
            <v>*</v>
          </cell>
        </row>
        <row r="13">
          <cell r="B13">
            <v>24.616666666666664</v>
          </cell>
          <cell r="C13">
            <v>30.9</v>
          </cell>
          <cell r="D13">
            <v>20.2</v>
          </cell>
          <cell r="E13">
            <v>73.75</v>
          </cell>
          <cell r="F13">
            <v>92</v>
          </cell>
          <cell r="G13">
            <v>42</v>
          </cell>
          <cell r="H13">
            <v>16.2</v>
          </cell>
          <cell r="I13" t="str">
            <v>NO</v>
          </cell>
          <cell r="J13">
            <v>36</v>
          </cell>
          <cell r="K13" t="str">
            <v>*</v>
          </cell>
        </row>
        <row r="14">
          <cell r="B14">
            <v>25.05</v>
          </cell>
          <cell r="C14">
            <v>31</v>
          </cell>
          <cell r="D14">
            <v>20.5</v>
          </cell>
          <cell r="E14">
            <v>64.75</v>
          </cell>
          <cell r="F14">
            <v>89</v>
          </cell>
          <cell r="G14">
            <v>34</v>
          </cell>
          <cell r="H14">
            <v>10.8</v>
          </cell>
          <cell r="I14" t="str">
            <v>O</v>
          </cell>
          <cell r="J14">
            <v>27.36</v>
          </cell>
          <cell r="K14" t="str">
            <v>*</v>
          </cell>
        </row>
        <row r="15">
          <cell r="B15">
            <v>23.870833333333337</v>
          </cell>
          <cell r="C15">
            <v>30.6</v>
          </cell>
          <cell r="D15">
            <v>19.899999999999999</v>
          </cell>
          <cell r="E15">
            <v>72.875</v>
          </cell>
          <cell r="F15">
            <v>93</v>
          </cell>
          <cell r="G15">
            <v>42</v>
          </cell>
          <cell r="H15">
            <v>11.520000000000001</v>
          </cell>
          <cell r="I15" t="str">
            <v>NE</v>
          </cell>
          <cell r="J15">
            <v>27</v>
          </cell>
          <cell r="K15" t="str">
            <v>*</v>
          </cell>
        </row>
        <row r="16">
          <cell r="B16">
            <v>22.324999999999999</v>
          </cell>
          <cell r="C16">
            <v>27</v>
          </cell>
          <cell r="D16">
            <v>20</v>
          </cell>
          <cell r="E16">
            <v>86.666666666666671</v>
          </cell>
          <cell r="F16">
            <v>95</v>
          </cell>
          <cell r="G16">
            <v>65</v>
          </cell>
          <cell r="H16">
            <v>9.7200000000000006</v>
          </cell>
          <cell r="I16" t="str">
            <v>NE</v>
          </cell>
          <cell r="J16">
            <v>27.720000000000002</v>
          </cell>
          <cell r="K16" t="str">
            <v>*</v>
          </cell>
        </row>
        <row r="17">
          <cell r="B17">
            <v>23.224999999999994</v>
          </cell>
          <cell r="C17">
            <v>30.3</v>
          </cell>
          <cell r="D17">
            <v>18.600000000000001</v>
          </cell>
          <cell r="E17">
            <v>76.208333333333329</v>
          </cell>
          <cell r="F17">
            <v>94</v>
          </cell>
          <cell r="G17">
            <v>44</v>
          </cell>
          <cell r="H17">
            <v>19.079999999999998</v>
          </cell>
          <cell r="I17" t="str">
            <v>NO</v>
          </cell>
          <cell r="J17">
            <v>35.64</v>
          </cell>
          <cell r="K17" t="str">
            <v>*</v>
          </cell>
        </row>
        <row r="18">
          <cell r="B18">
            <v>24.862500000000001</v>
          </cell>
          <cell r="C18">
            <v>31.5</v>
          </cell>
          <cell r="D18">
            <v>20</v>
          </cell>
          <cell r="E18">
            <v>70.541666666666671</v>
          </cell>
          <cell r="F18">
            <v>91</v>
          </cell>
          <cell r="G18">
            <v>40</v>
          </cell>
          <cell r="H18">
            <v>14.4</v>
          </cell>
          <cell r="I18" t="str">
            <v>NO</v>
          </cell>
          <cell r="J18">
            <v>25.2</v>
          </cell>
          <cell r="K18" t="str">
            <v>*</v>
          </cell>
        </row>
        <row r="19">
          <cell r="B19">
            <v>25.837499999999995</v>
          </cell>
          <cell r="C19">
            <v>31.5</v>
          </cell>
          <cell r="D19">
            <v>21</v>
          </cell>
          <cell r="E19">
            <v>65.541666666666671</v>
          </cell>
          <cell r="F19">
            <v>87</v>
          </cell>
          <cell r="G19">
            <v>41</v>
          </cell>
          <cell r="H19">
            <v>17.64</v>
          </cell>
          <cell r="I19" t="str">
            <v>O</v>
          </cell>
          <cell r="J19">
            <v>34.200000000000003</v>
          </cell>
          <cell r="K19" t="str">
            <v>*</v>
          </cell>
        </row>
        <row r="20">
          <cell r="B20">
            <v>24.941666666666663</v>
          </cell>
          <cell r="C20">
            <v>31</v>
          </cell>
          <cell r="D20">
            <v>19.600000000000001</v>
          </cell>
          <cell r="E20">
            <v>63.333333333333336</v>
          </cell>
          <cell r="F20">
            <v>92</v>
          </cell>
          <cell r="G20">
            <v>31</v>
          </cell>
          <cell r="H20">
            <v>15.120000000000001</v>
          </cell>
          <cell r="I20" t="str">
            <v>O</v>
          </cell>
          <cell r="J20">
            <v>38.159999999999997</v>
          </cell>
          <cell r="K20" t="str">
            <v>*</v>
          </cell>
        </row>
        <row r="21">
          <cell r="B21">
            <v>21.612500000000001</v>
          </cell>
          <cell r="C21">
            <v>28</v>
          </cell>
          <cell r="D21">
            <v>17.899999999999999</v>
          </cell>
          <cell r="E21">
            <v>80.5</v>
          </cell>
          <cell r="F21">
            <v>95</v>
          </cell>
          <cell r="G21">
            <v>51</v>
          </cell>
          <cell r="H21">
            <v>10.44</v>
          </cell>
          <cell r="I21" t="str">
            <v>NE</v>
          </cell>
          <cell r="J21">
            <v>30.240000000000002</v>
          </cell>
          <cell r="K21" t="str">
            <v>*</v>
          </cell>
        </row>
        <row r="22">
          <cell r="B22">
            <v>23.137500000000003</v>
          </cell>
          <cell r="C22">
            <v>29.1</v>
          </cell>
          <cell r="D22">
            <v>19.2</v>
          </cell>
          <cell r="E22">
            <v>73.375</v>
          </cell>
          <cell r="F22">
            <v>89</v>
          </cell>
          <cell r="G22">
            <v>47</v>
          </cell>
          <cell r="H22">
            <v>12.24</v>
          </cell>
          <cell r="I22" t="str">
            <v>N</v>
          </cell>
          <cell r="J22">
            <v>23.759999999999998</v>
          </cell>
          <cell r="K22" t="str">
            <v>*</v>
          </cell>
        </row>
        <row r="23">
          <cell r="B23">
            <v>23.545833333333334</v>
          </cell>
          <cell r="C23">
            <v>30.1</v>
          </cell>
          <cell r="D23">
            <v>19.8</v>
          </cell>
          <cell r="E23">
            <v>71.333333333333329</v>
          </cell>
          <cell r="F23">
            <v>86</v>
          </cell>
          <cell r="G23">
            <v>44</v>
          </cell>
          <cell r="H23">
            <v>17.28</v>
          </cell>
          <cell r="I23" t="str">
            <v>NO</v>
          </cell>
          <cell r="J23">
            <v>30.6</v>
          </cell>
          <cell r="K23" t="str">
            <v>*</v>
          </cell>
        </row>
        <row r="24">
          <cell r="B24">
            <v>21.074999999999999</v>
          </cell>
          <cell r="C24">
            <v>26.2</v>
          </cell>
          <cell r="D24">
            <v>18.2</v>
          </cell>
          <cell r="E24">
            <v>83.625</v>
          </cell>
          <cell r="F24">
            <v>95</v>
          </cell>
          <cell r="G24">
            <v>66</v>
          </cell>
          <cell r="H24">
            <v>19.8</v>
          </cell>
          <cell r="I24" t="str">
            <v>SO</v>
          </cell>
          <cell r="J24">
            <v>37.440000000000005</v>
          </cell>
          <cell r="K24" t="str">
            <v>*</v>
          </cell>
        </row>
        <row r="25">
          <cell r="B25">
            <v>20.720833333333331</v>
          </cell>
          <cell r="C25">
            <v>26.7</v>
          </cell>
          <cell r="D25">
            <v>17.600000000000001</v>
          </cell>
          <cell r="E25">
            <v>87.5</v>
          </cell>
          <cell r="F25">
            <v>95</v>
          </cell>
          <cell r="G25">
            <v>63</v>
          </cell>
          <cell r="H25">
            <v>24.840000000000003</v>
          </cell>
          <cell r="I25" t="str">
            <v>SO</v>
          </cell>
          <cell r="J25">
            <v>48.6</v>
          </cell>
          <cell r="K25" t="str">
            <v>*</v>
          </cell>
        </row>
        <row r="26">
          <cell r="B26">
            <v>19.762499999999999</v>
          </cell>
          <cell r="C26">
            <v>25.2</v>
          </cell>
          <cell r="D26">
            <v>15.6</v>
          </cell>
          <cell r="E26">
            <v>82.041666666666671</v>
          </cell>
          <cell r="F26">
            <v>96</v>
          </cell>
          <cell r="G26">
            <v>55</v>
          </cell>
          <cell r="H26">
            <v>10.08</v>
          </cell>
          <cell r="I26" t="str">
            <v>N</v>
          </cell>
          <cell r="J26">
            <v>22.32</v>
          </cell>
          <cell r="K26" t="str">
            <v>*</v>
          </cell>
        </row>
        <row r="27">
          <cell r="B27">
            <v>19.941666666666666</v>
          </cell>
          <cell r="C27">
            <v>26.6</v>
          </cell>
          <cell r="D27">
            <v>15.1</v>
          </cell>
          <cell r="E27">
            <v>71.458333333333329</v>
          </cell>
          <cell r="F27">
            <v>90</v>
          </cell>
          <cell r="G27">
            <v>42</v>
          </cell>
          <cell r="H27">
            <v>19.8</v>
          </cell>
          <cell r="I27" t="str">
            <v>NO</v>
          </cell>
          <cell r="J27">
            <v>34.92</v>
          </cell>
          <cell r="K27" t="str">
            <v>*</v>
          </cell>
        </row>
        <row r="28">
          <cell r="B28">
            <v>21.254166666666663</v>
          </cell>
          <cell r="C28">
            <v>28.4</v>
          </cell>
          <cell r="D28">
            <v>14.3</v>
          </cell>
          <cell r="E28">
            <v>66.25</v>
          </cell>
          <cell r="F28">
            <v>92</v>
          </cell>
          <cell r="G28">
            <v>34</v>
          </cell>
          <cell r="H28">
            <v>16.920000000000002</v>
          </cell>
          <cell r="I28" t="str">
            <v>NO</v>
          </cell>
          <cell r="J28">
            <v>26.28</v>
          </cell>
          <cell r="K28" t="str">
            <v>*</v>
          </cell>
        </row>
        <row r="29">
          <cell r="B29">
            <v>22.962500000000006</v>
          </cell>
          <cell r="C29">
            <v>31</v>
          </cell>
          <cell r="D29">
            <v>15.4</v>
          </cell>
          <cell r="E29">
            <v>62.666666666666664</v>
          </cell>
          <cell r="F29">
            <v>83</v>
          </cell>
          <cell r="G29">
            <v>38</v>
          </cell>
          <cell r="H29">
            <v>20.88</v>
          </cell>
          <cell r="I29" t="str">
            <v>SO</v>
          </cell>
          <cell r="J29">
            <v>46.440000000000005</v>
          </cell>
          <cell r="K29" t="str">
            <v>*</v>
          </cell>
        </row>
        <row r="30">
          <cell r="B30">
            <v>23.091666666666669</v>
          </cell>
          <cell r="C30">
            <v>29.9</v>
          </cell>
          <cell r="D30">
            <v>18.399999999999999</v>
          </cell>
          <cell r="E30">
            <v>77.166666666666671</v>
          </cell>
          <cell r="F30">
            <v>95</v>
          </cell>
          <cell r="G30">
            <v>46</v>
          </cell>
          <cell r="H30">
            <v>27.720000000000002</v>
          </cell>
          <cell r="I30" t="str">
            <v>S</v>
          </cell>
          <cell r="J30">
            <v>60.12</v>
          </cell>
          <cell r="K30" t="str">
            <v>*</v>
          </cell>
        </row>
        <row r="31">
          <cell r="B31">
            <v>17.008333333333336</v>
          </cell>
          <cell r="C31">
            <v>18.5</v>
          </cell>
          <cell r="D31">
            <v>15.4</v>
          </cell>
          <cell r="E31">
            <v>94.208333333333329</v>
          </cell>
          <cell r="F31">
            <v>96</v>
          </cell>
          <cell r="G31">
            <v>89</v>
          </cell>
          <cell r="H31">
            <v>15.120000000000001</v>
          </cell>
          <cell r="I31" t="str">
            <v>NE</v>
          </cell>
          <cell r="J31">
            <v>32.76</v>
          </cell>
          <cell r="K31" t="str">
            <v>*</v>
          </cell>
        </row>
        <row r="32">
          <cell r="B32">
            <v>17.787500000000005</v>
          </cell>
          <cell r="C32">
            <v>23.4</v>
          </cell>
          <cell r="D32">
            <v>12.8</v>
          </cell>
          <cell r="E32">
            <v>76.666666666666671</v>
          </cell>
          <cell r="F32">
            <v>92</v>
          </cell>
          <cell r="G32">
            <v>57</v>
          </cell>
          <cell r="H32">
            <v>13.32</v>
          </cell>
          <cell r="I32" t="str">
            <v>N</v>
          </cell>
          <cell r="J32">
            <v>23.040000000000003</v>
          </cell>
          <cell r="K32" t="str">
            <v>*</v>
          </cell>
        </row>
        <row r="33">
          <cell r="B33">
            <v>19.758333333333329</v>
          </cell>
          <cell r="C33">
            <v>25.5</v>
          </cell>
          <cell r="D33">
            <v>15.9</v>
          </cell>
          <cell r="E33">
            <v>80</v>
          </cell>
          <cell r="F33">
            <v>94</v>
          </cell>
          <cell r="G33">
            <v>59</v>
          </cell>
          <cell r="H33">
            <v>15.840000000000002</v>
          </cell>
          <cell r="I33" t="str">
            <v>NO</v>
          </cell>
          <cell r="J33">
            <v>26.64</v>
          </cell>
          <cell r="K33" t="str">
            <v>*</v>
          </cell>
        </row>
        <row r="34">
          <cell r="B34">
            <v>21.095833333333335</v>
          </cell>
          <cell r="C34">
            <v>28.8</v>
          </cell>
          <cell r="D34">
            <v>15.9</v>
          </cell>
          <cell r="E34">
            <v>71</v>
          </cell>
          <cell r="F34">
            <v>87</v>
          </cell>
          <cell r="G34">
            <v>42</v>
          </cell>
          <cell r="H34">
            <v>18</v>
          </cell>
          <cell r="I34" t="str">
            <v>N</v>
          </cell>
          <cell r="J34">
            <v>34.56</v>
          </cell>
          <cell r="K34" t="str">
            <v>*</v>
          </cell>
        </row>
        <row r="35">
          <cell r="I35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90" zoomScaleNormal="90" workbookViewId="0">
      <selection activeCell="AJ32" sqref="AJ32"/>
    </sheetView>
  </sheetViews>
  <sheetFormatPr defaultRowHeight="12.75" x14ac:dyDescent="0.2"/>
  <cols>
    <col min="1" max="1" width="19.140625" style="2" bestFit="1" customWidth="1"/>
    <col min="2" max="31" width="5.42578125" style="2" customWidth="1"/>
    <col min="32" max="32" width="6.5703125" style="9" bestFit="1" customWidth="1"/>
    <col min="33" max="33" width="9.140625" style="1"/>
  </cols>
  <sheetData>
    <row r="1" spans="1:33" ht="20.100000000000001" customHeight="1" x14ac:dyDescent="0.2">
      <c r="A1" s="131" t="s">
        <v>22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/>
    </row>
    <row r="2" spans="1:33" s="4" customFormat="1" ht="20.100000000000001" customHeight="1" x14ac:dyDescent="0.2">
      <c r="A2" s="134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30"/>
      <c r="AG2" s="7"/>
    </row>
    <row r="3" spans="1:33" s="5" customFormat="1" ht="20.100000000000001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83" t="s">
        <v>40</v>
      </c>
      <c r="AG3" s="8"/>
    </row>
    <row r="4" spans="1:33" s="5" customFormat="1" ht="20.100000000000001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83" t="s">
        <v>39</v>
      </c>
      <c r="AG4" s="8"/>
    </row>
    <row r="5" spans="1:33" s="5" customFormat="1" ht="20.100000000000001" customHeight="1" x14ac:dyDescent="0.2">
      <c r="A5" s="84" t="s">
        <v>47</v>
      </c>
      <c r="B5" s="15">
        <f>[1]Abril!$B$5</f>
        <v>22.925000000000001</v>
      </c>
      <c r="C5" s="15">
        <f>[1]Abril!$B$6</f>
        <v>22.162499999999998</v>
      </c>
      <c r="D5" s="15">
        <f>[1]Abril!$B$7</f>
        <v>25.033333333333335</v>
      </c>
      <c r="E5" s="15">
        <f>[1]Abril!$B$8</f>
        <v>27.05</v>
      </c>
      <c r="F5" s="15">
        <f>[1]Abril!$B$9</f>
        <v>27.795833333333334</v>
      </c>
      <c r="G5" s="15">
        <f>[1]Abril!$B$10</f>
        <v>27.970833333333331</v>
      </c>
      <c r="H5" s="15">
        <f>[1]Abril!$B$11</f>
        <v>26.395833333333332</v>
      </c>
      <c r="I5" s="15">
        <f>[1]Abril!$B$12</f>
        <v>25.745833333333337</v>
      </c>
      <c r="J5" s="15">
        <f>[1]Abril!$B$13</f>
        <v>26.658333333333335</v>
      </c>
      <c r="K5" s="15">
        <f>[1]Abril!$B$14</f>
        <v>27.683333333333334</v>
      </c>
      <c r="L5" s="15">
        <f>[1]Abril!$B$15</f>
        <v>25.887499999999999</v>
      </c>
      <c r="M5" s="15">
        <f>[1]Abril!$B$16</f>
        <v>25.295833333333334</v>
      </c>
      <c r="N5" s="15">
        <f>[1]Abril!$B$17</f>
        <v>25.020833333333329</v>
      </c>
      <c r="O5" s="15">
        <f>[1]Abril!$B$18</f>
        <v>25.933333333333334</v>
      </c>
      <c r="P5" s="15">
        <f>[1]Abril!$B$19</f>
        <v>27.3</v>
      </c>
      <c r="Q5" s="15">
        <f>[1]Abril!$B$20</f>
        <v>23.958333333333332</v>
      </c>
      <c r="R5" s="15">
        <f>[1]Abril!$B$21</f>
        <v>23.05</v>
      </c>
      <c r="S5" s="15">
        <f>[1]Abril!$B$22</f>
        <v>24.004166666666666</v>
      </c>
      <c r="T5" s="15">
        <f>[1]Abril!$B$23</f>
        <v>24.204166666666669</v>
      </c>
      <c r="U5" s="15">
        <f>[1]Abril!$B$24</f>
        <v>23.379166666666663</v>
      </c>
      <c r="V5" s="15">
        <f>[1]Abril!$B$25</f>
        <v>20.579166666666662</v>
      </c>
      <c r="W5" s="15">
        <f>[1]Abril!$B$26</f>
        <v>20.354166666666668</v>
      </c>
      <c r="X5" s="15">
        <f>[1]Abril!$B$27</f>
        <v>21.562500000000004</v>
      </c>
      <c r="Y5" s="15">
        <f>[1]Abril!$B$28</f>
        <v>21.958333333333332</v>
      </c>
      <c r="Z5" s="15">
        <f>[1]Abril!$B$29</f>
        <v>23.745833333333326</v>
      </c>
      <c r="AA5" s="15">
        <f>[1]Abril!$B$30</f>
        <v>23.241666666666664</v>
      </c>
      <c r="AB5" s="15">
        <f>[1]Abril!$B$31</f>
        <v>19.395833333333339</v>
      </c>
      <c r="AC5" s="15">
        <f>[1]Abril!$B$32</f>
        <v>19.741666666666664</v>
      </c>
      <c r="AD5" s="15">
        <f>[1]Abril!$B$33</f>
        <v>19.637499999999999</v>
      </c>
      <c r="AE5" s="15">
        <f>[1]Abril!$B$34</f>
        <v>18.125</v>
      </c>
      <c r="AF5" s="85">
        <f t="shared" ref="AF5:AF12" si="1">AVERAGE(B5:AE5)</f>
        <v>23.859861111111112</v>
      </c>
      <c r="AG5" s="8"/>
    </row>
    <row r="6" spans="1:33" ht="17.100000000000001" customHeight="1" x14ac:dyDescent="0.2">
      <c r="A6" s="84" t="s">
        <v>0</v>
      </c>
      <c r="B6" s="15">
        <f>[2]Abril!$B$5</f>
        <v>21.508333333333336</v>
      </c>
      <c r="C6" s="15">
        <f>[2]Abril!$B$6</f>
        <v>20.037499999999998</v>
      </c>
      <c r="D6" s="15">
        <f>[2]Abril!$B$7</f>
        <v>21.570833333333336</v>
      </c>
      <c r="E6" s="15">
        <f>[2]Abril!$B$8</f>
        <v>22.287500000000005</v>
      </c>
      <c r="F6" s="15">
        <f>[2]Abril!$B$9</f>
        <v>24.000000000000004</v>
      </c>
      <c r="G6" s="15">
        <f>[2]Abril!$B$10</f>
        <v>21.320833333333333</v>
      </c>
      <c r="H6" s="15">
        <f>[2]Abril!$B$11</f>
        <v>22.845833333333331</v>
      </c>
      <c r="I6" s="15">
        <f>[2]Abril!$B$12</f>
        <v>25.025000000000002</v>
      </c>
      <c r="J6" s="15">
        <f>[2]Abril!$B$13</f>
        <v>24.420833333333338</v>
      </c>
      <c r="K6" s="15">
        <f>[2]Abril!$B$14</f>
        <v>23.504166666666666</v>
      </c>
      <c r="L6" s="15">
        <f>[2]Abril!$B$15</f>
        <v>22.329166666666666</v>
      </c>
      <c r="M6" s="15">
        <f>[2]Abril!$B$16</f>
        <v>21.395833333333329</v>
      </c>
      <c r="N6" s="15">
        <f>[2]Abril!$B$17</f>
        <v>19.749999999999996</v>
      </c>
      <c r="O6" s="15">
        <f>[2]Abril!$B$18</f>
        <v>22.983333333333331</v>
      </c>
      <c r="P6" s="15">
        <f>[2]Abril!$B$19</f>
        <v>24.274999999999995</v>
      </c>
      <c r="Q6" s="15">
        <f>[2]Abril!$B$20</f>
        <v>20.770833333333332</v>
      </c>
      <c r="R6" s="15">
        <f>[2]Abril!$B$21</f>
        <v>21.458333333333332</v>
      </c>
      <c r="S6" s="15">
        <f>[2]Abril!$B$22</f>
        <v>20.537499999999998</v>
      </c>
      <c r="T6" s="15">
        <f>[2]Abril!$B$23</f>
        <v>21.658333333333331</v>
      </c>
      <c r="U6" s="15">
        <f>[2]Abril!$B$24</f>
        <v>19.591666666666661</v>
      </c>
      <c r="V6" s="15">
        <f>[2]Abril!$B$25</f>
        <v>18.120833333333334</v>
      </c>
      <c r="W6" s="15">
        <f>[2]Abril!$B$26</f>
        <v>18.191666666666666</v>
      </c>
      <c r="X6" s="15">
        <f>[2]Abril!$B$27</f>
        <v>18.991666666666667</v>
      </c>
      <c r="Y6" s="15">
        <f>[2]Abril!$B$28</f>
        <v>20.525000000000002</v>
      </c>
      <c r="Z6" s="15">
        <f>[2]Abril!$B$29</f>
        <v>22.754166666666666</v>
      </c>
      <c r="AA6" s="15">
        <f>[2]Abril!$B$30</f>
        <v>19.55</v>
      </c>
      <c r="AB6" s="15">
        <f>[2]Abril!$B$31</f>
        <v>13.929166666666667</v>
      </c>
      <c r="AC6" s="15">
        <f>[2]Abril!$B$32</f>
        <v>13.320833333333335</v>
      </c>
      <c r="AD6" s="15" t="s">
        <v>134</v>
      </c>
      <c r="AE6" s="15">
        <f>[2]Abril!$B$34</f>
        <v>15.141666666666667</v>
      </c>
      <c r="AF6" s="85">
        <f t="shared" si="1"/>
        <v>20.751580459770114</v>
      </c>
    </row>
    <row r="7" spans="1:33" ht="17.100000000000001" customHeight="1" x14ac:dyDescent="0.2">
      <c r="A7" s="84" t="s">
        <v>1</v>
      </c>
      <c r="B7" s="15">
        <f>[3]Abril!$B$5</f>
        <v>26.316666666666663</v>
      </c>
      <c r="C7" s="15">
        <f>[3]Abril!$B$6</f>
        <v>24.741666666666664</v>
      </c>
      <c r="D7" s="15">
        <f>[3]Abril!$B$7</f>
        <v>25.141666666666666</v>
      </c>
      <c r="E7" s="15">
        <f>[3]Abril!$B$8</f>
        <v>25.916666666666661</v>
      </c>
      <c r="F7" s="15">
        <f>[3]Abril!$B$9</f>
        <v>25.220833333333335</v>
      </c>
      <c r="G7" s="15">
        <f>[3]Abril!$B$10</f>
        <v>26.383333333333336</v>
      </c>
      <c r="H7" s="15">
        <f>[3]Abril!$B$11</f>
        <v>26.633333333333336</v>
      </c>
      <c r="I7" s="15">
        <f>[3]Abril!$B$12</f>
        <v>25.708333333333329</v>
      </c>
      <c r="J7" s="15">
        <f>[3]Abril!$B$13</f>
        <v>27.012499999999999</v>
      </c>
      <c r="K7" s="15">
        <f>[3]Abril!$B$14</f>
        <v>27.654166666666669</v>
      </c>
      <c r="L7" s="15">
        <f>[3]Abril!$B$15</f>
        <v>26.483333333333338</v>
      </c>
      <c r="M7" s="15">
        <f>[3]Abril!$B$16</f>
        <v>25.945833333333329</v>
      </c>
      <c r="N7" s="15">
        <f>[3]Abril!$B$17</f>
        <v>25.145833333333339</v>
      </c>
      <c r="O7" s="15">
        <f>[3]Abril!$B$18</f>
        <v>27.75</v>
      </c>
      <c r="P7" s="15">
        <f>[3]Abril!$B$19</f>
        <v>28.199999999999992</v>
      </c>
      <c r="Q7" s="15">
        <f>[3]Abril!$B$20</f>
        <v>24.416666666666661</v>
      </c>
      <c r="R7" s="15">
        <f>[3]Abril!$B$21</f>
        <v>23.583333333333339</v>
      </c>
      <c r="S7" s="15">
        <f>[3]Abril!$B$22</f>
        <v>25.525000000000006</v>
      </c>
      <c r="T7" s="15">
        <f>[3]Abril!$B$23</f>
        <v>26.554166666666664</v>
      </c>
      <c r="U7" s="15">
        <f>[3]Abril!$B$24</f>
        <v>21.037499999999998</v>
      </c>
      <c r="V7" s="15">
        <f>[3]Abril!$B$25</f>
        <v>20.59090909090909</v>
      </c>
      <c r="W7" s="15">
        <f>[3]Abril!$B$26</f>
        <v>21.745833333333334</v>
      </c>
      <c r="X7" s="15">
        <f>[3]Abril!$B$27</f>
        <v>22.8</v>
      </c>
      <c r="Y7" s="15">
        <f>[3]Abril!$B$28</f>
        <v>24.820833333333336</v>
      </c>
      <c r="Z7" s="15">
        <f>[3]Abril!$B$29</f>
        <v>26.458333333333332</v>
      </c>
      <c r="AA7" s="15">
        <f>[3]Abril!$B$30</f>
        <v>22.729166666666668</v>
      </c>
      <c r="AB7" s="15">
        <f>[3]Abril!$B$31</f>
        <v>19.284210526315793</v>
      </c>
      <c r="AC7" s="15">
        <f>[3]Abril!$B$32</f>
        <v>19.145833333333336</v>
      </c>
      <c r="AD7" s="15">
        <f>[3]Abril!$B$33</f>
        <v>19.95</v>
      </c>
      <c r="AE7" s="15">
        <f>[3]Abril!$B$34</f>
        <v>22.020833333333329</v>
      </c>
      <c r="AF7" s="85">
        <f t="shared" si="1"/>
        <v>24.497226209463051</v>
      </c>
    </row>
    <row r="8" spans="1:33" ht="17.100000000000001" customHeight="1" x14ac:dyDescent="0.2">
      <c r="A8" s="84" t="s">
        <v>55</v>
      </c>
      <c r="B8" s="15">
        <f>[4]Abril!$B$5</f>
        <v>22.820833333333329</v>
      </c>
      <c r="C8" s="15">
        <f>[4]Abril!$B$6</f>
        <v>23.095833333333342</v>
      </c>
      <c r="D8" s="15">
        <f>[4]Abril!$B$7</f>
        <v>25.083333333333329</v>
      </c>
      <c r="E8" s="15">
        <f>[4]Abril!$B$8</f>
        <v>27.004166666666663</v>
      </c>
      <c r="F8" s="15">
        <f>[4]Abril!$B$9</f>
        <v>25.829166666666662</v>
      </c>
      <c r="G8" s="15">
        <f>[4]Abril!$B$10</f>
        <v>25.966666666666672</v>
      </c>
      <c r="H8" s="15">
        <f>[4]Abril!$B$11</f>
        <v>26.400000000000002</v>
      </c>
      <c r="I8" s="15">
        <f>[4]Abril!$B$12</f>
        <v>25.012500000000003</v>
      </c>
      <c r="J8" s="15">
        <f>[4]Abril!$B$13</f>
        <v>26.55</v>
      </c>
      <c r="K8" s="15">
        <f>[4]Abril!$B$14</f>
        <v>27.179166666666671</v>
      </c>
      <c r="L8" s="15">
        <f>[4]Abril!$B$15</f>
        <v>26.033333333333335</v>
      </c>
      <c r="M8" s="15">
        <f>[4]Abril!$B$16</f>
        <v>24.933333333333337</v>
      </c>
      <c r="N8" s="15">
        <f>[4]Abril!$B$17</f>
        <v>24.691666666666666</v>
      </c>
      <c r="O8" s="15">
        <f>[4]Abril!$B$18</f>
        <v>25.199999999999992</v>
      </c>
      <c r="P8" s="15">
        <f>[4]Abril!$B$19</f>
        <v>26.654166666666669</v>
      </c>
      <c r="Q8" s="15">
        <f>[4]Abril!$B$20</f>
        <v>23.55</v>
      </c>
      <c r="R8" s="15">
        <f>[4]Abril!$B$21</f>
        <v>22.895833333333339</v>
      </c>
      <c r="S8" s="15">
        <f>[4]Abril!$B$22</f>
        <v>24.229166666666661</v>
      </c>
      <c r="T8" s="15">
        <f>[4]Abril!$B$23</f>
        <v>23.287499999999998</v>
      </c>
      <c r="U8" s="15">
        <f>[4]Abril!$B$24</f>
        <v>22.525000000000002</v>
      </c>
      <c r="V8" s="15">
        <f>[4]Abril!$B$25</f>
        <v>20.295833333333338</v>
      </c>
      <c r="W8" s="15">
        <f>[4]Abril!$B$26</f>
        <v>20.766666666666669</v>
      </c>
      <c r="X8" s="15">
        <f>[4]Abril!$B$27</f>
        <v>22.395833333333332</v>
      </c>
      <c r="Y8" s="15">
        <f>[4]Abril!$B$28</f>
        <v>22.404166666666669</v>
      </c>
      <c r="Z8" s="15">
        <f>[4]Abril!$B$29</f>
        <v>24.333333333333332</v>
      </c>
      <c r="AA8" s="15">
        <f>[4]Abril!$B$30</f>
        <v>22.329166666666666</v>
      </c>
      <c r="AB8" s="15">
        <f>[4]Abril!$B$31</f>
        <v>17.795833333333338</v>
      </c>
      <c r="AC8" s="15">
        <f>[4]Abril!$B$32</f>
        <v>18.145833333333336</v>
      </c>
      <c r="AD8" s="15">
        <f>[4]Abril!$B$33</f>
        <v>19.608333333333331</v>
      </c>
      <c r="AE8" s="15">
        <f>[4]Abril!$B$34</f>
        <v>20.812500000000004</v>
      </c>
      <c r="AF8" s="86">
        <f>AVERAGE(B8:AE8)</f>
        <v>23.594305555555561</v>
      </c>
    </row>
    <row r="9" spans="1:33" ht="17.100000000000001" customHeight="1" x14ac:dyDescent="0.2">
      <c r="A9" s="84" t="s">
        <v>48</v>
      </c>
      <c r="B9" s="15">
        <f>[5]Abril!$B$5</f>
        <v>24.237500000000001</v>
      </c>
      <c r="C9" s="15">
        <f>[5]Abril!$B$6</f>
        <v>22.945833333333336</v>
      </c>
      <c r="D9" s="15">
        <f>[5]Abril!$B$7</f>
        <v>23.308333333333334</v>
      </c>
      <c r="E9" s="15">
        <f>[5]Abril!$B$8</f>
        <v>24.454166666666666</v>
      </c>
      <c r="F9" s="15">
        <f>[5]Abril!$B$9</f>
        <v>24.783333333333342</v>
      </c>
      <c r="G9" s="15">
        <f>[5]Abril!$B$10</f>
        <v>24.158333333333331</v>
      </c>
      <c r="H9" s="15">
        <f>[5]Abril!$B$11</f>
        <v>24.695833333333329</v>
      </c>
      <c r="I9" s="15">
        <f>[5]Abril!$B$12</f>
        <v>27.487500000000001</v>
      </c>
      <c r="J9" s="15">
        <f>[5]Abril!$B$13</f>
        <v>26.891666666666666</v>
      </c>
      <c r="K9" s="15">
        <f>[5]Abril!$B$14</f>
        <v>25.383333333333329</v>
      </c>
      <c r="L9" s="15">
        <f>[5]Abril!$B$15</f>
        <v>22.995833333333334</v>
      </c>
      <c r="M9" s="15">
        <f>[5]Abril!$B$16</f>
        <v>23.033333333333335</v>
      </c>
      <c r="N9" s="15">
        <f>[5]Abril!$B$17</f>
        <v>22.3125</v>
      </c>
      <c r="O9" s="15">
        <f>[5]Abril!$B$18</f>
        <v>25.625000000000004</v>
      </c>
      <c r="P9" s="15">
        <f>[5]Abril!$B$19</f>
        <v>26.95</v>
      </c>
      <c r="Q9" s="15">
        <f>[5]Abril!$B$20</f>
        <v>22.791666666666671</v>
      </c>
      <c r="R9" s="15">
        <f>[5]Abril!$B$21</f>
        <v>23.337499999999995</v>
      </c>
      <c r="S9" s="15">
        <f>[5]Abril!$B$22</f>
        <v>24.420833333333331</v>
      </c>
      <c r="T9" s="15">
        <f>[5]Abril!$B$23</f>
        <v>23.862499999999997</v>
      </c>
      <c r="U9" s="15">
        <f>[5]Abril!$B$24</f>
        <v>19.30833333333333</v>
      </c>
      <c r="V9" s="15">
        <f>[5]Abril!$B$25</f>
        <v>19.87083333333333</v>
      </c>
      <c r="W9" s="15">
        <f>[5]Abril!$B$26</f>
        <v>19.808333333333334</v>
      </c>
      <c r="X9" s="15">
        <f>[5]Abril!$B$27</f>
        <v>21.608333333333331</v>
      </c>
      <c r="Y9" s="15">
        <f>[5]Abril!$B$28</f>
        <v>23.899999999999995</v>
      </c>
      <c r="Z9" s="15">
        <f>[5]Abril!$B$29</f>
        <v>26.066666666666674</v>
      </c>
      <c r="AA9" s="15">
        <f>[5]Abril!$B$30</f>
        <v>21.358333333333331</v>
      </c>
      <c r="AB9" s="15">
        <f>[5]Abril!$B$31</f>
        <v>16.395833333333336</v>
      </c>
      <c r="AC9" s="15">
        <f>[5]Abril!$B$32</f>
        <v>15.054166666666667</v>
      </c>
      <c r="AD9" s="15">
        <f>[5]Abril!$B$33</f>
        <v>16.812500000000004</v>
      </c>
      <c r="AE9" s="15">
        <f>[5]Abril!$B$34</f>
        <v>18.512499999999999</v>
      </c>
      <c r="AF9" s="86">
        <f t="shared" si="1"/>
        <v>22.74569444444445</v>
      </c>
    </row>
    <row r="10" spans="1:33" ht="17.100000000000001" customHeight="1" x14ac:dyDescent="0.2">
      <c r="A10" s="84" t="s">
        <v>2</v>
      </c>
      <c r="B10" s="15">
        <f>[6]Abril!$B$5</f>
        <v>23.916666666666668</v>
      </c>
      <c r="C10" s="15">
        <f>[6]Abril!$B$6</f>
        <v>22.241666666666671</v>
      </c>
      <c r="D10" s="15">
        <f>[6]Abril!$B$7</f>
        <v>24.520833333333332</v>
      </c>
      <c r="E10" s="15">
        <f>[6]Abril!$B$8</f>
        <v>24.112500000000001</v>
      </c>
      <c r="F10" s="15">
        <f>[6]Abril!$B$9</f>
        <v>23.620833333333337</v>
      </c>
      <c r="G10" s="15">
        <f>[6]Abril!$B$10</f>
        <v>23.883333333333329</v>
      </c>
      <c r="H10" s="15">
        <f>[6]Abril!$B$11</f>
        <v>24.954166666666669</v>
      </c>
      <c r="I10" s="15">
        <f>[6]Abril!$B$12</f>
        <v>24.337500000000006</v>
      </c>
      <c r="J10" s="15">
        <f>[6]Abril!$B$13</f>
        <v>25.537499999999998</v>
      </c>
      <c r="K10" s="15">
        <f>[6]Abril!$B$14</f>
        <v>25.979166666666657</v>
      </c>
      <c r="L10" s="15">
        <f>[6]Abril!$B$15</f>
        <v>24.599999999999998</v>
      </c>
      <c r="M10" s="15">
        <f>[6]Abril!$B$16</f>
        <v>23.700000000000003</v>
      </c>
      <c r="N10" s="15">
        <f>[6]Abril!$B$17</f>
        <v>23.637500000000003</v>
      </c>
      <c r="O10" s="15">
        <f>[6]Abril!$B$18</f>
        <v>25.633333333333336</v>
      </c>
      <c r="P10" s="15">
        <f>[6]Abril!$B$19</f>
        <v>25.824999999999999</v>
      </c>
      <c r="Q10" s="15">
        <f>[6]Abril!$B$20</f>
        <v>22.845833333333335</v>
      </c>
      <c r="R10" s="15">
        <f>[6]Abril!$B$21</f>
        <v>21.166666666666668</v>
      </c>
      <c r="S10" s="15">
        <f>[6]Abril!$B$22</f>
        <v>24.041666666666668</v>
      </c>
      <c r="T10" s="15">
        <f>[6]Abril!$B$23</f>
        <v>24.804166666666664</v>
      </c>
      <c r="U10" s="15">
        <f>[6]Abril!$B$24</f>
        <v>19.508333333333329</v>
      </c>
      <c r="V10" s="15">
        <f>[6]Abril!$B$25</f>
        <v>17.412499999999998</v>
      </c>
      <c r="W10" s="15">
        <f>[6]Abril!$B$26</f>
        <v>19.320833333333333</v>
      </c>
      <c r="X10" s="15">
        <f>[6]Abril!$B$27</f>
        <v>21.270833333333332</v>
      </c>
      <c r="Y10" s="15">
        <f>[6]Abril!$B$28</f>
        <v>23.270833333333332</v>
      </c>
      <c r="Z10" s="15">
        <f>[6]Abril!$B$29</f>
        <v>24.379166666666663</v>
      </c>
      <c r="AA10" s="15">
        <f>[6]Abril!$B$30</f>
        <v>21.087500000000002</v>
      </c>
      <c r="AB10" s="15">
        <f>[6]Abril!$B$31</f>
        <v>16.604166666666664</v>
      </c>
      <c r="AC10" s="15">
        <f>[6]Abril!$B$32</f>
        <v>18.270833333333332</v>
      </c>
      <c r="AD10" s="15">
        <f>[6]Abril!$B$33</f>
        <v>20.508333333333336</v>
      </c>
      <c r="AE10" s="15">
        <f>[6]Abril!$B$34</f>
        <v>21.762499999999999</v>
      </c>
      <c r="AF10" s="86">
        <f t="shared" si="1"/>
        <v>22.758472222222228</v>
      </c>
      <c r="AG10" s="19" t="s">
        <v>54</v>
      </c>
    </row>
    <row r="11" spans="1:33" ht="17.100000000000001" customHeight="1" x14ac:dyDescent="0.2">
      <c r="A11" s="84" t="s">
        <v>3</v>
      </c>
      <c r="B11" s="15">
        <f>[7]Abril!$B$5</f>
        <v>23.974999999999994</v>
      </c>
      <c r="C11" s="15">
        <f>[7]Abril!$B$6</f>
        <v>23.183333333333337</v>
      </c>
      <c r="D11" s="15">
        <f>[7]Abril!$B$7</f>
        <v>25.620833333333337</v>
      </c>
      <c r="E11" s="15">
        <f>[7]Abril!$B$8</f>
        <v>26.375</v>
      </c>
      <c r="F11" s="15">
        <f>[7]Abril!$B$9</f>
        <v>26.487500000000001</v>
      </c>
      <c r="G11" s="15">
        <f>[7]Abril!$B$10</f>
        <v>26.499999999999996</v>
      </c>
      <c r="H11" s="15">
        <f>[7]Abril!$B$11</f>
        <v>26.412500000000005</v>
      </c>
      <c r="I11" s="15">
        <f>[7]Abril!$B$12</f>
        <v>25.129166666666663</v>
      </c>
      <c r="J11" s="15">
        <f>[7]Abril!$B$13</f>
        <v>26.204166666666662</v>
      </c>
      <c r="K11" s="15">
        <f>[7]Abril!$B$14</f>
        <v>27.304166666666671</v>
      </c>
      <c r="L11" s="15">
        <f>[7]Abril!$B$15</f>
        <v>26.825000000000003</v>
      </c>
      <c r="M11" s="15">
        <f>[7]Abril!$B$16</f>
        <v>26.216666666666672</v>
      </c>
      <c r="N11" s="15">
        <f>[7]Abril!$B$17</f>
        <v>25.491666666666664</v>
      </c>
      <c r="O11" s="15">
        <f>[7]Abril!$B$18</f>
        <v>26.424999999999997</v>
      </c>
      <c r="P11" s="15">
        <f>[7]Abril!$B$19</f>
        <v>27.233333333333324</v>
      </c>
      <c r="Q11" s="15">
        <f>[7]Abril!$B$20</f>
        <v>26.333333333333339</v>
      </c>
      <c r="R11" s="15">
        <f>[7]Abril!$B$21</f>
        <v>25.029166666666672</v>
      </c>
      <c r="S11" s="15">
        <f>[7]Abril!$B$22</f>
        <v>25.329166666666669</v>
      </c>
      <c r="T11" s="15">
        <f>[7]Abril!$B$23</f>
        <v>25.429166666666671</v>
      </c>
      <c r="U11" s="15">
        <f>[7]Abril!$B$24</f>
        <v>23.858333333333334</v>
      </c>
      <c r="V11" s="15">
        <f>[7]Abril!$B$25</f>
        <v>22.485714285714288</v>
      </c>
      <c r="W11" s="15">
        <f>[7]Abril!$B$26</f>
        <v>22.087500000000002</v>
      </c>
      <c r="X11" s="15">
        <f>[7]Abril!$B$27</f>
        <v>21.575000000000003</v>
      </c>
      <c r="Y11" s="15">
        <f>[7]Abril!$B$28</f>
        <v>21.583333333333332</v>
      </c>
      <c r="Z11" s="15">
        <f>[7]Abril!$B$29</f>
        <v>23.225000000000005</v>
      </c>
      <c r="AA11" s="15">
        <f>[7]Abril!$B$30</f>
        <v>24.866666666666671</v>
      </c>
      <c r="AB11" s="15">
        <f>[7]Abril!$B$31</f>
        <v>20.582608695652173</v>
      </c>
      <c r="AC11" s="15">
        <f>[7]Abril!$B$32</f>
        <v>21.505263157894738</v>
      </c>
      <c r="AD11" s="15">
        <f>[7]Abril!$B$33</f>
        <v>21.004166666666666</v>
      </c>
      <c r="AE11" s="15">
        <f>[7]Abril!$B$34</f>
        <v>21.670833333333334</v>
      </c>
      <c r="AF11" s="86">
        <f t="shared" si="1"/>
        <v>24.531619537975377</v>
      </c>
    </row>
    <row r="12" spans="1:33" ht="17.100000000000001" customHeight="1" x14ac:dyDescent="0.2">
      <c r="A12" s="84" t="s">
        <v>4</v>
      </c>
      <c r="B12" s="15">
        <f>[8]Abril!$B$5</f>
        <v>22.037499999999994</v>
      </c>
      <c r="C12" s="15">
        <f>[8]Abril!$B$6</f>
        <v>21.870833333333326</v>
      </c>
      <c r="D12" s="15">
        <f>[8]Abril!$B$7</f>
        <v>24.379166666666666</v>
      </c>
      <c r="E12" s="15">
        <f>[8]Abril!$B$8</f>
        <v>24.137500000000003</v>
      </c>
      <c r="F12" s="15">
        <f>[8]Abril!$B$9</f>
        <v>23.875</v>
      </c>
      <c r="G12" s="15">
        <f>[8]Abril!$B$10</f>
        <v>24.512500000000006</v>
      </c>
      <c r="H12" s="15">
        <f>[8]Abril!$B$11</f>
        <v>24.700000000000003</v>
      </c>
      <c r="I12" s="15">
        <f>[8]Abril!$B$12</f>
        <v>24.612500000000001</v>
      </c>
      <c r="J12" s="15">
        <f>[8]Abril!$B$13</f>
        <v>24.616666666666664</v>
      </c>
      <c r="K12" s="15">
        <f>[8]Abril!$B$14</f>
        <v>25.05</v>
      </c>
      <c r="L12" s="15">
        <f>[8]Abril!$B$15</f>
        <v>23.870833333333337</v>
      </c>
      <c r="M12" s="15">
        <f>[8]Abril!$B$16</f>
        <v>22.324999999999999</v>
      </c>
      <c r="N12" s="15">
        <f>[8]Abril!$B$17</f>
        <v>23.224999999999994</v>
      </c>
      <c r="O12" s="15">
        <f>[8]Abril!$B$18</f>
        <v>24.862500000000001</v>
      </c>
      <c r="P12" s="15">
        <f>[8]Abril!$B$19</f>
        <v>25.837499999999995</v>
      </c>
      <c r="Q12" s="15">
        <f>[8]Abril!$B$20</f>
        <v>24.941666666666663</v>
      </c>
      <c r="R12" s="15">
        <f>[8]Abril!$B$21</f>
        <v>21.612500000000001</v>
      </c>
      <c r="S12" s="15">
        <f>[8]Abril!$B$22</f>
        <v>23.137500000000003</v>
      </c>
      <c r="T12" s="15">
        <f>[8]Abril!$B$23</f>
        <v>23.545833333333334</v>
      </c>
      <c r="U12" s="15">
        <f>[8]Abril!$B$24</f>
        <v>21.074999999999999</v>
      </c>
      <c r="V12" s="15">
        <f>[8]Abril!$B$25</f>
        <v>20.720833333333331</v>
      </c>
      <c r="W12" s="15">
        <f>[8]Abril!$B$26</f>
        <v>19.762499999999999</v>
      </c>
      <c r="X12" s="15">
        <f>[8]Abril!$B$27</f>
        <v>19.941666666666666</v>
      </c>
      <c r="Y12" s="15">
        <f>[8]Abril!$B$28</f>
        <v>21.254166666666663</v>
      </c>
      <c r="Z12" s="15">
        <f>[8]Abril!$B$29</f>
        <v>22.962500000000006</v>
      </c>
      <c r="AA12" s="15">
        <f>[8]Abril!$B$30</f>
        <v>23.091666666666669</v>
      </c>
      <c r="AB12" s="15">
        <f>[8]Abril!$B$31</f>
        <v>17.008333333333336</v>
      </c>
      <c r="AC12" s="15">
        <f>[8]Abril!$B$32</f>
        <v>17.787500000000005</v>
      </c>
      <c r="AD12" s="15">
        <f>[8]Abril!$B$33</f>
        <v>19.758333333333329</v>
      </c>
      <c r="AE12" s="15">
        <f>[8]Abril!$B$34</f>
        <v>21.095833333333335</v>
      </c>
      <c r="AF12" s="86">
        <f t="shared" si="1"/>
        <v>22.586944444444445</v>
      </c>
    </row>
    <row r="13" spans="1:33" ht="17.100000000000001" customHeight="1" x14ac:dyDescent="0.2">
      <c r="A13" s="84" t="s">
        <v>5</v>
      </c>
      <c r="B13" s="15" t="str">
        <f>[9]Abril!$B$5</f>
        <v>*</v>
      </c>
      <c r="C13" s="15" t="str">
        <f>[9]Abril!$B$6</f>
        <v>*</v>
      </c>
      <c r="D13" s="15" t="str">
        <f>[9]Abril!$B$7</f>
        <v>*</v>
      </c>
      <c r="E13" s="15" t="str">
        <f>[9]Abril!$B$8</f>
        <v>*</v>
      </c>
      <c r="F13" s="15" t="str">
        <f>[9]Abril!$B$9</f>
        <v>*</v>
      </c>
      <c r="G13" s="15" t="str">
        <f>[9]Abril!$B$10</f>
        <v>*</v>
      </c>
      <c r="H13" s="15" t="str">
        <f>[9]Abril!$B$11</f>
        <v>*</v>
      </c>
      <c r="I13" s="15" t="str">
        <f>[9]Abril!$B$12</f>
        <v>*</v>
      </c>
      <c r="J13" s="15" t="str">
        <f>[9]Abril!$B$13</f>
        <v>*</v>
      </c>
      <c r="K13" s="15" t="str">
        <f>[9]Abril!$B$14</f>
        <v>*</v>
      </c>
      <c r="L13" s="15" t="str">
        <f>[9]Abril!$B$15</f>
        <v>*</v>
      </c>
      <c r="M13" s="15" t="str">
        <f>[9]Abril!$B$16</f>
        <v>*</v>
      </c>
      <c r="N13" s="15" t="str">
        <f>[9]Abril!$B$17</f>
        <v>*</v>
      </c>
      <c r="O13" s="15" t="str">
        <f>[9]Abril!$B$18</f>
        <v>*</v>
      </c>
      <c r="P13" s="15" t="str">
        <f>[9]Abril!$B$19</f>
        <v>*</v>
      </c>
      <c r="Q13" s="15" t="str">
        <f>[9]Abril!$B$20</f>
        <v>*</v>
      </c>
      <c r="R13" s="15" t="str">
        <f>[9]Abril!$B$21</f>
        <v>*</v>
      </c>
      <c r="S13" s="15" t="str">
        <f>[9]Abril!$B$22</f>
        <v>*</v>
      </c>
      <c r="T13" s="15" t="str">
        <f>[9]Abril!$B$23</f>
        <v>*</v>
      </c>
      <c r="U13" s="15" t="str">
        <f>[9]Abril!$B$24</f>
        <v>*</v>
      </c>
      <c r="V13" s="15" t="str">
        <f>[9]Abril!$B$25</f>
        <v>*</v>
      </c>
      <c r="W13" s="15" t="str">
        <f>[9]Abril!$B$26</f>
        <v>*</v>
      </c>
      <c r="X13" s="15" t="str">
        <f>[9]Abril!$B$27</f>
        <v>*</v>
      </c>
      <c r="Y13" s="15" t="str">
        <f>[9]Abril!$B$28</f>
        <v>*</v>
      </c>
      <c r="Z13" s="15" t="str">
        <f>[9]Abril!$B$29</f>
        <v>*</v>
      </c>
      <c r="AA13" s="15" t="str">
        <f>[9]Abril!$B$30</f>
        <v>*</v>
      </c>
      <c r="AB13" s="15" t="str">
        <f>[9]Abril!$B$31</f>
        <v>*</v>
      </c>
      <c r="AC13" s="15" t="str">
        <f>[9]Abril!$B$32</f>
        <v>*</v>
      </c>
      <c r="AD13" s="15" t="str">
        <f>[9]Abril!$B$33</f>
        <v>*</v>
      </c>
      <c r="AE13" s="15" t="str">
        <f>[9]Abril!$B$34</f>
        <v>*</v>
      </c>
      <c r="AF13" s="86" t="s">
        <v>134</v>
      </c>
      <c r="AG13" s="19" t="s">
        <v>54</v>
      </c>
    </row>
    <row r="14" spans="1:33" ht="17.100000000000001" customHeight="1" x14ac:dyDescent="0.2">
      <c r="A14" s="84" t="s">
        <v>50</v>
      </c>
      <c r="B14" s="15">
        <f>[10]Abril!$B$5</f>
        <v>23.508333333333329</v>
      </c>
      <c r="C14" s="15">
        <f>[10]Abril!$B$6</f>
        <v>22.400000000000002</v>
      </c>
      <c r="D14" s="15">
        <f>[10]Abril!$B$7</f>
        <v>23.399999999999995</v>
      </c>
      <c r="E14" s="15">
        <f>[10]Abril!$B$8</f>
        <v>23.641666666666666</v>
      </c>
      <c r="F14" s="15">
        <f>[10]Abril!$B$9</f>
        <v>24.708333333333329</v>
      </c>
      <c r="G14" s="15">
        <f>[10]Abril!$B$10</f>
        <v>25.066666666666666</v>
      </c>
      <c r="H14" s="15">
        <f>[10]Abril!$B$11</f>
        <v>25.337500000000002</v>
      </c>
      <c r="I14" s="15">
        <f>[10]Abril!$B$12</f>
        <v>24.079166666666666</v>
      </c>
      <c r="J14" s="15">
        <f>[10]Abril!$B$13</f>
        <v>24.8</v>
      </c>
      <c r="K14" s="15">
        <f>[10]Abril!$B$14</f>
        <v>25.5</v>
      </c>
      <c r="L14" s="15">
        <f>[10]Abril!$B$15</f>
        <v>24.333333333333343</v>
      </c>
      <c r="M14" s="15">
        <f>[10]Abril!$B$16</f>
        <v>23.708333333333332</v>
      </c>
      <c r="N14" s="15">
        <f>[10]Abril!$B$17</f>
        <v>24.125</v>
      </c>
      <c r="O14" s="15">
        <f>[10]Abril!$B$18</f>
        <v>25.004166666666666</v>
      </c>
      <c r="P14" s="15">
        <f>[10]Abril!$B$19</f>
        <v>25.504166666666663</v>
      </c>
      <c r="Q14" s="15">
        <f>[10]Abril!$B$20</f>
        <v>24.808333333333326</v>
      </c>
      <c r="R14" s="15">
        <f>[10]Abril!$B$21</f>
        <v>22.3</v>
      </c>
      <c r="S14" s="15">
        <f>[10]Abril!$B$22</f>
        <v>23.433333333333334</v>
      </c>
      <c r="T14" s="15">
        <f>[10]Abril!$B$23</f>
        <v>24.541666666666661</v>
      </c>
      <c r="U14" s="15">
        <f>[10]Abril!$B$24</f>
        <v>21.091666666666672</v>
      </c>
      <c r="V14" s="15">
        <f>[10]Abril!$B$25</f>
        <v>20.762500000000006</v>
      </c>
      <c r="W14" s="15">
        <f>[10]Abril!$B$26</f>
        <v>21.545454545454543</v>
      </c>
      <c r="X14" s="15">
        <f>[10]Abril!$B$27</f>
        <v>22.37777777777778</v>
      </c>
      <c r="Y14" s="15">
        <f>[10]Abril!$B$28</f>
        <v>21.841666666666669</v>
      </c>
      <c r="Z14" s="15">
        <f>[10]Abril!$B$29</f>
        <v>23.020833333333332</v>
      </c>
      <c r="AA14" s="15">
        <f>[10]Abril!$B$30</f>
        <v>23.654166666666669</v>
      </c>
      <c r="AB14" s="15">
        <f>[10]Abril!$B$31</f>
        <v>18.649999999999995</v>
      </c>
      <c r="AC14" s="15">
        <f>[10]Abril!$B$32</f>
        <v>19.133333333333336</v>
      </c>
      <c r="AD14" s="15">
        <f>[10]Abril!$B$33</f>
        <v>21.454166666666666</v>
      </c>
      <c r="AE14" s="15">
        <f>[10]Abril!$B$34</f>
        <v>22.249999999999996</v>
      </c>
      <c r="AF14" s="86">
        <f>AVERAGE(B14:AE14)</f>
        <v>23.199385521885521</v>
      </c>
    </row>
    <row r="15" spans="1:33" ht="17.100000000000001" customHeight="1" x14ac:dyDescent="0.2">
      <c r="A15" s="84" t="s">
        <v>6</v>
      </c>
      <c r="B15" s="15">
        <f>[11]Abril!$B$5</f>
        <v>28.153846153846153</v>
      </c>
      <c r="C15" s="15">
        <f>[11]Abril!$B$6</f>
        <v>26.657142857142855</v>
      </c>
      <c r="D15" s="15">
        <f>[11]Abril!$B$7</f>
        <v>28.481818181818184</v>
      </c>
      <c r="E15" s="15">
        <f>[11]Abril!$B$8</f>
        <v>26.172727272727276</v>
      </c>
      <c r="F15" s="15">
        <f>[11]Abril!$B$9</f>
        <v>28.23076923076923</v>
      </c>
      <c r="G15" s="15">
        <f>[11]Abril!$B$10</f>
        <v>29.199999999999996</v>
      </c>
      <c r="H15" s="15">
        <f>[11]Abril!$B$11</f>
        <v>28.5</v>
      </c>
      <c r="I15" s="15">
        <f>[11]Abril!$B$12</f>
        <v>27.166666666666668</v>
      </c>
      <c r="J15" s="15">
        <f>[11]Abril!$B$13</f>
        <v>28.746153846153849</v>
      </c>
      <c r="K15" s="15">
        <f>[11]Abril!$B$14</f>
        <v>29.442857142857143</v>
      </c>
      <c r="L15" s="15">
        <f>[11]Abril!$B$15</f>
        <v>29.981818181818177</v>
      </c>
      <c r="M15" s="15">
        <f>[11]Abril!$B$16</f>
        <v>27.845454545454547</v>
      </c>
      <c r="N15" s="15">
        <f>[11]Abril!$B$17</f>
        <v>29.016666666666666</v>
      </c>
      <c r="O15" s="15">
        <f>[11]Abril!$B$18</f>
        <v>30.450000000000003</v>
      </c>
      <c r="P15" s="15">
        <f>[11]Abril!$B$19</f>
        <v>31.154545454545449</v>
      </c>
      <c r="Q15" s="15">
        <f>[11]Abril!$B$20</f>
        <v>29.344444444444449</v>
      </c>
      <c r="R15" s="15">
        <f>[11]Abril!$B$21</f>
        <v>26.133333333333336</v>
      </c>
      <c r="S15" s="15">
        <f>[11]Abril!$B$22</f>
        <v>28.125</v>
      </c>
      <c r="T15" s="15">
        <f>[11]Abril!$B$23</f>
        <v>27.630000000000003</v>
      </c>
      <c r="U15" s="15">
        <f>[11]Abril!$B$24</f>
        <v>21.763636363636365</v>
      </c>
      <c r="V15" s="15">
        <f>[11]Abril!$B$25</f>
        <v>22.09090909090909</v>
      </c>
      <c r="W15" s="15">
        <f>[11]Abril!$B$26</f>
        <v>24.838461538461537</v>
      </c>
      <c r="X15" s="15">
        <f>[11]Abril!$B$27</f>
        <v>23.45</v>
      </c>
      <c r="Y15" s="15">
        <f>[11]Abril!$B$28</f>
        <v>24.270000000000007</v>
      </c>
      <c r="Z15" s="15">
        <f>[11]Abril!$B$29</f>
        <v>26.964705882352941</v>
      </c>
      <c r="AA15" s="15">
        <f>[11]Abril!$B$30</f>
        <v>26.30714285714285</v>
      </c>
      <c r="AB15" s="15">
        <f>[11]Abril!$B$31</f>
        <v>21.116666666666664</v>
      </c>
      <c r="AC15" s="15">
        <f>[11]Abril!$B$32</f>
        <v>22.222222222222218</v>
      </c>
      <c r="AD15" s="15">
        <f>[11]Abril!$B$33</f>
        <v>22.516666666666669</v>
      </c>
      <c r="AE15" s="15">
        <f>[11]Abril!$B$34</f>
        <v>23.208695652173912</v>
      </c>
      <c r="AF15" s="86">
        <f t="shared" ref="AF15:AF30" si="2">AVERAGE(B15:AE15)</f>
        <v>26.639411697282537</v>
      </c>
    </row>
    <row r="16" spans="1:33" ht="17.100000000000001" customHeight="1" x14ac:dyDescent="0.2">
      <c r="A16" s="84" t="s">
        <v>7</v>
      </c>
      <c r="B16" s="15">
        <f>[12]Abril!$B$5</f>
        <v>23.012499999999992</v>
      </c>
      <c r="C16" s="15">
        <f>[12]Abril!$B$6</f>
        <v>22.225000000000005</v>
      </c>
      <c r="D16" s="15">
        <f>[12]Abril!$B$7</f>
        <v>23.762499999999999</v>
      </c>
      <c r="E16" s="15">
        <f>[12]Abril!$B$8</f>
        <v>23.712500000000002</v>
      </c>
      <c r="F16" s="15">
        <f>[12]Abril!$B$9</f>
        <v>23.712500000000002</v>
      </c>
      <c r="G16" s="15">
        <f>[12]Abril!$B$10</f>
        <v>24.400000000000002</v>
      </c>
      <c r="H16" s="15">
        <f>[12]Abril!$B$11</f>
        <v>23.958333333333332</v>
      </c>
      <c r="I16" s="15">
        <f>[12]Abril!$B$12</f>
        <v>25.033333333333335</v>
      </c>
      <c r="J16" s="15">
        <f>[12]Abril!$B$13</f>
        <v>25.095833333333331</v>
      </c>
      <c r="K16" s="15">
        <f>[12]Abril!$B$14</f>
        <v>25.054166666666671</v>
      </c>
      <c r="L16" s="15">
        <f>[12]Abril!$B$15</f>
        <v>23.216666666666658</v>
      </c>
      <c r="M16" s="15">
        <f>[12]Abril!$B$16</f>
        <v>22.162500000000005</v>
      </c>
      <c r="N16" s="15">
        <f>[12]Abril!$B$17</f>
        <v>21.337499999999995</v>
      </c>
      <c r="O16" s="15">
        <f>[12]Abril!$B$18</f>
        <v>24.662499999999994</v>
      </c>
      <c r="P16" s="15">
        <f>[12]Abril!$B$19</f>
        <v>25.366666666666664</v>
      </c>
      <c r="Q16" s="15">
        <f>[12]Abril!$B$20</f>
        <v>21.058333333333334</v>
      </c>
      <c r="R16" s="15">
        <f>[12]Abril!$B$21</f>
        <v>20.383333333333336</v>
      </c>
      <c r="S16" s="15">
        <f>[12]Abril!$B$22</f>
        <v>22.154166666666669</v>
      </c>
      <c r="T16" s="15">
        <f>[12]Abril!$B$23</f>
        <v>22.8</v>
      </c>
      <c r="U16" s="15">
        <f>[12]Abril!$B$24</f>
        <v>19.429166666666664</v>
      </c>
      <c r="V16" s="15">
        <f>[12]Abril!$B$25</f>
        <v>18.145833333333332</v>
      </c>
      <c r="W16" s="15">
        <f>[12]Abril!$B$26</f>
        <v>18.379166666666666</v>
      </c>
      <c r="X16" s="15">
        <f>[12]Abril!$B$27</f>
        <v>20.516666666666669</v>
      </c>
      <c r="Y16" s="15">
        <f>[12]Abril!$B$28</f>
        <v>22.104166666666668</v>
      </c>
      <c r="Z16" s="15">
        <f>[12]Abril!$B$29</f>
        <v>23.283333333333331</v>
      </c>
      <c r="AA16" s="15">
        <f>[12]Abril!$B$30</f>
        <v>19.033333333333331</v>
      </c>
      <c r="AB16" s="15">
        <f>[12]Abril!$B$31</f>
        <v>14.495833333333332</v>
      </c>
      <c r="AC16" s="15">
        <f>[12]Abril!$B$32</f>
        <v>14.645833333333336</v>
      </c>
      <c r="AD16" s="15">
        <f>[12]Abril!$B$33</f>
        <v>17.716666666666669</v>
      </c>
      <c r="AE16" s="15">
        <f>[12]Abril!$B$34</f>
        <v>17.883333333333333</v>
      </c>
      <c r="AF16" s="86">
        <f t="shared" si="2"/>
        <v>21.624722222222218</v>
      </c>
    </row>
    <row r="17" spans="1:34" ht="17.100000000000001" customHeight="1" x14ac:dyDescent="0.2">
      <c r="A17" s="84" t="s">
        <v>8</v>
      </c>
      <c r="B17" s="15">
        <f>[13]Abril!$B$5</f>
        <v>21.887500000000003</v>
      </c>
      <c r="C17" s="15">
        <f>[13]Abril!$B$6</f>
        <v>21.666666666666671</v>
      </c>
      <c r="D17" s="15">
        <f>[13]Abril!$B$7</f>
        <v>23.504166666666666</v>
      </c>
      <c r="E17" s="15">
        <f>[13]Abril!$B$8</f>
        <v>23.720833333333331</v>
      </c>
      <c r="F17" s="15">
        <f>[13]Abril!$B$9</f>
        <v>24.045833333333334</v>
      </c>
      <c r="G17" s="15">
        <f>[13]Abril!$B$10</f>
        <v>21.716666666666665</v>
      </c>
      <c r="H17" s="15">
        <f>[13]Abril!$B$11</f>
        <v>23.641666666666666</v>
      </c>
      <c r="I17" s="15">
        <f>[13]Abril!$B$12</f>
        <v>25.574999999999999</v>
      </c>
      <c r="J17" s="15">
        <f>[13]Abril!$B$13</f>
        <v>25.754166666666666</v>
      </c>
      <c r="K17" s="15">
        <f>[13]Abril!$B$14</f>
        <v>25.724999999999998</v>
      </c>
      <c r="L17" s="15">
        <f>[13]Abril!$B$15</f>
        <v>23.262499999999999</v>
      </c>
      <c r="M17" s="15">
        <f>[13]Abril!$B$16</f>
        <v>21.899999999999995</v>
      </c>
      <c r="N17" s="15">
        <f>[13]Abril!$B$17</f>
        <v>22.066666666666674</v>
      </c>
      <c r="O17" s="15">
        <f>[13]Abril!$B$18</f>
        <v>24.075000000000003</v>
      </c>
      <c r="P17" s="15">
        <f>[13]Abril!$B$19</f>
        <v>25.058333333333337</v>
      </c>
      <c r="Q17" s="15">
        <f>[13]Abril!$B$20</f>
        <v>21.679166666666664</v>
      </c>
      <c r="R17" s="15">
        <f>[13]Abril!$B$21</f>
        <v>20.795833333333334</v>
      </c>
      <c r="S17" s="15">
        <f>[13]Abril!$B$22</f>
        <v>21.912500000000005</v>
      </c>
      <c r="T17" s="15">
        <f>[13]Abril!$B$23</f>
        <v>22.370833333333334</v>
      </c>
      <c r="U17" s="15">
        <f>[13]Abril!$B$24</f>
        <v>20.316666666666666</v>
      </c>
      <c r="V17" s="15">
        <f>[13]Abril!$B$25</f>
        <v>19.629166666666663</v>
      </c>
      <c r="W17" s="15">
        <f>[13]Abril!$B$26</f>
        <v>19.241666666666664</v>
      </c>
      <c r="X17" s="15">
        <f>[13]Abril!$B$27</f>
        <v>20.466666666666665</v>
      </c>
      <c r="Y17" s="15">
        <f>[13]Abril!$B$28</f>
        <v>21.474999999999998</v>
      </c>
      <c r="Z17" s="15">
        <f>[13]Abril!$B$29</f>
        <v>23.204166666666666</v>
      </c>
      <c r="AA17" s="15">
        <f>[13]Abril!$B$30</f>
        <v>20.262499999999999</v>
      </c>
      <c r="AB17" s="15">
        <f>[13]Abril!$B$31</f>
        <v>14.525</v>
      </c>
      <c r="AC17" s="15">
        <f>[13]Abril!$B$32</f>
        <v>15.358333333333334</v>
      </c>
      <c r="AD17" s="15">
        <f>[13]Abril!$B$33</f>
        <v>16.854166666666671</v>
      </c>
      <c r="AE17" s="15">
        <f>[13]Abril!$B$34</f>
        <v>18.1875</v>
      </c>
      <c r="AF17" s="86">
        <f t="shared" si="2"/>
        <v>21.662638888888889</v>
      </c>
    </row>
    <row r="18" spans="1:34" ht="17.100000000000001" customHeight="1" x14ac:dyDescent="0.2">
      <c r="A18" s="84" t="s">
        <v>9</v>
      </c>
      <c r="B18" s="15">
        <f>[14]Abril!$B$5</f>
        <v>23.0625</v>
      </c>
      <c r="C18" s="15">
        <f>[14]Abril!$B$6</f>
        <v>22.954166666666669</v>
      </c>
      <c r="D18" s="15">
        <f>[14]Abril!$B$7</f>
        <v>24.879166666666674</v>
      </c>
      <c r="E18" s="15">
        <f>[14]Abril!$B$8</f>
        <v>25.629166666666666</v>
      </c>
      <c r="F18" s="15">
        <f>[14]Abril!$B$9</f>
        <v>24.454166666666669</v>
      </c>
      <c r="G18" s="15">
        <f>[14]Abril!$B$10</f>
        <v>24.270833333333332</v>
      </c>
      <c r="H18" s="15">
        <f>[14]Abril!$B$11</f>
        <v>24.750000000000004</v>
      </c>
      <c r="I18" s="15">
        <f>[14]Abril!$B$12</f>
        <v>25.037499999999998</v>
      </c>
      <c r="J18" s="15">
        <f>[14]Abril!$B$13</f>
        <v>25.995833333333337</v>
      </c>
      <c r="K18" s="15">
        <f>[14]Abril!$B$14</f>
        <v>26.004166666666666</v>
      </c>
      <c r="L18" s="15">
        <f>[14]Abril!$B$15</f>
        <v>23.724999999999998</v>
      </c>
      <c r="M18" s="15">
        <f>[14]Abril!$B$16</f>
        <v>23.495833333333334</v>
      </c>
      <c r="N18" s="15">
        <f>[14]Abril!$B$17</f>
        <v>23.8</v>
      </c>
      <c r="O18" s="15">
        <f>[14]Abril!$B$18</f>
        <v>25.066666666666666</v>
      </c>
      <c r="P18" s="15">
        <f>[14]Abril!$B$19</f>
        <v>26.595833333333331</v>
      </c>
      <c r="Q18" s="15">
        <f>[14]Abril!$B$20</f>
        <v>22.345833333333331</v>
      </c>
      <c r="R18" s="15">
        <f>[14]Abril!$B$21</f>
        <v>21.512499999999999</v>
      </c>
      <c r="S18" s="15">
        <f>[14]Abril!$B$22</f>
        <v>22.954166666666669</v>
      </c>
      <c r="T18" s="15">
        <f>[14]Abril!$B$23</f>
        <v>23.158333333333331</v>
      </c>
      <c r="U18" s="15">
        <f>[14]Abril!$B$24</f>
        <v>20.587500000000002</v>
      </c>
      <c r="V18" s="15">
        <f>[14]Abril!$B$25</f>
        <v>19.125</v>
      </c>
      <c r="W18" s="15">
        <f>[14]Abril!$B$26</f>
        <v>19.891666666666669</v>
      </c>
      <c r="X18" s="15">
        <f>[14]Abril!$B$27</f>
        <v>21.920833333333331</v>
      </c>
      <c r="Y18" s="15">
        <f>[14]Abril!$B$28</f>
        <v>22.549999999999997</v>
      </c>
      <c r="Z18" s="15">
        <f>[14]Abril!$B$29</f>
        <v>23.487499999999997</v>
      </c>
      <c r="AA18" s="15">
        <f>[14]Abril!$B$30</f>
        <v>20.125</v>
      </c>
      <c r="AB18" s="15">
        <f>[14]Abril!$B$31</f>
        <v>15.845833333333331</v>
      </c>
      <c r="AC18" s="15">
        <f>[14]Abril!$B$32</f>
        <v>16.349999999999998</v>
      </c>
      <c r="AD18" s="15">
        <f>[14]Abril!$B$33</f>
        <v>18.991666666666664</v>
      </c>
      <c r="AE18" s="15">
        <f>[14]Abril!$B$34</f>
        <v>19.625000000000004</v>
      </c>
      <c r="AF18" s="86">
        <f t="shared" si="2"/>
        <v>22.606388888888883</v>
      </c>
    </row>
    <row r="19" spans="1:34" ht="17.100000000000001" customHeight="1" x14ac:dyDescent="0.2">
      <c r="A19" s="84" t="s">
        <v>49</v>
      </c>
      <c r="B19" s="15">
        <f>[15]Abril!$B$5</f>
        <v>25.929166666666664</v>
      </c>
      <c r="C19" s="15">
        <f>[15]Abril!$B$6</f>
        <v>24.0625</v>
      </c>
      <c r="D19" s="15">
        <f>[15]Abril!$B$7</f>
        <v>24.833333333333332</v>
      </c>
      <c r="E19" s="15">
        <f>[15]Abril!$B$8</f>
        <v>25.020833333333332</v>
      </c>
      <c r="F19" s="15">
        <f>[15]Abril!$B$9</f>
        <v>24.850000000000005</v>
      </c>
      <c r="G19" s="15">
        <f>[15]Abril!$B$10</f>
        <v>25.724999999999998</v>
      </c>
      <c r="H19" s="15">
        <f>[15]Abril!$B$11</f>
        <v>25.533333333333328</v>
      </c>
      <c r="I19" s="15">
        <f>[15]Abril!$B$12</f>
        <v>26.5</v>
      </c>
      <c r="J19" s="15">
        <f>[15]Abril!$B$13</f>
        <v>26.833333333333329</v>
      </c>
      <c r="K19" s="15">
        <f>[15]Abril!$B$14</f>
        <v>26.945833333333336</v>
      </c>
      <c r="L19" s="15">
        <f>[15]Abril!$B$15</f>
        <v>25.350000000000005</v>
      </c>
      <c r="M19" s="15">
        <f>[15]Abril!$B$16</f>
        <v>24.279166666666669</v>
      </c>
      <c r="N19" s="15">
        <f>[15]Abril!$B$17</f>
        <v>23.712500000000002</v>
      </c>
      <c r="O19" s="15">
        <f>[15]Abril!$B$18</f>
        <v>26.516666666666669</v>
      </c>
      <c r="P19" s="15">
        <f>[15]Abril!$B$19</f>
        <v>27.862500000000001</v>
      </c>
      <c r="Q19" s="15">
        <f>[15]Abril!$B$20</f>
        <v>22.925000000000001</v>
      </c>
      <c r="R19" s="15">
        <f>[15]Abril!$B$21</f>
        <v>23.179166666666671</v>
      </c>
      <c r="S19" s="15">
        <f>[15]Abril!$B$22</f>
        <v>25.033333333333335</v>
      </c>
      <c r="T19" s="15">
        <f>[15]Abril!$B$23</f>
        <v>25.047826086956512</v>
      </c>
      <c r="U19" s="15">
        <f>[15]Abril!$B$24</f>
        <v>19.799999999999997</v>
      </c>
      <c r="V19" s="15">
        <f>[15]Abril!$B$25</f>
        <v>20.604166666666664</v>
      </c>
      <c r="W19" s="15">
        <f>[15]Abril!$B$26</f>
        <v>20.945833333333333</v>
      </c>
      <c r="X19" s="15">
        <f>[15]Abril!$B$27</f>
        <v>22.154166666666669</v>
      </c>
      <c r="Y19" s="15">
        <f>[15]Abril!$B$28</f>
        <v>24.091666666666669</v>
      </c>
      <c r="Z19" s="15">
        <f>[15]Abril!$B$29</f>
        <v>26.208695652173915</v>
      </c>
      <c r="AA19" s="15">
        <f>[15]Abril!$B$30</f>
        <v>21.725000000000005</v>
      </c>
      <c r="AB19" s="15">
        <f>[15]Abril!$B$31</f>
        <v>17.799999999999997</v>
      </c>
      <c r="AC19" s="15">
        <f>[15]Abril!$B$32</f>
        <v>17.204166666666666</v>
      </c>
      <c r="AD19" s="15">
        <f>[15]Abril!$B$33</f>
        <v>18.587499999999999</v>
      </c>
      <c r="AE19" s="15">
        <f>[15]Abril!$B$34</f>
        <v>20.156521739130433</v>
      </c>
      <c r="AF19" s="86">
        <f t="shared" si="2"/>
        <v>23.647240338164249</v>
      </c>
      <c r="AH19" s="81"/>
    </row>
    <row r="20" spans="1:34" ht="17.100000000000001" customHeight="1" x14ac:dyDescent="0.2">
      <c r="A20" s="84" t="s">
        <v>10</v>
      </c>
      <c r="B20" s="15">
        <f>[16]Abril!$B$5</f>
        <v>23.104166666666668</v>
      </c>
      <c r="C20" s="15">
        <f>[16]Abril!$B$6</f>
        <v>22.291666666666668</v>
      </c>
      <c r="D20" s="15">
        <f>[16]Abril!$B$7</f>
        <v>24.400000000000006</v>
      </c>
      <c r="E20" s="15">
        <f>[16]Abril!$B$8</f>
        <v>24.354166666666668</v>
      </c>
      <c r="F20" s="15">
        <f>[16]Abril!$B$9</f>
        <v>24.825000000000006</v>
      </c>
      <c r="G20" s="15">
        <f>[16]Abril!$B$10</f>
        <v>22.087500000000002</v>
      </c>
      <c r="H20" s="15">
        <f>[16]Abril!$B$11</f>
        <v>24.229166666666661</v>
      </c>
      <c r="I20" s="15">
        <f>[16]Abril!$B$12</f>
        <v>26.008333333333336</v>
      </c>
      <c r="J20" s="15">
        <f>[16]Abril!$B$13</f>
        <v>26.204166666666669</v>
      </c>
      <c r="K20" s="15">
        <f>[16]Abril!$B$14</f>
        <v>25.75833333333334</v>
      </c>
      <c r="L20" s="15">
        <f>[16]Abril!$B$15</f>
        <v>23.379166666666666</v>
      </c>
      <c r="M20" s="15">
        <f>[16]Abril!$B$16</f>
        <v>22.516666666666662</v>
      </c>
      <c r="N20" s="15">
        <f>[16]Abril!$B$17</f>
        <v>22.129166666666666</v>
      </c>
      <c r="O20" s="15">
        <f>[16]Abril!$B$18</f>
        <v>25.016666666666666</v>
      </c>
      <c r="P20" s="15">
        <f>[16]Abril!$B$19</f>
        <v>26.391666666666669</v>
      </c>
      <c r="Q20" s="15">
        <f>[16]Abril!$B$20</f>
        <v>22.154166666666672</v>
      </c>
      <c r="R20" s="15">
        <f>[16]Abril!$B$21</f>
        <v>21.175000000000001</v>
      </c>
      <c r="S20" s="15">
        <f>[16]Abril!$B$22</f>
        <v>21.775000000000002</v>
      </c>
      <c r="T20" s="15">
        <f>[16]Abril!$B$23</f>
        <v>23.249999999999996</v>
      </c>
      <c r="U20" s="15">
        <f>[16]Abril!$B$24</f>
        <v>20.695833333333336</v>
      </c>
      <c r="V20" s="15">
        <f>[16]Abril!$B$25</f>
        <v>19.19166666666667</v>
      </c>
      <c r="W20" s="15">
        <f>[16]Abril!$B$26</f>
        <v>19.166666666666668</v>
      </c>
      <c r="X20" s="15">
        <f>[16]Abril!$B$27</f>
        <v>20.845833333333331</v>
      </c>
      <c r="Y20" s="15">
        <f>[16]Abril!$B$28</f>
        <v>22.600000000000005</v>
      </c>
      <c r="Z20" s="15">
        <f>[16]Abril!$B$29</f>
        <v>24.324999999999999</v>
      </c>
      <c r="AA20" s="15">
        <f>[16]Abril!$B$30</f>
        <v>20.141666666666669</v>
      </c>
      <c r="AB20" s="15">
        <f>[16]Abril!$B$31</f>
        <v>14.920833333333329</v>
      </c>
      <c r="AC20" s="15">
        <f>[16]Abril!$B$32</f>
        <v>14.679166666666665</v>
      </c>
      <c r="AD20" s="15">
        <f>[16]Abril!$B$33</f>
        <v>17.0625</v>
      </c>
      <c r="AE20" s="15">
        <f>[16]Abril!$B$34</f>
        <v>17.729166666666668</v>
      </c>
      <c r="AF20" s="86">
        <f t="shared" si="2"/>
        <v>22.080277777777781</v>
      </c>
      <c r="AH20" s="81"/>
    </row>
    <row r="21" spans="1:34" ht="17.100000000000001" customHeight="1" x14ac:dyDescent="0.2">
      <c r="A21" s="84" t="s">
        <v>11</v>
      </c>
      <c r="B21" s="15">
        <f>[17]Abril!$B$5</f>
        <v>22.641666666666666</v>
      </c>
      <c r="C21" s="15">
        <f>[17]Abril!$B$6</f>
        <v>21.3125</v>
      </c>
      <c r="D21" s="15">
        <f>[17]Abril!$B$7</f>
        <v>22.570833333333329</v>
      </c>
      <c r="E21" s="15">
        <f>[17]Abril!$B$8</f>
        <v>22.516666666666666</v>
      </c>
      <c r="F21" s="15">
        <f>[17]Abril!$B$9</f>
        <v>24.004166666666663</v>
      </c>
      <c r="G21" s="15">
        <f>[17]Abril!$B$10</f>
        <v>25.320833333333329</v>
      </c>
      <c r="H21" s="15">
        <f>[17]Abril!$B$11</f>
        <v>25.112500000000008</v>
      </c>
      <c r="I21" s="15">
        <f>[17]Abril!$B$12</f>
        <v>24.324999999999999</v>
      </c>
      <c r="J21" s="15">
        <f>[17]Abril!$B$13</f>
        <v>24.599999999999998</v>
      </c>
      <c r="K21" s="15">
        <f>[17]Abril!$B$14</f>
        <v>25.091666666666672</v>
      </c>
      <c r="L21" s="15">
        <f>[17]Abril!$B$15</f>
        <v>24.275000000000006</v>
      </c>
      <c r="M21" s="15">
        <f>[17]Abril!$B$16</f>
        <v>23.487500000000001</v>
      </c>
      <c r="N21" s="15">
        <f>[17]Abril!$B$17</f>
        <v>21.695833333333329</v>
      </c>
      <c r="O21" s="15">
        <f>[17]Abril!$B$18</f>
        <v>24.104166666666668</v>
      </c>
      <c r="P21" s="15">
        <f>[17]Abril!$B$19</f>
        <v>24.900000000000002</v>
      </c>
      <c r="Q21" s="15">
        <f>[17]Abril!$B$20</f>
        <v>20.854166666666668</v>
      </c>
      <c r="R21" s="15">
        <f>[17]Abril!$B$21</f>
        <v>20.991666666666664</v>
      </c>
      <c r="S21" s="15">
        <f>[17]Abril!$B$22</f>
        <v>22.583333333333332</v>
      </c>
      <c r="T21" s="15">
        <f>[17]Abril!$B$23</f>
        <v>23.741666666666674</v>
      </c>
      <c r="U21" s="15">
        <f>[17]Abril!$B$24</f>
        <v>19.662499999999998</v>
      </c>
      <c r="V21" s="15">
        <f>[17]Abril!$B$25</f>
        <v>18.670833333333334</v>
      </c>
      <c r="W21" s="15">
        <f>[17]Abril!$B$26</f>
        <v>18.437500000000004</v>
      </c>
      <c r="X21" s="15">
        <f>[17]Abril!$B$27</f>
        <v>19.620833333333334</v>
      </c>
      <c r="Y21" s="15">
        <f>[17]Abril!$B$28</f>
        <v>21.158333333333335</v>
      </c>
      <c r="Z21" s="15">
        <f>[17]Abril!$B$29</f>
        <v>23.829166666666666</v>
      </c>
      <c r="AA21" s="15">
        <f>[17]Abril!$B$30</f>
        <v>19.779166666666665</v>
      </c>
      <c r="AB21" s="15">
        <f>[17]Abril!$B$31</f>
        <v>15.641666666666667</v>
      </c>
      <c r="AC21" s="15">
        <f>[17]Abril!$B$32</f>
        <v>15.345833333333331</v>
      </c>
      <c r="AD21" s="15">
        <f>[17]Abril!$B$33</f>
        <v>16.204166666666669</v>
      </c>
      <c r="AE21" s="15">
        <f>[17]Abril!$B$34</f>
        <v>16.824999999999999</v>
      </c>
      <c r="AF21" s="86">
        <f t="shared" si="2"/>
        <v>21.643472222222222</v>
      </c>
      <c r="AH21" s="81"/>
    </row>
    <row r="22" spans="1:34" ht="17.100000000000001" customHeight="1" x14ac:dyDescent="0.2">
      <c r="A22" s="84" t="s">
        <v>12</v>
      </c>
      <c r="B22" s="15">
        <f>[18]Abril!$B$5</f>
        <v>26.662500000000005</v>
      </c>
      <c r="C22" s="15">
        <f>[18]Abril!$B$6</f>
        <v>24.729166666666661</v>
      </c>
      <c r="D22" s="15">
        <f>[18]Abril!$B$7</f>
        <v>25.420833333333334</v>
      </c>
      <c r="E22" s="15">
        <f>[18]Abril!$B$8</f>
        <v>26.474999999999998</v>
      </c>
      <c r="F22" s="15">
        <f>[18]Abril!$B$9</f>
        <v>25.416666666666668</v>
      </c>
      <c r="G22" s="15">
        <f>[18]Abril!$B$10</f>
        <v>26.066666666666663</v>
      </c>
      <c r="H22" s="15">
        <f>[18]Abril!$B$11</f>
        <v>25.566666666666674</v>
      </c>
      <c r="I22" s="15">
        <f>[18]Abril!$B$12</f>
        <v>26.495833333333334</v>
      </c>
      <c r="J22" s="15">
        <f>[18]Abril!$B$13</f>
        <v>27.512500000000006</v>
      </c>
      <c r="K22" s="15">
        <f>[18]Abril!$B$14</f>
        <v>26.987499999999997</v>
      </c>
      <c r="L22" s="15">
        <f>[18]Abril!$B$15</f>
        <v>26.787499999999998</v>
      </c>
      <c r="M22" s="15">
        <f>[18]Abril!$B$16</f>
        <v>25.574999999999999</v>
      </c>
      <c r="N22" s="15">
        <f>[18]Abril!$B$17</f>
        <v>24.995833333333334</v>
      </c>
      <c r="O22" s="15">
        <f>[18]Abril!$B$18</f>
        <v>27.3</v>
      </c>
      <c r="P22" s="15">
        <f>[18]Abril!$B$19</f>
        <v>28.32083333333334</v>
      </c>
      <c r="Q22" s="15">
        <f>[18]Abril!$B$20</f>
        <v>24.720833333333335</v>
      </c>
      <c r="R22" s="15">
        <f>[18]Abril!$B$21</f>
        <v>23.750000000000004</v>
      </c>
      <c r="S22" s="15">
        <f>[18]Abril!$B$22</f>
        <v>25.933333333333337</v>
      </c>
      <c r="T22" s="15">
        <f>[18]Abril!$B$23</f>
        <v>25.108333333333334</v>
      </c>
      <c r="U22" s="15">
        <f>[18]Abril!$B$24</f>
        <v>20.816666666666666</v>
      </c>
      <c r="V22" s="15">
        <f>[18]Abril!$B$25</f>
        <v>20.733333333333331</v>
      </c>
      <c r="W22" s="15">
        <f>[18]Abril!$B$26</f>
        <v>22.179166666666664</v>
      </c>
      <c r="X22" s="15">
        <f>[18]Abril!$B$27</f>
        <v>23.012499999999999</v>
      </c>
      <c r="Y22" s="15">
        <f>[18]Abril!$B$28</f>
        <v>24.520833333333332</v>
      </c>
      <c r="Z22" s="15">
        <f>[18]Abril!$B$29</f>
        <v>26.283333333333331</v>
      </c>
      <c r="AA22" s="15">
        <f>[18]Abril!$B$30</f>
        <v>21.8</v>
      </c>
      <c r="AB22" s="15">
        <f>[18]Abril!$B$31</f>
        <v>18.270833333333332</v>
      </c>
      <c r="AC22" s="15">
        <f>[18]Abril!$B$32</f>
        <v>18.212499999999999</v>
      </c>
      <c r="AD22" s="15">
        <f>[18]Abril!$B$33</f>
        <v>19.633333333333336</v>
      </c>
      <c r="AE22" s="15">
        <f>[18]Abril!$B$34</f>
        <v>21.641666666666666</v>
      </c>
      <c r="AF22" s="86">
        <f t="shared" si="2"/>
        <v>24.364305555555561</v>
      </c>
      <c r="AH22" s="81"/>
    </row>
    <row r="23" spans="1:34" ht="17.100000000000001" customHeight="1" x14ac:dyDescent="0.2">
      <c r="A23" s="84" t="s">
        <v>13</v>
      </c>
      <c r="B23" s="15">
        <f>[19]Abril!$B$5</f>
        <v>27.495833333333334</v>
      </c>
      <c r="C23" s="15">
        <f>[19]Abril!$B$6</f>
        <v>25.941666666666663</v>
      </c>
      <c r="D23" s="15">
        <f>[19]Abril!$B$7</f>
        <v>26.6875</v>
      </c>
      <c r="E23" s="15">
        <f>[19]Abril!$B$8</f>
        <v>26.766666666666666</v>
      </c>
      <c r="F23" s="15">
        <f>[19]Abril!$B$9</f>
        <v>27.079166666666669</v>
      </c>
      <c r="G23" s="15">
        <f>[19]Abril!$B$10</f>
        <v>27.099999999999998</v>
      </c>
      <c r="H23" s="15">
        <f>[19]Abril!$B$11</f>
        <v>26.712500000000002</v>
      </c>
      <c r="I23" s="15">
        <f>[19]Abril!$B$12</f>
        <v>28.195833333333336</v>
      </c>
      <c r="J23" s="15">
        <f>[19]Abril!$B$13</f>
        <v>28.475000000000005</v>
      </c>
      <c r="K23" s="15">
        <f>[19]Abril!$B$14</f>
        <v>27.195833333333329</v>
      </c>
      <c r="L23" s="15">
        <f>[19]Abril!$B$15</f>
        <v>25.691666666666666</v>
      </c>
      <c r="M23" s="15">
        <f>[19]Abril!$B$16</f>
        <v>25.604166666666668</v>
      </c>
      <c r="N23" s="15">
        <f>[19]Abril!$B$17</f>
        <v>25.712499999999995</v>
      </c>
      <c r="O23" s="15">
        <f>[19]Abril!$B$18</f>
        <v>27.349999999999994</v>
      </c>
      <c r="P23" s="15">
        <f>[19]Abril!$B$19</f>
        <v>27.870833333333334</v>
      </c>
      <c r="Q23" s="15">
        <f>[19]Abril!$B$20</f>
        <v>25.283333333333335</v>
      </c>
      <c r="R23" s="15">
        <f>[19]Abril!$B$21</f>
        <v>23.295833333333331</v>
      </c>
      <c r="S23" s="15">
        <f>[19]Abril!$B$22</f>
        <v>24.754166666666663</v>
      </c>
      <c r="T23" s="15">
        <f>[19]Abril!$B$23</f>
        <v>25.229166666666668</v>
      </c>
      <c r="U23" s="15">
        <f>[19]Abril!$B$24</f>
        <v>20.558333333333334</v>
      </c>
      <c r="V23" s="15">
        <f>[19]Abril!$B$25</f>
        <v>20.541666666666664</v>
      </c>
      <c r="W23" s="15">
        <f>[19]Abril!$B$26</f>
        <v>23.808333333333326</v>
      </c>
      <c r="X23" s="15">
        <f>[19]Abril!$B$27</f>
        <v>23.995833333333337</v>
      </c>
      <c r="Y23" s="15">
        <f>[19]Abril!$B$28</f>
        <v>25.650000000000002</v>
      </c>
      <c r="Z23" s="15">
        <f>[19]Abril!$B$29</f>
        <v>27.054166666666664</v>
      </c>
      <c r="AA23" s="15">
        <f>[19]Abril!$B$30</f>
        <v>25.020833333333332</v>
      </c>
      <c r="AB23" s="15">
        <f>[19]Abril!$B$31</f>
        <v>19.666666666666664</v>
      </c>
      <c r="AC23" s="15">
        <f>[19]Abril!$B$32</f>
        <v>20.191666666666663</v>
      </c>
      <c r="AD23" s="15">
        <f>[19]Abril!$B$33</f>
        <v>21.208333333333336</v>
      </c>
      <c r="AE23" s="15">
        <f>[19]Abril!$B$34</f>
        <v>22.545833333333334</v>
      </c>
      <c r="AF23" s="86">
        <f t="shared" si="2"/>
        <v>25.089444444444442</v>
      </c>
      <c r="AG23" s="19" t="s">
        <v>54</v>
      </c>
      <c r="AH23" s="81"/>
    </row>
    <row r="24" spans="1:34" ht="17.100000000000001" customHeight="1" x14ac:dyDescent="0.2">
      <c r="A24" s="84" t="s">
        <v>14</v>
      </c>
      <c r="B24" s="15">
        <f>[20]Abril!$B$5</f>
        <v>23.479166666666668</v>
      </c>
      <c r="C24" s="15">
        <f>[20]Abril!$B$6</f>
        <v>23.275000000000002</v>
      </c>
      <c r="D24" s="15">
        <f>[20]Abril!$B$7</f>
        <v>25.441666666666663</v>
      </c>
      <c r="E24" s="15">
        <f>[20]Abril!$B$8</f>
        <v>26.354166666666671</v>
      </c>
      <c r="F24" s="15">
        <f>[20]Abril!$B$9</f>
        <v>26.379166666666666</v>
      </c>
      <c r="G24" s="15">
        <f>[20]Abril!$B$10</f>
        <v>25.774999999999995</v>
      </c>
      <c r="H24" s="15">
        <f>[20]Abril!$B$11</f>
        <v>26.587499999999995</v>
      </c>
      <c r="I24" s="15">
        <f>[20]Abril!$B$12</f>
        <v>26.108333333333331</v>
      </c>
      <c r="J24" s="15">
        <f>[20]Abril!$B$13</f>
        <v>26.520833333333332</v>
      </c>
      <c r="K24" s="15">
        <f>[20]Abril!$B$14</f>
        <v>26.995833333333334</v>
      </c>
      <c r="L24" s="15">
        <f>[20]Abril!$B$15</f>
        <v>26.549999999999997</v>
      </c>
      <c r="M24" s="15">
        <f>[20]Abril!$B$16</f>
        <v>24.795833333333334</v>
      </c>
      <c r="N24" s="15">
        <f>[20]Abril!$B$17</f>
        <v>24.879166666666666</v>
      </c>
      <c r="O24" s="15">
        <f>[20]Abril!$B$18</f>
        <v>26.25833333333334</v>
      </c>
      <c r="P24" s="15">
        <f>[20]Abril!$B$19</f>
        <v>27.591666666666665</v>
      </c>
      <c r="Q24" s="15">
        <f>[20]Abril!$B$20</f>
        <v>26.533333333333328</v>
      </c>
      <c r="R24" s="15">
        <f>[20]Abril!$B$21</f>
        <v>24.816666666666666</v>
      </c>
      <c r="S24" s="15">
        <f>[20]Abril!$B$22</f>
        <v>24.858333333333338</v>
      </c>
      <c r="T24" s="15">
        <f>[20]Abril!$B$23</f>
        <v>25.362500000000001</v>
      </c>
      <c r="U24" s="15">
        <f>[20]Abril!$B$24</f>
        <v>25.000000000000004</v>
      </c>
      <c r="V24" s="15">
        <f>[20]Abril!$B$25</f>
        <v>22.770833333333332</v>
      </c>
      <c r="W24" s="15">
        <f>[20]Abril!$B$26</f>
        <v>21.574999999999999</v>
      </c>
      <c r="X24" s="15">
        <f>[20]Abril!$B$27</f>
        <v>21.858333333333331</v>
      </c>
      <c r="Y24" s="15">
        <f>[20]Abril!$B$28</f>
        <v>22.029166666666669</v>
      </c>
      <c r="Z24" s="15">
        <f>[20]Abril!$B$29</f>
        <v>23.379166666666666</v>
      </c>
      <c r="AA24" s="15">
        <f>[20]Abril!$B$30</f>
        <v>24.687499999999996</v>
      </c>
      <c r="AB24" s="15">
        <f>[20]Abril!$B$31</f>
        <v>20.383333333333333</v>
      </c>
      <c r="AC24" s="15">
        <f>[20]Abril!$B$32</f>
        <v>20.324999999999996</v>
      </c>
      <c r="AD24" s="15">
        <f>[20]Abril!$B$33</f>
        <v>21.700000000000003</v>
      </c>
      <c r="AE24" s="15">
        <f>[20]Abril!$B$34</f>
        <v>21.966666666666669</v>
      </c>
      <c r="AF24" s="86">
        <f t="shared" si="2"/>
        <v>24.474583333333342</v>
      </c>
      <c r="AH24" s="81"/>
    </row>
    <row r="25" spans="1:34" ht="17.100000000000001" customHeight="1" x14ac:dyDescent="0.2">
      <c r="A25" s="84" t="s">
        <v>15</v>
      </c>
      <c r="B25" s="15">
        <f>[21]Abril!$B$5</f>
        <v>21.245833333333334</v>
      </c>
      <c r="C25" s="15">
        <f>[21]Abril!$B$6</f>
        <v>20.45</v>
      </c>
      <c r="D25" s="15">
        <f>[21]Abril!$B$7</f>
        <v>21.366666666666671</v>
      </c>
      <c r="E25" s="15">
        <f>[21]Abril!$B$8</f>
        <v>21.683333333333334</v>
      </c>
      <c r="F25" s="15">
        <f>[21]Abril!$B$9</f>
        <v>24.012499999999992</v>
      </c>
      <c r="G25" s="15">
        <f>[21]Abril!$B$10</f>
        <v>22.270833333333339</v>
      </c>
      <c r="H25" s="15">
        <f>[21]Abril!$B$11</f>
        <v>22.8</v>
      </c>
      <c r="I25" s="15">
        <f>[21]Abril!$B$12</f>
        <v>24.087499999999995</v>
      </c>
      <c r="J25" s="15">
        <f>[21]Abril!$B$13</f>
        <v>23.345833333333331</v>
      </c>
      <c r="K25" s="15">
        <f>[21]Abril!$B$14</f>
        <v>23.695833333333336</v>
      </c>
      <c r="L25" s="15">
        <f>[21]Abril!$B$15</f>
        <v>21.141666666666666</v>
      </c>
      <c r="M25" s="15">
        <f>[21]Abril!$B$16</f>
        <v>20.708333333333339</v>
      </c>
      <c r="N25" s="15">
        <f>[21]Abril!$B$17</f>
        <v>20.520833333333332</v>
      </c>
      <c r="O25" s="15">
        <f>[21]Abril!$B$18</f>
        <v>23.016666666666666</v>
      </c>
      <c r="P25" s="15">
        <f>[21]Abril!$B$19</f>
        <v>23.8125</v>
      </c>
      <c r="Q25" s="15">
        <f>[21]Abril!$B$20</f>
        <v>20.55</v>
      </c>
      <c r="R25" s="15">
        <f>[21]Abril!$B$21</f>
        <v>20.45</v>
      </c>
      <c r="S25" s="15">
        <f>[21]Abril!$B$22</f>
        <v>21.162500000000001</v>
      </c>
      <c r="T25" s="15">
        <f>[21]Abril!$B$23</f>
        <v>21.141666666666669</v>
      </c>
      <c r="U25" s="15">
        <f>[21]Abril!$B$24</f>
        <v>18.033333333333328</v>
      </c>
      <c r="V25" s="15">
        <f>[21]Abril!$B$25</f>
        <v>17.44166666666667</v>
      </c>
      <c r="W25" s="15">
        <f>[21]Abril!$B$26</f>
        <v>18.599999999999998</v>
      </c>
      <c r="X25" s="15">
        <f>[21]Abril!$B$27</f>
        <v>19.512499999999999</v>
      </c>
      <c r="Y25" s="15">
        <f>[21]Abril!$B$28</f>
        <v>20.400000000000002</v>
      </c>
      <c r="Z25" s="15">
        <f>[21]Abril!$B$29</f>
        <v>22.595833333333342</v>
      </c>
      <c r="AA25" s="15">
        <f>[21]Abril!$B$30</f>
        <v>19.029166666666665</v>
      </c>
      <c r="AB25" s="15">
        <f>[21]Abril!$B$31</f>
        <v>13.458333333333336</v>
      </c>
      <c r="AC25" s="15">
        <f>[21]Abril!$B$32</f>
        <v>15.154166666666667</v>
      </c>
      <c r="AD25" s="15">
        <f>[21]Abril!$B$33</f>
        <v>17.216666666666669</v>
      </c>
      <c r="AE25" s="15">
        <f>[21]Abril!$B$34</f>
        <v>16.054166666666664</v>
      </c>
      <c r="AF25" s="86">
        <f t="shared" si="2"/>
        <v>20.498611111111114</v>
      </c>
      <c r="AH25" s="81"/>
    </row>
    <row r="26" spans="1:34" ht="17.100000000000001" customHeight="1" x14ac:dyDescent="0.2">
      <c r="A26" s="84" t="s">
        <v>16</v>
      </c>
      <c r="B26" s="15">
        <f>[22]Abril!$B$5</f>
        <v>28.308333333333334</v>
      </c>
      <c r="C26" s="15">
        <f>[22]Abril!$B$6</f>
        <v>26.9375</v>
      </c>
      <c r="D26" s="15">
        <f>[22]Abril!$B$7</f>
        <v>25.249999999999996</v>
      </c>
      <c r="E26" s="15">
        <f>[22]Abril!$B$8</f>
        <v>26.366666666666664</v>
      </c>
      <c r="F26" s="15">
        <f>[22]Abril!$B$9</f>
        <v>26.783333333333331</v>
      </c>
      <c r="G26" s="15">
        <f>[22]Abril!$B$10</f>
        <v>23.950000000000003</v>
      </c>
      <c r="H26" s="15">
        <f>[22]Abril!$B$11</f>
        <v>25.954166666666669</v>
      </c>
      <c r="I26" s="15">
        <f>[22]Abril!$B$12</f>
        <v>29.237500000000001</v>
      </c>
      <c r="J26" s="15">
        <f>[22]Abril!$B$13</f>
        <v>28.291666666666671</v>
      </c>
      <c r="K26" s="15">
        <f>[22]Abril!$B$14</f>
        <v>24.487500000000008</v>
      </c>
      <c r="L26" s="15">
        <f>[22]Abril!$B$15</f>
        <v>23.141666666666666</v>
      </c>
      <c r="M26" s="15">
        <f>[22]Abril!$B$16</f>
        <v>23.533333333333331</v>
      </c>
      <c r="N26" s="15">
        <f>[22]Abril!$B$17</f>
        <v>23.804166666666671</v>
      </c>
      <c r="O26" s="15">
        <f>[22]Abril!$B$18</f>
        <v>26.466666666666658</v>
      </c>
      <c r="P26" s="15">
        <f>[22]Abril!$B$19</f>
        <v>29.116666666666671</v>
      </c>
      <c r="Q26" s="15">
        <f>[22]Abril!$B$20</f>
        <v>25.341666666666669</v>
      </c>
      <c r="R26" s="15">
        <f>[22]Abril!$B$21</f>
        <v>24.483333333333334</v>
      </c>
      <c r="S26" s="15">
        <f>[22]Abril!$B$22</f>
        <v>25.362500000000001</v>
      </c>
      <c r="T26" s="15">
        <f>[22]Abril!$B$23</f>
        <v>24.4375</v>
      </c>
      <c r="U26" s="15">
        <f>[22]Abril!$B$24</f>
        <v>19.554166666666671</v>
      </c>
      <c r="V26" s="15">
        <f>[22]Abril!$B$25</f>
        <v>21.875</v>
      </c>
      <c r="W26" s="15">
        <f>[22]Abril!$B$26</f>
        <v>22.512500000000003</v>
      </c>
      <c r="X26" s="15">
        <f>[22]Abril!$B$27</f>
        <v>22.799999999999997</v>
      </c>
      <c r="Y26" s="15">
        <f>[22]Abril!$B$28</f>
        <v>25.633333333333336</v>
      </c>
      <c r="Z26" s="15">
        <f>[22]Abril!$B$29</f>
        <v>27.770833333333332</v>
      </c>
      <c r="AA26" s="15">
        <f>[22]Abril!$B$30</f>
        <v>23.370833333333334</v>
      </c>
      <c r="AB26" s="15">
        <f>[22]Abril!$B$31</f>
        <v>17.833333333333339</v>
      </c>
      <c r="AC26" s="15">
        <f>[22]Abril!$B$32</f>
        <v>17.391666666666666</v>
      </c>
      <c r="AD26" s="15">
        <f>[22]Abril!$B$33</f>
        <v>19.058333333333337</v>
      </c>
      <c r="AE26" s="15">
        <f>[22]Abril!$B$34</f>
        <v>21.091666666666669</v>
      </c>
      <c r="AF26" s="86">
        <f t="shared" si="2"/>
        <v>24.338194444444451</v>
      </c>
      <c r="AH26" s="81"/>
    </row>
    <row r="27" spans="1:34" ht="17.100000000000001" customHeight="1" x14ac:dyDescent="0.2">
      <c r="A27" s="84" t="s">
        <v>17</v>
      </c>
      <c r="B27" s="15">
        <f>[23]Abril!$B$5</f>
        <v>22.654166666666669</v>
      </c>
      <c r="C27" s="15">
        <f>[23]Abril!$B$6</f>
        <v>21.324999999999999</v>
      </c>
      <c r="D27" s="15">
        <f>[23]Abril!$B$7</f>
        <v>22.704166666666666</v>
      </c>
      <c r="E27" s="15">
        <f>[23]Abril!$B$8</f>
        <v>23.483333333333331</v>
      </c>
      <c r="F27" s="15">
        <f>[23]Abril!$B$9</f>
        <v>24.558333333333334</v>
      </c>
      <c r="G27" s="15">
        <f>[23]Abril!$B$10</f>
        <v>24.904166666666669</v>
      </c>
      <c r="H27" s="15">
        <f>[23]Abril!$B$11</f>
        <v>25.487499999999997</v>
      </c>
      <c r="I27" s="15">
        <f>[23]Abril!$B$12</f>
        <v>25.533333333333328</v>
      </c>
      <c r="J27" s="15">
        <f>[23]Abril!$B$13</f>
        <v>26.416666666666661</v>
      </c>
      <c r="K27" s="15">
        <f>[23]Abril!$B$14</f>
        <v>25.633333333333336</v>
      </c>
      <c r="L27" s="15">
        <f>[23]Abril!$B$15</f>
        <v>23.895833333333332</v>
      </c>
      <c r="M27" s="15">
        <f>[23]Abril!$B$16</f>
        <v>23.629166666666663</v>
      </c>
      <c r="N27" s="15">
        <f>[23]Abril!$B$17</f>
        <v>22.108333333333334</v>
      </c>
      <c r="O27" s="15">
        <f>[23]Abril!$B$18</f>
        <v>24.929166666666671</v>
      </c>
      <c r="P27" s="15">
        <f>[23]Abril!$B$19</f>
        <v>25.570833333333336</v>
      </c>
      <c r="Q27" s="15">
        <f>[23]Abril!$B$20</f>
        <v>20.770833333333332</v>
      </c>
      <c r="R27" s="15">
        <f>[23]Abril!$B$21</f>
        <v>20.354166666666664</v>
      </c>
      <c r="S27" s="15">
        <f>[23]Abril!$B$22</f>
        <v>22.962499999999995</v>
      </c>
      <c r="T27" s="15">
        <f>[23]Abril!$B$23</f>
        <v>24.145833333333339</v>
      </c>
      <c r="U27" s="15">
        <f>[23]Abril!$B$24</f>
        <v>20.162500000000001</v>
      </c>
      <c r="V27" s="15">
        <f>[23]Abril!$B$25</f>
        <v>18.616666666666667</v>
      </c>
      <c r="W27" s="15">
        <f>[23]Abril!$B$26</f>
        <v>18.033333333333328</v>
      </c>
      <c r="X27" s="15">
        <f>[23]Abril!$B$27</f>
        <v>19.708333333333332</v>
      </c>
      <c r="Y27" s="15">
        <f>[23]Abril!$B$28</f>
        <v>22.012499999999999</v>
      </c>
      <c r="Z27" s="15">
        <f>[23]Abril!$B$29</f>
        <v>24.170833333333334</v>
      </c>
      <c r="AA27" s="15">
        <f>[23]Abril!$B$30</f>
        <v>19.716666666666665</v>
      </c>
      <c r="AB27" s="15">
        <f>[23]Abril!$B$31</f>
        <v>15.945833333333335</v>
      </c>
      <c r="AC27" s="15">
        <f>[23]Abril!$B$32</f>
        <v>14.795833333333333</v>
      </c>
      <c r="AD27" s="15">
        <f>[23]Abril!$B$33</f>
        <v>16.725000000000001</v>
      </c>
      <c r="AE27" s="15">
        <f>[23]Abril!$B$34</f>
        <v>17.262499999999999</v>
      </c>
      <c r="AF27" s="86">
        <f>AVERAGE(B27:AE27)</f>
        <v>21.940555555555559</v>
      </c>
      <c r="AH27" s="81"/>
    </row>
    <row r="28" spans="1:34" ht="17.100000000000001" customHeight="1" x14ac:dyDescent="0.2">
      <c r="A28" s="84" t="s">
        <v>18</v>
      </c>
      <c r="B28" s="15">
        <f>[24]Abril!$B$5</f>
        <v>26.612500000000004</v>
      </c>
      <c r="C28" s="15">
        <f>[24]Abril!$B$6</f>
        <v>26.899999999999995</v>
      </c>
      <c r="D28" s="15">
        <f>[24]Abril!$B$7</f>
        <v>23.5</v>
      </c>
      <c r="E28" s="15" t="str">
        <f>[24]Abril!$B$8</f>
        <v>*</v>
      </c>
      <c r="F28" s="15">
        <f>[24]Abril!$B$9</f>
        <v>25.9</v>
      </c>
      <c r="G28" s="15">
        <f>[24]Abril!$B$10</f>
        <v>28.8</v>
      </c>
      <c r="H28" s="15">
        <f>[24]Abril!$B$11</f>
        <v>27.880000000000003</v>
      </c>
      <c r="I28" s="15">
        <f>[24]Abril!$B$12</f>
        <v>25.478571428571431</v>
      </c>
      <c r="J28" s="15">
        <f>[24]Abril!$B$13</f>
        <v>25.370833333333337</v>
      </c>
      <c r="K28" s="15">
        <f>[24]Abril!$B$14</f>
        <v>25.095833333333335</v>
      </c>
      <c r="L28" s="15">
        <f>[24]Abril!$B$15</f>
        <v>23.495833333333337</v>
      </c>
      <c r="M28" s="15">
        <f>[24]Abril!$B$16</f>
        <v>23.349999999999998</v>
      </c>
      <c r="N28" s="15">
        <f>[24]Abril!$B$17</f>
        <v>23.500000000000004</v>
      </c>
      <c r="O28" s="15">
        <f>[24]Abril!$B$18</f>
        <v>24.900000000000002</v>
      </c>
      <c r="P28" s="15">
        <f>[24]Abril!$B$19</f>
        <v>25.687500000000004</v>
      </c>
      <c r="Q28" s="15">
        <f>[24]Abril!$B$20</f>
        <v>23.383333333333329</v>
      </c>
      <c r="R28" s="15">
        <f>[24]Abril!$B$21</f>
        <v>21.225000000000001</v>
      </c>
      <c r="S28" s="15">
        <f>[24]Abril!$B$22</f>
        <v>23.370833333333337</v>
      </c>
      <c r="T28" s="15">
        <f>[24]Abril!$B$23</f>
        <v>23.495833333333334</v>
      </c>
      <c r="U28" s="15">
        <f>[24]Abril!$B$24</f>
        <v>19.850000000000001</v>
      </c>
      <c r="V28" s="15">
        <f>[24]Abril!$B$25</f>
        <v>18.499999999999996</v>
      </c>
      <c r="W28" s="15">
        <f>[24]Abril!$B$26</f>
        <v>19.520833333333332</v>
      </c>
      <c r="X28" s="15">
        <f>[24]Abril!$B$27</f>
        <v>20.25</v>
      </c>
      <c r="Y28" s="15">
        <f>[24]Abril!$B$28</f>
        <v>21.329166666666669</v>
      </c>
      <c r="Z28" s="15">
        <f>[24]Abril!$B$29</f>
        <v>23.324999999999999</v>
      </c>
      <c r="AA28" s="15">
        <f>[24]Abril!$B$30</f>
        <v>22.112500000000001</v>
      </c>
      <c r="AB28" s="15">
        <f>[24]Abril!$B$31</f>
        <v>17.158333333333335</v>
      </c>
      <c r="AC28" s="15">
        <f>[24]Abril!$B$32</f>
        <v>17.533333333333335</v>
      </c>
      <c r="AD28" s="15">
        <f>[24]Abril!$B$33</f>
        <v>20.041666666666668</v>
      </c>
      <c r="AE28" s="15">
        <f>[24]Abril!$B$34</f>
        <v>20.604166666666668</v>
      </c>
      <c r="AF28" s="86">
        <f t="shared" si="2"/>
        <v>23.040381773399012</v>
      </c>
      <c r="AH28" s="81"/>
    </row>
    <row r="29" spans="1:34" ht="17.100000000000001" customHeight="1" x14ac:dyDescent="0.2">
      <c r="A29" s="84" t="s">
        <v>19</v>
      </c>
      <c r="B29" s="15">
        <f>[25]Abril!$B$5</f>
        <v>21.745833333333334</v>
      </c>
      <c r="C29" s="15">
        <f>[25]Abril!$B$6</f>
        <v>21.416666666666668</v>
      </c>
      <c r="D29" s="15">
        <f>[25]Abril!$B$7</f>
        <v>22.812500000000004</v>
      </c>
      <c r="E29" s="15">
        <f>[25]Abril!$B$8</f>
        <v>23.587499999999995</v>
      </c>
      <c r="F29" s="15">
        <f>[25]Abril!$B$9</f>
        <v>22.104166666666668</v>
      </c>
      <c r="G29" s="15">
        <f>[25]Abril!$B$10</f>
        <v>20.716666666666665</v>
      </c>
      <c r="H29" s="15">
        <f>[25]Abril!$B$11</f>
        <v>23.058333333333337</v>
      </c>
      <c r="I29" s="15">
        <f>[25]Abril!$B$12</f>
        <v>25.474999999999998</v>
      </c>
      <c r="J29" s="15">
        <f>[25]Abril!$B$13</f>
        <v>24.770833333333332</v>
      </c>
      <c r="K29" s="15">
        <f>[25]Abril!$B$14</f>
        <v>24.012500000000003</v>
      </c>
      <c r="L29" s="15">
        <f>[25]Abril!$B$15</f>
        <v>21.737500000000001</v>
      </c>
      <c r="M29" s="15">
        <f>[25]Abril!$B$16</f>
        <v>19.816666666666666</v>
      </c>
      <c r="N29" s="15">
        <f>[25]Abril!$B$17</f>
        <v>20.93333333333333</v>
      </c>
      <c r="O29" s="15">
        <f>[25]Abril!$B$18</f>
        <v>23.591666666666669</v>
      </c>
      <c r="P29" s="15">
        <f>[25]Abril!$B$19</f>
        <v>25.245833333333326</v>
      </c>
      <c r="Q29" s="15">
        <f>[25]Abril!$B$20</f>
        <v>21.237500000000001</v>
      </c>
      <c r="R29" s="15">
        <f>[25]Abril!$B$21</f>
        <v>21.8125</v>
      </c>
      <c r="S29" s="15">
        <f>[25]Abril!$B$22</f>
        <v>21.45</v>
      </c>
      <c r="T29" s="15">
        <f>[25]Abril!$B$23</f>
        <v>22.308333333333334</v>
      </c>
      <c r="U29" s="15">
        <f>[25]Abril!$B$24</f>
        <v>19.962499999999999</v>
      </c>
      <c r="V29" s="15">
        <f>[25]Abril!$B$25</f>
        <v>18.279166666666665</v>
      </c>
      <c r="W29" s="15">
        <f>[25]Abril!$B$26</f>
        <v>18.25416666666667</v>
      </c>
      <c r="X29" s="15">
        <f>[25]Abril!$B$27</f>
        <v>20.029166666666665</v>
      </c>
      <c r="Y29" s="15">
        <f>[25]Abril!$B$28</f>
        <v>21.466666666666669</v>
      </c>
      <c r="Z29" s="15">
        <f>[25]Abril!$B$29</f>
        <v>22.833333333333332</v>
      </c>
      <c r="AA29" s="15">
        <f>[25]Abril!$B$30</f>
        <v>19.333333333333332</v>
      </c>
      <c r="AB29" s="15">
        <f>[25]Abril!$B$31</f>
        <v>13.170833333333334</v>
      </c>
      <c r="AC29" s="15">
        <f>[25]Abril!$B$32</f>
        <v>14.166666666666666</v>
      </c>
      <c r="AD29" s="15">
        <f>[25]Abril!$B$33</f>
        <v>15.904166666666663</v>
      </c>
      <c r="AE29" s="15">
        <f>[25]Abril!$B$34</f>
        <v>17.404166666666669</v>
      </c>
      <c r="AF29" s="86">
        <f t="shared" si="2"/>
        <v>20.954583333333336</v>
      </c>
      <c r="AH29" s="81"/>
    </row>
    <row r="30" spans="1:34" ht="17.100000000000001" customHeight="1" x14ac:dyDescent="0.2">
      <c r="A30" s="84" t="s">
        <v>31</v>
      </c>
      <c r="B30" s="15">
        <f>[26]Abril!$B$5</f>
        <v>22.6875</v>
      </c>
      <c r="C30" s="15">
        <f>[26]Abril!$B$6</f>
        <v>21.729166666666668</v>
      </c>
      <c r="D30" s="15">
        <f>[26]Abril!$B$7</f>
        <v>24.720833333333335</v>
      </c>
      <c r="E30" s="15">
        <f>[26]Abril!$B$8</f>
        <v>24.704166666666676</v>
      </c>
      <c r="F30" s="15">
        <f>[26]Abril!$B$9</f>
        <v>23.933333333333334</v>
      </c>
      <c r="G30" s="15">
        <f>[26]Abril!$B$10</f>
        <v>24.333333333333339</v>
      </c>
      <c r="H30" s="15">
        <f>[26]Abril!$B$11</f>
        <v>25.479166666666661</v>
      </c>
      <c r="I30" s="15">
        <f>[26]Abril!$B$12</f>
        <v>24.529166666666665</v>
      </c>
      <c r="J30" s="15">
        <f>[26]Abril!$B$13</f>
        <v>25.445833333333336</v>
      </c>
      <c r="K30" s="15">
        <f>[26]Abril!$B$14</f>
        <v>26.133333333333329</v>
      </c>
      <c r="L30" s="15">
        <f>[26]Abril!$B$15</f>
        <v>24.229166666666668</v>
      </c>
      <c r="M30" s="15">
        <f>[26]Abril!$B$16</f>
        <v>23.591666666666665</v>
      </c>
      <c r="N30" s="15">
        <f>[26]Abril!$B$17</f>
        <v>22.249999999999996</v>
      </c>
      <c r="O30" s="15">
        <f>[26]Abril!$B$18</f>
        <v>25.237500000000001</v>
      </c>
      <c r="P30" s="15">
        <f>[26]Abril!$B$19</f>
        <v>25.474999999999998</v>
      </c>
      <c r="Q30" s="15">
        <f>[26]Abril!$B$20</f>
        <v>22.220833333333331</v>
      </c>
      <c r="R30" s="15">
        <f>[26]Abril!$B$21</f>
        <v>20.500000000000004</v>
      </c>
      <c r="S30" s="15">
        <f>[26]Abril!$B$22</f>
        <v>23.162500000000005</v>
      </c>
      <c r="T30" s="15">
        <f>[26]Abril!$B$23</f>
        <v>24.058333333333334</v>
      </c>
      <c r="U30" s="15">
        <f>[26]Abril!$B$24</f>
        <v>19.395833333333332</v>
      </c>
      <c r="V30" s="15">
        <f>[26]Abril!$B$25</f>
        <v>18.479166666666668</v>
      </c>
      <c r="W30" s="15">
        <f>[26]Abril!$B$26</f>
        <v>19.104166666666664</v>
      </c>
      <c r="X30" s="15">
        <f>[26]Abril!$B$27</f>
        <v>20.279166666666672</v>
      </c>
      <c r="Y30" s="15">
        <f>[26]Abril!$B$28</f>
        <v>23.508333333333336</v>
      </c>
      <c r="Z30" s="15">
        <f>[26]Abril!$B$29</f>
        <v>24.808333333333337</v>
      </c>
      <c r="AA30" s="15">
        <f>[26]Abril!$B$30</f>
        <v>20.087499999999995</v>
      </c>
      <c r="AB30" s="15">
        <f>[26]Abril!$B$31</f>
        <v>15.679166666666665</v>
      </c>
      <c r="AC30" s="15">
        <f>[26]Abril!$B$32</f>
        <v>15.579166666666667</v>
      </c>
      <c r="AD30" s="15">
        <f>[26]Abril!$B$33</f>
        <v>17.670833333333338</v>
      </c>
      <c r="AE30" s="15">
        <f>[26]Abril!$B$34</f>
        <v>17.883333333333329</v>
      </c>
      <c r="AF30" s="86">
        <f t="shared" si="2"/>
        <v>22.229861111111113</v>
      </c>
      <c r="AH30" s="81"/>
    </row>
    <row r="31" spans="1:34" ht="17.100000000000001" customHeight="1" x14ac:dyDescent="0.2">
      <c r="A31" s="84" t="s">
        <v>51</v>
      </c>
      <c r="B31" s="15">
        <f>[27]Abril!$B$5</f>
        <v>25.133333333333336</v>
      </c>
      <c r="C31" s="15">
        <f>[27]Abril!$B$6</f>
        <v>24.891666666666669</v>
      </c>
      <c r="D31" s="15">
        <f>[27]Abril!$B$7</f>
        <v>25.683333333333334</v>
      </c>
      <c r="E31" s="15">
        <f>[27]Abril!$B$8</f>
        <v>25.854166666666668</v>
      </c>
      <c r="F31" s="15">
        <f>[27]Abril!$B$9</f>
        <v>25.291666666666668</v>
      </c>
      <c r="G31" s="15">
        <f>[27]Abril!$B$10</f>
        <v>25.933333333333337</v>
      </c>
      <c r="H31" s="15">
        <f>[27]Abril!$B$11</f>
        <v>25.858333333333324</v>
      </c>
      <c r="I31" s="15">
        <f>[27]Abril!$B$12</f>
        <v>26.241666666666671</v>
      </c>
      <c r="J31" s="15">
        <f>[27]Abril!$B$13</f>
        <v>26.229166666666668</v>
      </c>
      <c r="K31" s="15">
        <f>[27]Abril!$B$14</f>
        <v>27.045833333333334</v>
      </c>
      <c r="L31" s="15">
        <f>[27]Abril!$B$15</f>
        <v>25.208333333333332</v>
      </c>
      <c r="M31" s="15">
        <f>[27]Abril!$B$16</f>
        <v>24.187500000000004</v>
      </c>
      <c r="N31" s="15">
        <f>[27]Abril!$B$17</f>
        <v>24.645833333333332</v>
      </c>
      <c r="O31" s="15">
        <f>[27]Abril!$B$18</f>
        <v>25.795833333333334</v>
      </c>
      <c r="P31" s="15">
        <f>[27]Abril!$B$19</f>
        <v>25.570833333333326</v>
      </c>
      <c r="Q31" s="15">
        <f>[27]Abril!$B$20</f>
        <v>24.929166666666664</v>
      </c>
      <c r="R31" s="15">
        <f>[27]Abril!$B$21</f>
        <v>22.799999999999997</v>
      </c>
      <c r="S31" s="15">
        <f>[27]Abril!$B$22</f>
        <v>23.858333333333338</v>
      </c>
      <c r="T31" s="15">
        <f>[27]Abril!$B$23</f>
        <v>24.229166666666668</v>
      </c>
      <c r="U31" s="15">
        <f>[27]Abril!$B$24</f>
        <v>21.258333333333333</v>
      </c>
      <c r="V31" s="15">
        <f>[27]Abril!$B$25</f>
        <v>21.420833333333331</v>
      </c>
      <c r="W31" s="15">
        <f>[27]Abril!$B$26</f>
        <v>22.937499999999996</v>
      </c>
      <c r="X31" s="15">
        <f>[27]Abril!$B$27</f>
        <v>23.450000000000003</v>
      </c>
      <c r="Y31" s="15">
        <f>[27]Abril!$B$28</f>
        <v>24.187499999999996</v>
      </c>
      <c r="Z31" s="15">
        <f>[27]Abril!$B$29</f>
        <v>25.612500000000001</v>
      </c>
      <c r="AA31" s="15">
        <f>[27]Abril!$B$30</f>
        <v>24.879166666666659</v>
      </c>
      <c r="AB31" s="15">
        <f>[27]Abril!$B$31</f>
        <v>19.854166666666671</v>
      </c>
      <c r="AC31" s="15">
        <f>[27]Abril!$B$32</f>
        <v>20.520833333333332</v>
      </c>
      <c r="AD31" s="15">
        <f>[27]Abril!$B$33</f>
        <v>22.562500000000004</v>
      </c>
      <c r="AE31" s="15">
        <f>[27]Abril!$B$34</f>
        <v>23.75</v>
      </c>
      <c r="AF31" s="86">
        <f>AVERAGE(B31:AE31)</f>
        <v>24.327361111111109</v>
      </c>
      <c r="AH31" s="81"/>
    </row>
    <row r="32" spans="1:34" ht="17.100000000000001" customHeight="1" x14ac:dyDescent="0.2">
      <c r="A32" s="84" t="s">
        <v>20</v>
      </c>
      <c r="B32" s="15">
        <f>[28]Abril!$B$5</f>
        <v>23.929166666666671</v>
      </c>
      <c r="C32" s="15">
        <f>[28]Abril!$B$6</f>
        <v>23.687500000000004</v>
      </c>
      <c r="D32" s="15">
        <f>[28]Abril!$B$7</f>
        <v>26.029166666666669</v>
      </c>
      <c r="E32" s="15">
        <f>[28]Abril!$B$8</f>
        <v>27.537499999999994</v>
      </c>
      <c r="F32" s="15">
        <f>[28]Abril!$B$9</f>
        <v>27.795833333333334</v>
      </c>
      <c r="G32" s="15">
        <f>[28]Abril!$B$10</f>
        <v>28.145833333333339</v>
      </c>
      <c r="H32" s="15">
        <f>[28]Abril!$B$11</f>
        <v>26.829166666666666</v>
      </c>
      <c r="I32" s="15">
        <f>[28]Abril!$B$12</f>
        <v>25.633333333333336</v>
      </c>
      <c r="J32" s="15">
        <f>[28]Abril!$B$13</f>
        <v>27.308333333333341</v>
      </c>
      <c r="K32" s="15">
        <f>[28]Abril!$B$14</f>
        <v>28.137499999999999</v>
      </c>
      <c r="L32" s="15">
        <f>[28]Abril!$B$15</f>
        <v>26.458333333333329</v>
      </c>
      <c r="M32" s="15">
        <f>[28]Abril!$B$16</f>
        <v>26.066666666666666</v>
      </c>
      <c r="N32" s="15">
        <f>[28]Abril!$B$17</f>
        <v>25.275000000000002</v>
      </c>
      <c r="O32" s="15">
        <f>[28]Abril!$B$18</f>
        <v>26.441666666666663</v>
      </c>
      <c r="P32" s="15">
        <f>[28]Abril!$B$19</f>
        <v>27.666666666666668</v>
      </c>
      <c r="Q32" s="15">
        <f>[28]Abril!$B$20</f>
        <v>26.016666666666666</v>
      </c>
      <c r="R32" s="15">
        <f>[28]Abril!$B$21</f>
        <v>25.016666666666666</v>
      </c>
      <c r="S32" s="15">
        <f>[28]Abril!$B$22</f>
        <v>25.474999999999994</v>
      </c>
      <c r="T32" s="15">
        <f>[28]Abril!$B$23</f>
        <v>24.891666666666676</v>
      </c>
      <c r="U32" s="15">
        <f>[28]Abril!$B$24</f>
        <v>24.216666666666672</v>
      </c>
      <c r="V32" s="15">
        <f>[28]Abril!$B$25</f>
        <v>21.45</v>
      </c>
      <c r="W32" s="15">
        <f>[28]Abril!$B$26</f>
        <v>21.437500000000004</v>
      </c>
      <c r="X32" s="15">
        <f>[28]Abril!$B$27</f>
        <v>22.308333333333334</v>
      </c>
      <c r="Y32" s="15">
        <f>[28]Abril!$B$28</f>
        <v>23.175000000000001</v>
      </c>
      <c r="Z32" s="15">
        <f>[28]Abril!$B$29</f>
        <v>24.516666666666662</v>
      </c>
      <c r="AA32" s="15">
        <f>[28]Abril!$B$30</f>
        <v>23.933333333333334</v>
      </c>
      <c r="AB32" s="15">
        <f>[28]Abril!$B$31</f>
        <v>19.958333333333336</v>
      </c>
      <c r="AC32" s="15">
        <f>[28]Abril!$B$32</f>
        <v>20.516666666666666</v>
      </c>
      <c r="AD32" s="15">
        <f>[28]Abril!$B$33</f>
        <v>21.037499999999998</v>
      </c>
      <c r="AE32" s="15">
        <f>[28]Abril!$B$34</f>
        <v>20.987500000000001</v>
      </c>
      <c r="AF32" s="86">
        <f>AVERAGE(B32:AE32)</f>
        <v>24.729305555555548</v>
      </c>
      <c r="AH32" s="81"/>
    </row>
    <row r="33" spans="1:35" s="5" customFormat="1" ht="17.100000000000001" customHeight="1" thickBot="1" x14ac:dyDescent="0.25">
      <c r="A33" s="95" t="s">
        <v>34</v>
      </c>
      <c r="B33" s="96">
        <f t="shared" ref="B33:AF33" si="3">AVERAGE(B5:B32)</f>
        <v>24.036716524216519</v>
      </c>
      <c r="C33" s="96">
        <f t="shared" si="3"/>
        <v>23.153042328042325</v>
      </c>
      <c r="D33" s="96">
        <f t="shared" si="3"/>
        <v>24.44840067340067</v>
      </c>
      <c r="E33" s="96">
        <f t="shared" si="3"/>
        <v>24.958406177156174</v>
      </c>
      <c r="F33" s="96">
        <f t="shared" si="3"/>
        <v>25.17397910731243</v>
      </c>
      <c r="G33" s="96">
        <f t="shared" si="3"/>
        <v>25.054783950617281</v>
      </c>
      <c r="H33" s="96">
        <f t="shared" si="3"/>
        <v>25.419012345679008</v>
      </c>
      <c r="I33" s="96">
        <f t="shared" si="3"/>
        <v>25.696274250440915</v>
      </c>
      <c r="J33" s="96">
        <f t="shared" si="3"/>
        <v>26.133653846153841</v>
      </c>
      <c r="K33" s="96">
        <f t="shared" si="3"/>
        <v>26.099272486772492</v>
      </c>
      <c r="L33" s="96">
        <f t="shared" si="3"/>
        <v>24.625406846240185</v>
      </c>
      <c r="M33" s="96">
        <f t="shared" si="3"/>
        <v>23.81850448933783</v>
      </c>
      <c r="N33" s="96">
        <f t="shared" si="3"/>
        <v>23.547530864197526</v>
      </c>
      <c r="O33" s="96">
        <f t="shared" si="3"/>
        <v>25.577623456790121</v>
      </c>
      <c r="P33" s="96">
        <f t="shared" si="3"/>
        <v>26.55695847362513</v>
      </c>
      <c r="Q33" s="96">
        <f t="shared" si="3"/>
        <v>23.546862139917696</v>
      </c>
      <c r="R33" s="96">
        <f t="shared" si="3"/>
        <v>22.485493827160493</v>
      </c>
      <c r="S33" s="96">
        <f t="shared" si="3"/>
        <v>23.760956790123466</v>
      </c>
      <c r="T33" s="96">
        <f t="shared" si="3"/>
        <v>24.084981213097144</v>
      </c>
      <c r="U33" s="96">
        <f t="shared" si="3"/>
        <v>20.831060606060607</v>
      </c>
      <c r="V33" s="96">
        <f t="shared" si="3"/>
        <v>19.940927128427134</v>
      </c>
      <c r="W33" s="96">
        <f t="shared" si="3"/>
        <v>20.460978373478369</v>
      </c>
      <c r="X33" s="96">
        <f t="shared" si="3"/>
        <v>21.433436213991769</v>
      </c>
      <c r="Y33" s="96">
        <f t="shared" si="3"/>
        <v>22.73037037037037</v>
      </c>
      <c r="Z33" s="96">
        <f t="shared" si="3"/>
        <v>24.466607464241733</v>
      </c>
      <c r="AA33" s="96">
        <f t="shared" si="3"/>
        <v>21.972332451499113</v>
      </c>
      <c r="AB33" s="96">
        <f t="shared" si="3"/>
        <v>17.235962440319799</v>
      </c>
      <c r="AC33" s="96">
        <f t="shared" si="3"/>
        <v>17.492530322720381</v>
      </c>
      <c r="AD33" s="96">
        <f t="shared" si="3"/>
        <v>19.208653846153851</v>
      </c>
      <c r="AE33" s="96">
        <f t="shared" si="3"/>
        <v>19.85920558239399</v>
      </c>
      <c r="AF33" s="102">
        <f t="shared" si="3"/>
        <v>23.126534402639749</v>
      </c>
      <c r="AG33" s="8"/>
      <c r="AH33" s="82"/>
    </row>
    <row r="34" spans="1:35" x14ac:dyDescent="0.2">
      <c r="A34" s="64"/>
      <c r="B34" s="65"/>
      <c r="C34" s="65"/>
      <c r="D34" s="65" t="s">
        <v>145</v>
      </c>
      <c r="E34" s="65"/>
      <c r="F34" s="6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  <c r="AF34" s="70"/>
      <c r="AG34" s="69"/>
      <c r="AH34" s="81"/>
    </row>
    <row r="35" spans="1:35" x14ac:dyDescent="0.2">
      <c r="A35" s="64"/>
      <c r="B35" s="71" t="s">
        <v>138</v>
      </c>
      <c r="C35" s="71"/>
      <c r="D35" s="71"/>
      <c r="E35" s="71"/>
      <c r="F35" s="71"/>
      <c r="G35" s="71"/>
      <c r="H35" s="71"/>
      <c r="I35" s="71"/>
      <c r="J35" s="66"/>
      <c r="K35" s="66"/>
      <c r="L35" s="66"/>
      <c r="M35" s="66" t="s">
        <v>52</v>
      </c>
      <c r="N35" s="66"/>
      <c r="O35" s="66"/>
      <c r="P35" s="66"/>
      <c r="Q35" s="66"/>
      <c r="R35" s="66"/>
      <c r="S35" s="66"/>
      <c r="T35" s="127" t="s">
        <v>139</v>
      </c>
      <c r="U35" s="127"/>
      <c r="V35" s="127"/>
      <c r="W35" s="127"/>
      <c r="X35" s="127"/>
      <c r="Y35" s="66"/>
      <c r="Z35" s="66"/>
      <c r="AA35" s="66"/>
      <c r="AB35" s="66"/>
      <c r="AC35" s="66"/>
      <c r="AD35" s="67"/>
      <c r="AE35" s="66"/>
      <c r="AF35" s="75"/>
      <c r="AG35" s="67"/>
      <c r="AH35" s="78"/>
    </row>
    <row r="36" spans="1:35" x14ac:dyDescent="0.2">
      <c r="A36" s="73"/>
      <c r="B36" s="66"/>
      <c r="C36" s="66"/>
      <c r="D36" s="66"/>
      <c r="E36" s="66"/>
      <c r="F36" s="66"/>
      <c r="G36" s="66"/>
      <c r="H36" s="66"/>
      <c r="I36" s="66"/>
      <c r="J36" s="74"/>
      <c r="K36" s="74"/>
      <c r="L36" s="74"/>
      <c r="M36" s="74" t="s">
        <v>53</v>
      </c>
      <c r="N36" s="74"/>
      <c r="O36" s="74"/>
      <c r="P36" s="74"/>
      <c r="Q36" s="66"/>
      <c r="R36" s="66"/>
      <c r="S36" s="66"/>
      <c r="T36" s="128" t="s">
        <v>140</v>
      </c>
      <c r="U36" s="128"/>
      <c r="V36" s="128"/>
      <c r="W36" s="128"/>
      <c r="X36" s="128"/>
      <c r="Y36" s="66"/>
      <c r="Z36" s="66"/>
      <c r="AA36" s="66"/>
      <c r="AB36" s="66"/>
      <c r="AC36" s="66"/>
      <c r="AD36" s="67"/>
      <c r="AE36" s="68"/>
      <c r="AF36" s="70"/>
      <c r="AG36" s="66"/>
      <c r="AH36" s="78"/>
      <c r="AI36" s="2"/>
    </row>
    <row r="37" spans="1:35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8"/>
      <c r="AF37" s="70"/>
      <c r="AG37" s="74"/>
      <c r="AH37" s="81"/>
    </row>
    <row r="38" spans="1:35" ht="13.5" thickBo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88"/>
      <c r="AG38" s="67"/>
      <c r="AH38" s="81"/>
    </row>
    <row r="39" spans="1:35" x14ac:dyDescent="0.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9"/>
      <c r="AG39" s="80"/>
      <c r="AH39" s="81"/>
    </row>
    <row r="40" spans="1:35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9"/>
      <c r="AG40" s="80"/>
    </row>
    <row r="42" spans="1:35" x14ac:dyDescent="0.2">
      <c r="D42" s="2" t="s">
        <v>54</v>
      </c>
      <c r="L42" s="2" t="s">
        <v>54</v>
      </c>
    </row>
  </sheetData>
  <mergeCells count="35">
    <mergeCell ref="T35:X35"/>
    <mergeCell ref="T36:X36"/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F33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opLeftCell="C7" zoomScale="90" zoomScaleNormal="90" workbookViewId="0">
      <selection activeCell="AJ33" sqref="AJ33"/>
    </sheetView>
  </sheetViews>
  <sheetFormatPr defaultRowHeight="12.75" x14ac:dyDescent="0.2"/>
  <cols>
    <col min="1" max="1" width="19.42578125" style="2" customWidth="1"/>
    <col min="2" max="2" width="6.85546875" style="2" customWidth="1"/>
    <col min="3" max="4" width="5.5703125" style="2" customWidth="1"/>
    <col min="5" max="6" width="6.42578125" style="2" customWidth="1"/>
    <col min="7" max="7" width="6.7109375" style="2" customWidth="1"/>
    <col min="8" max="8" width="6.42578125" style="2" customWidth="1"/>
    <col min="9" max="9" width="7" style="2" customWidth="1"/>
    <col min="10" max="10" width="7.85546875" style="2" customWidth="1"/>
    <col min="11" max="11" width="7" style="2" customWidth="1"/>
    <col min="12" max="12" width="8.5703125" style="2" customWidth="1"/>
    <col min="13" max="13" width="8" style="2" customWidth="1"/>
    <col min="14" max="14" width="7.140625" style="2" customWidth="1"/>
    <col min="15" max="16" width="6.85546875" style="2" customWidth="1"/>
    <col min="17" max="17" width="7" style="2" customWidth="1"/>
    <col min="18" max="18" width="5.7109375" style="2" customWidth="1"/>
    <col min="19" max="19" width="7.7109375" style="2" customWidth="1"/>
    <col min="20" max="20" width="6.7109375" style="2" customWidth="1"/>
    <col min="21" max="21" width="7.140625" style="2" customWidth="1"/>
    <col min="22" max="22" width="6.7109375" style="2" customWidth="1"/>
    <col min="23" max="23" width="8" style="2" customWidth="1"/>
    <col min="24" max="24" width="6.85546875" style="2" customWidth="1"/>
    <col min="25" max="26" width="5.85546875" style="2" customWidth="1"/>
    <col min="27" max="28" width="6" style="2" customWidth="1"/>
    <col min="29" max="29" width="6.140625" style="2" customWidth="1"/>
    <col min="30" max="30" width="5.5703125" style="2" customWidth="1"/>
    <col min="31" max="31" width="6.85546875" style="2" customWidth="1"/>
    <col min="32" max="32" width="9" style="9" customWidth="1"/>
    <col min="33" max="33" width="7.28515625" style="1" customWidth="1"/>
    <col min="34" max="34" width="13.85546875" style="13" customWidth="1"/>
  </cols>
  <sheetData>
    <row r="1" spans="1:34" ht="20.100000000000001" customHeight="1" x14ac:dyDescent="0.2">
      <c r="A1" s="131" t="s">
        <v>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03"/>
    </row>
    <row r="2" spans="1:34" s="4" customFormat="1" ht="20.100000000000001" customHeight="1" x14ac:dyDescent="0.2">
      <c r="A2" s="134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04" t="s">
        <v>45</v>
      </c>
    </row>
    <row r="3" spans="1:34" s="5" customFormat="1" ht="20.100000000000001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30" t="s">
        <v>44</v>
      </c>
      <c r="AG3" s="27" t="s">
        <v>41</v>
      </c>
      <c r="AH3" s="104" t="s">
        <v>46</v>
      </c>
    </row>
    <row r="4" spans="1:34" s="5" customFormat="1" ht="20.100000000000001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24" t="s">
        <v>39</v>
      </c>
      <c r="AG4" s="27" t="s">
        <v>39</v>
      </c>
      <c r="AH4" s="105"/>
    </row>
    <row r="5" spans="1:34" s="5" customFormat="1" ht="20.100000000000001" customHeight="1" x14ac:dyDescent="0.2">
      <c r="A5" s="84" t="s">
        <v>47</v>
      </c>
      <c r="B5" s="15">
        <f>[1]Abril!$K$5</f>
        <v>0</v>
      </c>
      <c r="C5" s="15">
        <f>[1]Abril!$K$6</f>
        <v>0</v>
      </c>
      <c r="D5" s="15">
        <f>[1]Abril!$K$7</f>
        <v>0</v>
      </c>
      <c r="E5" s="15">
        <f>[1]Abril!$K$8</f>
        <v>0</v>
      </c>
      <c r="F5" s="15">
        <f>[1]Abril!$K$9</f>
        <v>0</v>
      </c>
      <c r="G5" s="15">
        <f>[1]Abril!$K$10</f>
        <v>0.2</v>
      </c>
      <c r="H5" s="15">
        <f>[1]Abril!$K$11</f>
        <v>21.799999999999997</v>
      </c>
      <c r="I5" s="15">
        <f>[1]Abril!$K$12</f>
        <v>2.2000000000000002</v>
      </c>
      <c r="J5" s="15">
        <f>[1]Abril!$K$13</f>
        <v>0</v>
      </c>
      <c r="K5" s="15">
        <f>[1]Abril!$K$14</f>
        <v>0</v>
      </c>
      <c r="L5" s="15">
        <f>[1]Abril!$K$15</f>
        <v>41.8</v>
      </c>
      <c r="M5" s="15">
        <f>[1]Abril!$K$16</f>
        <v>0</v>
      </c>
      <c r="N5" s="15">
        <f>[1]Abril!$K$17</f>
        <v>0</v>
      </c>
      <c r="O5" s="15">
        <f>[1]Abril!$K$18</f>
        <v>0</v>
      </c>
      <c r="P5" s="15">
        <f>[1]Abril!$K$19</f>
        <v>0</v>
      </c>
      <c r="Q5" s="15">
        <f>[1]Abril!$K$20</f>
        <v>16.599999999999998</v>
      </c>
      <c r="R5" s="15">
        <f>[1]Abril!$K$21</f>
        <v>0.2</v>
      </c>
      <c r="S5" s="15">
        <f>[1]Abril!$K$22</f>
        <v>0</v>
      </c>
      <c r="T5" s="15">
        <f>[1]Abril!$K$23</f>
        <v>0</v>
      </c>
      <c r="U5" s="15">
        <f>[1]Abril!$K$24</f>
        <v>17.2</v>
      </c>
      <c r="V5" s="15">
        <f>[1]Abril!$K$25</f>
        <v>15.6</v>
      </c>
      <c r="W5" s="15">
        <f>[1]Abril!$K$26</f>
        <v>0.2</v>
      </c>
      <c r="X5" s="15">
        <f>[1]Abril!$K$27</f>
        <v>0</v>
      </c>
      <c r="Y5" s="15">
        <f>[1]Abril!$K$28</f>
        <v>0</v>
      </c>
      <c r="Z5" s="15">
        <f>[1]Abril!$K$29</f>
        <v>0.2</v>
      </c>
      <c r="AA5" s="15">
        <f>[1]Abril!$K$30</f>
        <v>28.2</v>
      </c>
      <c r="AB5" s="15">
        <f>[1]Abril!$K$31</f>
        <v>7.4</v>
      </c>
      <c r="AC5" s="15">
        <f>[1]Abril!$K$32</f>
        <v>0</v>
      </c>
      <c r="AD5" s="15">
        <f>[1]Abril!$K$33</f>
        <v>0</v>
      </c>
      <c r="AE5" s="15">
        <f>[1]Abril!$K$34</f>
        <v>0.2</v>
      </c>
      <c r="AF5" s="25">
        <f t="shared" ref="AF5:AF32" si="1">SUM(B5:AE5)</f>
        <v>151.79999999999998</v>
      </c>
      <c r="AG5" s="28">
        <f t="shared" ref="AG5:AG30" si="2">MAX(B5:AE5)</f>
        <v>41.8</v>
      </c>
      <c r="AH5" s="106">
        <f>COUNTIF(B5:AE5,"=0,0")</f>
        <v>17</v>
      </c>
    </row>
    <row r="6" spans="1:34" ht="17.100000000000001" customHeight="1" x14ac:dyDescent="0.2">
      <c r="A6" s="84" t="s">
        <v>0</v>
      </c>
      <c r="B6" s="15">
        <f>[2]Abril!$K$5</f>
        <v>0</v>
      </c>
      <c r="C6" s="15">
        <f>[2]Abril!$K$6</f>
        <v>0</v>
      </c>
      <c r="D6" s="15">
        <f>[2]Abril!$K$7</f>
        <v>0</v>
      </c>
      <c r="E6" s="15">
        <f>[2]Abril!$K$8</f>
        <v>2.6</v>
      </c>
      <c r="F6" s="15">
        <f>[2]Abril!$K$9</f>
        <v>1.2</v>
      </c>
      <c r="G6" s="15">
        <f>[2]Abril!$K$10</f>
        <v>41.000000000000007</v>
      </c>
      <c r="H6" s="15">
        <f>[2]Abril!$K$11</f>
        <v>0.8</v>
      </c>
      <c r="I6" s="15">
        <f>[2]Abril!$K$12</f>
        <v>9.6</v>
      </c>
      <c r="J6" s="15">
        <f>[2]Abril!$K$13</f>
        <v>5.4</v>
      </c>
      <c r="K6" s="15">
        <f>[2]Abril!$K$14</f>
        <v>24.200000000000003</v>
      </c>
      <c r="L6" s="15">
        <f>[2]Abril!$K$15</f>
        <v>0</v>
      </c>
      <c r="M6" s="15">
        <f>[2]Abril!$K$16</f>
        <v>0</v>
      </c>
      <c r="N6" s="15">
        <f>[2]Abril!$K$17</f>
        <v>0</v>
      </c>
      <c r="O6" s="15">
        <f>[2]Abril!$K$18</f>
        <v>0</v>
      </c>
      <c r="P6" s="15">
        <f>[2]Abril!$K$19</f>
        <v>0</v>
      </c>
      <c r="Q6" s="15">
        <f>[2]Abril!$K$20</f>
        <v>63.999999999999993</v>
      </c>
      <c r="R6" s="15">
        <f>[2]Abril!$K$21</f>
        <v>0</v>
      </c>
      <c r="S6" s="15">
        <f>[2]Abril!$K$22</f>
        <v>0.2</v>
      </c>
      <c r="T6" s="15">
        <f>[2]Abril!$K$23</f>
        <v>0</v>
      </c>
      <c r="U6" s="15">
        <f>[2]Abril!$K$24</f>
        <v>39.200000000000003</v>
      </c>
      <c r="V6" s="15">
        <f>[2]Abril!$K$25</f>
        <v>0.2</v>
      </c>
      <c r="W6" s="15">
        <f>[2]Abril!$K$26</f>
        <v>0</v>
      </c>
      <c r="X6" s="15">
        <f>[2]Abril!$K$27</f>
        <v>0</v>
      </c>
      <c r="Y6" s="15">
        <f>[2]Abril!$K$28</f>
        <v>0</v>
      </c>
      <c r="Z6" s="15">
        <f>[2]Abril!$K$29</f>
        <v>0</v>
      </c>
      <c r="AA6" s="15">
        <f>[2]Abril!$K$30</f>
        <v>2.1999999999999997</v>
      </c>
      <c r="AB6" s="15">
        <f>[2]Abril!$K$31</f>
        <v>0.60000000000000009</v>
      </c>
      <c r="AC6" s="15">
        <f>[2]Abril!$K$32</f>
        <v>0.8</v>
      </c>
      <c r="AD6" s="15">
        <f>[2]Abril!$K$33</f>
        <v>0.4</v>
      </c>
      <c r="AE6" s="15">
        <f>[2]Abril!$K$34</f>
        <v>0.2</v>
      </c>
      <c r="AF6" s="26">
        <f t="shared" si="1"/>
        <v>192.59999999999997</v>
      </c>
      <c r="AG6" s="29">
        <f t="shared" si="2"/>
        <v>63.999999999999993</v>
      </c>
      <c r="AH6" s="106">
        <f t="shared" ref="AH6:AH32" si="3">COUNTIF(B6:AE6,"=0,0")</f>
        <v>14</v>
      </c>
    </row>
    <row r="7" spans="1:34" ht="17.100000000000001" customHeight="1" x14ac:dyDescent="0.2">
      <c r="A7" s="84" t="s">
        <v>1</v>
      </c>
      <c r="B7" s="15">
        <f>[3]Abril!$K$5</f>
        <v>0</v>
      </c>
      <c r="C7" s="15">
        <f>[3]Abril!$K$6</f>
        <v>0</v>
      </c>
      <c r="D7" s="15">
        <f>[3]Abril!$K$7</f>
        <v>0.6</v>
      </c>
      <c r="E7" s="15">
        <f>[3]Abril!$K$8</f>
        <v>47.6</v>
      </c>
      <c r="F7" s="15">
        <f>[3]Abril!$K$9</f>
        <v>31.599999999999998</v>
      </c>
      <c r="G7" s="15">
        <f>[3]Abril!$K$10</f>
        <v>13.8</v>
      </c>
      <c r="H7" s="15">
        <f>[3]Abril!$K$11</f>
        <v>6</v>
      </c>
      <c r="I7" s="15">
        <f>[3]Abril!$K$12</f>
        <v>17.600000000000001</v>
      </c>
      <c r="J7" s="15">
        <f>[3]Abril!$K$13</f>
        <v>0.4</v>
      </c>
      <c r="K7" s="15">
        <f>[3]Abril!$K$14</f>
        <v>0</v>
      </c>
      <c r="L7" s="15">
        <f>[3]Abril!$K$15</f>
        <v>0.8</v>
      </c>
      <c r="M7" s="15">
        <f>[3]Abril!$K$16</f>
        <v>0</v>
      </c>
      <c r="N7" s="15">
        <f>[3]Abril!$K$17</f>
        <v>0</v>
      </c>
      <c r="O7" s="15">
        <f>[3]Abril!$K$18</f>
        <v>0</v>
      </c>
      <c r="P7" s="15">
        <f>[3]Abril!$K$19</f>
        <v>0.2</v>
      </c>
      <c r="Q7" s="15">
        <f>[3]Abril!$K$20</f>
        <v>28.8</v>
      </c>
      <c r="R7" s="15">
        <f>[3]Abril!$K$21</f>
        <v>0.2</v>
      </c>
      <c r="S7" s="15">
        <f>[3]Abril!$K$22</f>
        <v>0</v>
      </c>
      <c r="T7" s="15">
        <f>[3]Abril!$K$23</f>
        <v>0</v>
      </c>
      <c r="U7" s="15">
        <f>[3]Abril!$K$24</f>
        <v>48.2</v>
      </c>
      <c r="V7" s="15">
        <f>[3]Abril!$K$25</f>
        <v>3.8000000000000003</v>
      </c>
      <c r="W7" s="15">
        <f>[3]Abril!$K$26</f>
        <v>0</v>
      </c>
      <c r="X7" s="15">
        <f>[3]Abril!$K$27</f>
        <v>0</v>
      </c>
      <c r="Y7" s="15">
        <f>[3]Abril!$K$28</f>
        <v>0</v>
      </c>
      <c r="Z7" s="15">
        <f>[3]Abril!$K$29</f>
        <v>0</v>
      </c>
      <c r="AA7" s="15">
        <f>[3]Abril!$K$30</f>
        <v>21.2</v>
      </c>
      <c r="AB7" s="15">
        <f>[3]Abril!$K$31</f>
        <v>0</v>
      </c>
      <c r="AC7" s="15">
        <f>[3]Abril!$K$32</f>
        <v>0</v>
      </c>
      <c r="AD7" s="15">
        <f>[3]Abril!$K$33</f>
        <v>0</v>
      </c>
      <c r="AE7" s="15">
        <f>[3]Abril!$K$34</f>
        <v>0</v>
      </c>
      <c r="AF7" s="26">
        <f t="shared" si="1"/>
        <v>220.8</v>
      </c>
      <c r="AG7" s="29">
        <f t="shared" si="2"/>
        <v>48.2</v>
      </c>
      <c r="AH7" s="106">
        <f t="shared" si="3"/>
        <v>16</v>
      </c>
    </row>
    <row r="8" spans="1:34" ht="17.100000000000001" customHeight="1" x14ac:dyDescent="0.2">
      <c r="A8" s="84" t="s">
        <v>55</v>
      </c>
      <c r="B8" s="15">
        <f>[4]Abril!$K$5</f>
        <v>0</v>
      </c>
      <c r="C8" s="15">
        <f>[4]Abril!$K$6</f>
        <v>0</v>
      </c>
      <c r="D8" s="15">
        <f>[4]Abril!$K$7</f>
        <v>0</v>
      </c>
      <c r="E8" s="15">
        <f>[4]Abril!$K$8</f>
        <v>0</v>
      </c>
      <c r="F8" s="15">
        <f>[4]Abril!$K$9</f>
        <v>5</v>
      </c>
      <c r="G8" s="15">
        <f>[4]Abril!$K$10</f>
        <v>0.8</v>
      </c>
      <c r="H8" s="15">
        <f>[4]Abril!$K$11</f>
        <v>3.8000000000000003</v>
      </c>
      <c r="I8" s="15">
        <f>[4]Abril!$K$12</f>
        <v>5.8</v>
      </c>
      <c r="J8" s="15">
        <f>[4]Abril!$K$13</f>
        <v>0</v>
      </c>
      <c r="K8" s="15">
        <f>[4]Abril!$K$14</f>
        <v>0</v>
      </c>
      <c r="L8" s="15">
        <f>[4]Abril!$K$15</f>
        <v>1</v>
      </c>
      <c r="M8" s="15">
        <f>[4]Abril!$K$16</f>
        <v>0</v>
      </c>
      <c r="N8" s="15">
        <f>[4]Abril!$K$17</f>
        <v>0</v>
      </c>
      <c r="O8" s="15">
        <f>[4]Abril!$K$18</f>
        <v>0</v>
      </c>
      <c r="P8" s="15">
        <f>[4]Abril!$K$19</f>
        <v>0</v>
      </c>
      <c r="Q8" s="15">
        <f>[4]Abril!$K$20</f>
        <v>11</v>
      </c>
      <c r="R8" s="15">
        <f>[4]Abril!$K$21</f>
        <v>0.2</v>
      </c>
      <c r="S8" s="15">
        <f>[4]Abril!$K$22</f>
        <v>0</v>
      </c>
      <c r="T8" s="15">
        <f>[4]Abril!$K$23</f>
        <v>0</v>
      </c>
      <c r="U8" s="15">
        <f>[4]Abril!$K$24</f>
        <v>8.1999999999999993</v>
      </c>
      <c r="V8" s="15">
        <f>[4]Abril!$K$25</f>
        <v>1.8</v>
      </c>
      <c r="W8" s="15">
        <f>[4]Abril!$K$26</f>
        <v>0</v>
      </c>
      <c r="X8" s="15">
        <f>[4]Abril!$K$27</f>
        <v>0</v>
      </c>
      <c r="Y8" s="15">
        <f>[4]Abril!$K$28</f>
        <v>0</v>
      </c>
      <c r="Z8" s="15">
        <f>[4]Abril!$K$29</f>
        <v>0</v>
      </c>
      <c r="AA8" s="15">
        <f>[4]Abril!$K$30</f>
        <v>9.7999999999999989</v>
      </c>
      <c r="AB8" s="15">
        <f>[4]Abril!$K$31</f>
        <v>0</v>
      </c>
      <c r="AC8" s="15">
        <f>[4]Abril!$K$32</f>
        <v>0</v>
      </c>
      <c r="AD8" s="15">
        <f>[4]Abril!$K$33</f>
        <v>0</v>
      </c>
      <c r="AE8" s="15">
        <f>[4]Abril!$K$34</f>
        <v>0</v>
      </c>
      <c r="AF8" s="26">
        <f>SUM(B8:AE8)</f>
        <v>47.399999999999991</v>
      </c>
      <c r="AG8" s="29">
        <f>MAX(B8:AE8)</f>
        <v>11</v>
      </c>
      <c r="AH8" s="106">
        <f t="shared" si="3"/>
        <v>20</v>
      </c>
    </row>
    <row r="9" spans="1:34" ht="17.100000000000001" customHeight="1" x14ac:dyDescent="0.2">
      <c r="A9" s="84" t="s">
        <v>48</v>
      </c>
      <c r="B9" s="15" t="str">
        <f>[5]Abril!$K$5</f>
        <v>*</v>
      </c>
      <c r="C9" s="15" t="str">
        <f>[5]Abril!$K$6</f>
        <v>*</v>
      </c>
      <c r="D9" s="15" t="str">
        <f>[5]Abril!$K$7</f>
        <v>*</v>
      </c>
      <c r="E9" s="15" t="str">
        <f>[5]Abril!$K$8</f>
        <v>*</v>
      </c>
      <c r="F9" s="15" t="str">
        <f>[5]Abril!$K$9</f>
        <v>*</v>
      </c>
      <c r="G9" s="15" t="str">
        <f>[5]Abril!$K$10</f>
        <v>*</v>
      </c>
      <c r="H9" s="15" t="str">
        <f>[5]Abril!$K$11</f>
        <v>*</v>
      </c>
      <c r="I9" s="15" t="str">
        <f>[5]Abril!$K$12</f>
        <v>*</v>
      </c>
      <c r="J9" s="15" t="str">
        <f>[5]Abril!$K$13</f>
        <v>*</v>
      </c>
      <c r="K9" s="15" t="str">
        <f>[5]Abril!$K$14</f>
        <v>*</v>
      </c>
      <c r="L9" s="15" t="str">
        <f>[5]Abril!$K$15</f>
        <v>*</v>
      </c>
      <c r="M9" s="15" t="str">
        <f>[5]Abril!$K$16</f>
        <v>*</v>
      </c>
      <c r="N9" s="15" t="str">
        <f>[5]Abril!$K$17</f>
        <v>*</v>
      </c>
      <c r="O9" s="15" t="str">
        <f>[5]Abril!$K$18</f>
        <v>*</v>
      </c>
      <c r="P9" s="15" t="str">
        <f>[5]Abril!$K$19</f>
        <v>*</v>
      </c>
      <c r="Q9" s="15" t="str">
        <f>[5]Abril!$K$20</f>
        <v>*</v>
      </c>
      <c r="R9" s="15" t="str">
        <f>[5]Abril!$K$21</f>
        <v>*</v>
      </c>
      <c r="S9" s="15" t="str">
        <f>[5]Abril!$K$22</f>
        <v>*</v>
      </c>
      <c r="T9" s="15" t="str">
        <f>[5]Abril!$K$23</f>
        <v>*</v>
      </c>
      <c r="U9" s="15" t="str">
        <f>[5]Abril!$K$24</f>
        <v>*</v>
      </c>
      <c r="V9" s="15" t="str">
        <f>[5]Abril!$K$25</f>
        <v>*</v>
      </c>
      <c r="W9" s="15" t="str">
        <f>[5]Abril!$K$26</f>
        <v>*</v>
      </c>
      <c r="X9" s="15" t="str">
        <f>[5]Abril!$K$27</f>
        <v>*</v>
      </c>
      <c r="Y9" s="15" t="str">
        <f>[5]Abril!$K$28</f>
        <v>*</v>
      </c>
      <c r="Z9" s="15" t="str">
        <f>[5]Abril!$K$29</f>
        <v>*</v>
      </c>
      <c r="AA9" s="15" t="str">
        <f>[5]Abril!$K$30</f>
        <v>*</v>
      </c>
      <c r="AB9" s="15" t="str">
        <f>[5]Abril!$K$31</f>
        <v>*</v>
      </c>
      <c r="AC9" s="15" t="str">
        <f>[5]Abril!$K$32</f>
        <v>*</v>
      </c>
      <c r="AD9" s="15" t="str">
        <f>[5]Abril!$K$33</f>
        <v>*</v>
      </c>
      <c r="AE9" s="15" t="str">
        <f>[5]Abril!$K$34</f>
        <v>*</v>
      </c>
      <c r="AF9" s="26" t="s">
        <v>134</v>
      </c>
      <c r="AG9" s="29" t="s">
        <v>134</v>
      </c>
      <c r="AH9" s="106" t="s">
        <v>134</v>
      </c>
    </row>
    <row r="10" spans="1:34" ht="17.100000000000001" customHeight="1" x14ac:dyDescent="0.2">
      <c r="A10" s="84" t="s">
        <v>2</v>
      </c>
      <c r="B10" s="15">
        <f>[6]Abril!$K$5</f>
        <v>0</v>
      </c>
      <c r="C10" s="15">
        <f>[6]Abril!$K$6</f>
        <v>0</v>
      </c>
      <c r="D10" s="15">
        <f>[6]Abril!$K$7</f>
        <v>0</v>
      </c>
      <c r="E10" s="15">
        <f>[6]Abril!$K$8</f>
        <v>3</v>
      </c>
      <c r="F10" s="15">
        <f>[6]Abril!$K$9</f>
        <v>8</v>
      </c>
      <c r="G10" s="15">
        <f>[6]Abril!$K$10</f>
        <v>8.6</v>
      </c>
      <c r="H10" s="15">
        <f>[6]Abril!$K$11</f>
        <v>0.60000000000000009</v>
      </c>
      <c r="I10" s="15">
        <f>[6]Abril!$K$12</f>
        <v>17.399999999999999</v>
      </c>
      <c r="J10" s="15">
        <f>[6]Abril!$K$13</f>
        <v>0</v>
      </c>
      <c r="K10" s="15">
        <f>[6]Abril!$K$14</f>
        <v>19.600000000000001</v>
      </c>
      <c r="L10" s="15">
        <f>[6]Abril!$K$15</f>
        <v>0.4</v>
      </c>
      <c r="M10" s="15">
        <f>[6]Abril!$K$16</f>
        <v>0</v>
      </c>
      <c r="N10" s="15">
        <f>[6]Abril!$K$17</f>
        <v>0</v>
      </c>
      <c r="O10" s="15">
        <f>[6]Abril!$K$18</f>
        <v>0.2</v>
      </c>
      <c r="P10" s="15">
        <f>[6]Abril!$K$19</f>
        <v>14</v>
      </c>
      <c r="Q10" s="15">
        <f>[6]Abril!$K$20</f>
        <v>11.2</v>
      </c>
      <c r="R10" s="15">
        <f>[6]Abril!$K$21</f>
        <v>0</v>
      </c>
      <c r="S10" s="15">
        <f>[6]Abril!$K$22</f>
        <v>0</v>
      </c>
      <c r="T10" s="15">
        <f>[6]Abril!$K$23</f>
        <v>0.2</v>
      </c>
      <c r="U10" s="15">
        <f>[6]Abril!$K$24</f>
        <v>24.199999999999996</v>
      </c>
      <c r="V10" s="15">
        <f>[6]Abril!$K$25</f>
        <v>16.8</v>
      </c>
      <c r="W10" s="15">
        <f>[6]Abril!$K$26</f>
        <v>0.2</v>
      </c>
      <c r="X10" s="15">
        <f>[6]Abril!$K$27</f>
        <v>0</v>
      </c>
      <c r="Y10" s="15">
        <f>[6]Abril!$K$28</f>
        <v>0</v>
      </c>
      <c r="Z10" s="15">
        <f>[6]Abril!$K$29</f>
        <v>0</v>
      </c>
      <c r="AA10" s="15">
        <f>[6]Abril!$K$30</f>
        <v>32.400000000000006</v>
      </c>
      <c r="AB10" s="15">
        <f>[6]Abril!$K$31</f>
        <v>0.2</v>
      </c>
      <c r="AC10" s="15">
        <f>[6]Abril!$K$32</f>
        <v>0</v>
      </c>
      <c r="AD10" s="15">
        <f>[6]Abril!$K$33</f>
        <v>0</v>
      </c>
      <c r="AE10" s="15">
        <f>[6]Abril!$K$34</f>
        <v>0</v>
      </c>
      <c r="AF10" s="26">
        <f t="shared" si="1"/>
        <v>157</v>
      </c>
      <c r="AG10" s="29">
        <f t="shared" si="2"/>
        <v>32.400000000000006</v>
      </c>
      <c r="AH10" s="106">
        <f t="shared" si="3"/>
        <v>14</v>
      </c>
    </row>
    <row r="11" spans="1:34" ht="17.100000000000001" customHeight="1" x14ac:dyDescent="0.2">
      <c r="A11" s="84" t="s">
        <v>3</v>
      </c>
      <c r="B11" s="15">
        <f>[7]Abril!$K$5</f>
        <v>0</v>
      </c>
      <c r="C11" s="15">
        <f>[7]Abril!$K$6</f>
        <v>0</v>
      </c>
      <c r="D11" s="15">
        <f>[7]Abril!$K$7</f>
        <v>0</v>
      </c>
      <c r="E11" s="15">
        <f>[7]Abril!$K$8</f>
        <v>0</v>
      </c>
      <c r="F11" s="15">
        <f>[7]Abril!$K$9</f>
        <v>0</v>
      </c>
      <c r="G11" s="15">
        <f>[7]Abril!$K$10</f>
        <v>0</v>
      </c>
      <c r="H11" s="15">
        <f>[7]Abril!$K$11</f>
        <v>0.6</v>
      </c>
      <c r="I11" s="15">
        <f>[7]Abril!$K$12</f>
        <v>0</v>
      </c>
      <c r="J11" s="15">
        <f>[7]Abril!$K$13</f>
        <v>0</v>
      </c>
      <c r="K11" s="15">
        <f>[7]Abril!$K$14</f>
        <v>0</v>
      </c>
      <c r="L11" s="15">
        <f>[7]Abril!$K$15</f>
        <v>0</v>
      </c>
      <c r="M11" s="15">
        <f>[7]Abril!$K$16</f>
        <v>0</v>
      </c>
      <c r="N11" s="15">
        <f>[7]Abril!$K$17</f>
        <v>0</v>
      </c>
      <c r="O11" s="15">
        <f>[7]Abril!$K$18</f>
        <v>0</v>
      </c>
      <c r="P11" s="15">
        <f>[7]Abril!$K$19</f>
        <v>0</v>
      </c>
      <c r="Q11" s="15">
        <f>[7]Abril!$K$20</f>
        <v>0</v>
      </c>
      <c r="R11" s="15">
        <f>[7]Abril!$K$21</f>
        <v>0</v>
      </c>
      <c r="S11" s="15">
        <f>[7]Abril!$K$22</f>
        <v>0</v>
      </c>
      <c r="T11" s="15">
        <f>[7]Abril!$K$23</f>
        <v>0</v>
      </c>
      <c r="U11" s="15">
        <f>[7]Abril!$K$24</f>
        <v>14.6</v>
      </c>
      <c r="V11" s="15">
        <f>[7]Abril!$K$25</f>
        <v>29.8</v>
      </c>
      <c r="W11" s="15">
        <f>[7]Abril!$K$26</f>
        <v>0</v>
      </c>
      <c r="X11" s="15">
        <f>[7]Abril!$K$27</f>
        <v>0.2</v>
      </c>
      <c r="Y11" s="15">
        <f>[7]Abril!$K$28</f>
        <v>0.2</v>
      </c>
      <c r="Z11" s="15">
        <f>[7]Abril!$K$29</f>
        <v>0</v>
      </c>
      <c r="AA11" s="15">
        <f>[7]Abril!$K$30</f>
        <v>0</v>
      </c>
      <c r="AB11" s="15">
        <f>[7]Abril!$K$31</f>
        <v>4.2</v>
      </c>
      <c r="AC11" s="15">
        <f>[7]Abril!$K$32</f>
        <v>0</v>
      </c>
      <c r="AD11" s="15">
        <f>[7]Abril!$K$33</f>
        <v>0.2</v>
      </c>
      <c r="AE11" s="15">
        <f>[7]Abril!$K$34</f>
        <v>0</v>
      </c>
      <c r="AF11" s="26">
        <f t="shared" si="1"/>
        <v>49.800000000000011</v>
      </c>
      <c r="AG11" s="29">
        <f t="shared" si="2"/>
        <v>29.8</v>
      </c>
      <c r="AH11" s="106">
        <f t="shared" si="3"/>
        <v>23</v>
      </c>
    </row>
    <row r="12" spans="1:34" ht="17.100000000000001" customHeight="1" x14ac:dyDescent="0.2">
      <c r="A12" s="84" t="s">
        <v>4</v>
      </c>
      <c r="B12" s="15" t="str">
        <f>[8]Abril!$K$5</f>
        <v>*</v>
      </c>
      <c r="C12" s="15" t="str">
        <f>[8]Abril!$K$6</f>
        <v>*</v>
      </c>
      <c r="D12" s="15" t="str">
        <f>[8]Abril!$K$7</f>
        <v>*</v>
      </c>
      <c r="E12" s="15" t="str">
        <f>[8]Abril!$K$8</f>
        <v>*</v>
      </c>
      <c r="F12" s="15" t="str">
        <f>[8]Abril!$K$9</f>
        <v>*</v>
      </c>
      <c r="G12" s="15" t="str">
        <f>[8]Abril!$K$10</f>
        <v>*</v>
      </c>
      <c r="H12" s="15" t="str">
        <f>[8]Abril!$K$11</f>
        <v>*</v>
      </c>
      <c r="I12" s="15" t="str">
        <f>[8]Abril!$K$12</f>
        <v>*</v>
      </c>
      <c r="J12" s="15" t="str">
        <f>[8]Abril!$K$13</f>
        <v>*</v>
      </c>
      <c r="K12" s="15" t="str">
        <f>[8]Abril!$K$14</f>
        <v>*</v>
      </c>
      <c r="L12" s="15" t="str">
        <f>[8]Abril!$K$15</f>
        <v>*</v>
      </c>
      <c r="M12" s="15" t="str">
        <f>[8]Abril!$K$16</f>
        <v>*</v>
      </c>
      <c r="N12" s="15" t="str">
        <f>[8]Abril!$K$17</f>
        <v>*</v>
      </c>
      <c r="O12" s="15" t="str">
        <f>[8]Abril!$K$18</f>
        <v>*</v>
      </c>
      <c r="P12" s="15" t="str">
        <f>[8]Abril!$K$19</f>
        <v>*</v>
      </c>
      <c r="Q12" s="15" t="str">
        <f>[8]Abril!$K$20</f>
        <v>*</v>
      </c>
      <c r="R12" s="15" t="str">
        <f>[8]Abril!$K$21</f>
        <v>*</v>
      </c>
      <c r="S12" s="15" t="str">
        <f>[8]Abril!$K$22</f>
        <v>*</v>
      </c>
      <c r="T12" s="15" t="str">
        <f>[8]Abril!$K$23</f>
        <v>*</v>
      </c>
      <c r="U12" s="15" t="str">
        <f>[8]Abril!$K$24</f>
        <v>*</v>
      </c>
      <c r="V12" s="15" t="str">
        <f>[8]Abril!$K$25</f>
        <v>*</v>
      </c>
      <c r="W12" s="15" t="str">
        <f>[8]Abril!$K$26</f>
        <v>*</v>
      </c>
      <c r="X12" s="15" t="str">
        <f>[8]Abril!$K$27</f>
        <v>*</v>
      </c>
      <c r="Y12" s="15" t="str">
        <f>[8]Abril!$K$28</f>
        <v>*</v>
      </c>
      <c r="Z12" s="15" t="str">
        <f>[8]Abril!$K$29</f>
        <v>*</v>
      </c>
      <c r="AA12" s="15" t="str">
        <f>[8]Abril!$K$30</f>
        <v>*</v>
      </c>
      <c r="AB12" s="15" t="str">
        <f>[8]Abril!$K$31</f>
        <v>*</v>
      </c>
      <c r="AC12" s="15" t="str">
        <f>[8]Abril!$K$32</f>
        <v>*</v>
      </c>
      <c r="AD12" s="15" t="str">
        <f>[8]Abril!$K$33</f>
        <v>*</v>
      </c>
      <c r="AE12" s="15" t="str">
        <f>[8]Abril!$K$34</f>
        <v>*</v>
      </c>
      <c r="AF12" s="26" t="s">
        <v>134</v>
      </c>
      <c r="AG12" s="29" t="s">
        <v>134</v>
      </c>
      <c r="AH12" s="106" t="s">
        <v>134</v>
      </c>
    </row>
    <row r="13" spans="1:34" ht="17.100000000000001" customHeight="1" x14ac:dyDescent="0.2">
      <c r="A13" s="84" t="s">
        <v>5</v>
      </c>
      <c r="B13" s="15" t="str">
        <f>[9]Abril!$K$5</f>
        <v>*</v>
      </c>
      <c r="C13" s="15" t="str">
        <f>[9]Abril!$K$6</f>
        <v>*</v>
      </c>
      <c r="D13" s="15" t="str">
        <f>[9]Abril!$K$7</f>
        <v>*</v>
      </c>
      <c r="E13" s="15" t="str">
        <f>[9]Abril!$K$8</f>
        <v>*</v>
      </c>
      <c r="F13" s="15" t="str">
        <f>[9]Abril!$K$9</f>
        <v>*</v>
      </c>
      <c r="G13" s="15" t="str">
        <f>[9]Abril!$K$10</f>
        <v>*</v>
      </c>
      <c r="H13" s="15" t="str">
        <f>[9]Abril!$K$11</f>
        <v>*</v>
      </c>
      <c r="I13" s="15" t="str">
        <f>[9]Abril!$K$12</f>
        <v>*</v>
      </c>
      <c r="J13" s="15" t="str">
        <f>[9]Abril!$K$13</f>
        <v>*</v>
      </c>
      <c r="K13" s="15" t="str">
        <f>[9]Abril!$K$14</f>
        <v>*</v>
      </c>
      <c r="L13" s="15" t="str">
        <f>[9]Abril!$K$15</f>
        <v>*</v>
      </c>
      <c r="M13" s="15" t="str">
        <f>[9]Abril!$K$16</f>
        <v>*</v>
      </c>
      <c r="N13" s="15" t="str">
        <f>[9]Abril!$K$17</f>
        <v>*</v>
      </c>
      <c r="O13" s="15" t="str">
        <f>[9]Abril!$K$18</f>
        <v>*</v>
      </c>
      <c r="P13" s="15" t="str">
        <f>[9]Abril!$K$19</f>
        <v>*</v>
      </c>
      <c r="Q13" s="15" t="str">
        <f>[9]Abril!$K$20</f>
        <v>*</v>
      </c>
      <c r="R13" s="15" t="str">
        <f>[9]Abril!$K$21</f>
        <v>*</v>
      </c>
      <c r="S13" s="15" t="str">
        <f>[9]Abril!$K$22</f>
        <v>*</v>
      </c>
      <c r="T13" s="15" t="str">
        <f>[9]Abril!$K$23</f>
        <v>*</v>
      </c>
      <c r="U13" s="15" t="str">
        <f>[9]Abril!$K$24</f>
        <v>*</v>
      </c>
      <c r="V13" s="15" t="str">
        <f>[9]Abril!$K$25</f>
        <v>*</v>
      </c>
      <c r="W13" s="15" t="str">
        <f>[9]Abril!$K$26</f>
        <v>*</v>
      </c>
      <c r="X13" s="15" t="str">
        <f>[9]Abril!$K$27</f>
        <v>*</v>
      </c>
      <c r="Y13" s="15" t="str">
        <f>[9]Abril!$K$28</f>
        <v>*</v>
      </c>
      <c r="Z13" s="15" t="str">
        <f>[9]Abril!$K$29</f>
        <v>*</v>
      </c>
      <c r="AA13" s="15" t="str">
        <f>[9]Abril!$K$30</f>
        <v>*</v>
      </c>
      <c r="AB13" s="15" t="str">
        <f>[9]Abril!$K$31</f>
        <v>*</v>
      </c>
      <c r="AC13" s="15" t="str">
        <f>[9]Abril!$K$32</f>
        <v>*</v>
      </c>
      <c r="AD13" s="15" t="str">
        <f>[9]Abril!$K$33</f>
        <v>*</v>
      </c>
      <c r="AE13" s="15" t="str">
        <f>[9]Abril!$K$34</f>
        <v>*</v>
      </c>
      <c r="AF13" s="26" t="s">
        <v>134</v>
      </c>
      <c r="AG13" s="29" t="s">
        <v>134</v>
      </c>
      <c r="AH13" s="106" t="s">
        <v>134</v>
      </c>
    </row>
    <row r="14" spans="1:34" ht="17.100000000000001" customHeight="1" x14ac:dyDescent="0.2">
      <c r="A14" s="84" t="s">
        <v>50</v>
      </c>
      <c r="B14" s="15" t="str">
        <f>[10]Abril!$K$5</f>
        <v>*</v>
      </c>
      <c r="C14" s="15" t="str">
        <f>[10]Abril!$K$6</f>
        <v>*</v>
      </c>
      <c r="D14" s="15" t="str">
        <f>[10]Abril!$K$7</f>
        <v>*</v>
      </c>
      <c r="E14" s="15" t="str">
        <f>[10]Abril!$K$8</f>
        <v>*</v>
      </c>
      <c r="F14" s="15" t="str">
        <f>[10]Abril!$K$9</f>
        <v>*</v>
      </c>
      <c r="G14" s="15" t="str">
        <f>[10]Abril!$K$10</f>
        <v>*</v>
      </c>
      <c r="H14" s="15" t="str">
        <f>[10]Abril!$K$11</f>
        <v>*</v>
      </c>
      <c r="I14" s="15" t="str">
        <f>[10]Abril!$K$12</f>
        <v>*</v>
      </c>
      <c r="J14" s="15" t="str">
        <f>[10]Abril!$K$13</f>
        <v>*</v>
      </c>
      <c r="K14" s="15" t="str">
        <f>[10]Abril!$K$14</f>
        <v>*</v>
      </c>
      <c r="L14" s="15" t="str">
        <f>[10]Abril!$K$15</f>
        <v>*</v>
      </c>
      <c r="M14" s="15" t="str">
        <f>[10]Abril!$K$16</f>
        <v>*</v>
      </c>
      <c r="N14" s="15" t="str">
        <f>[10]Abril!$K$17</f>
        <v>*</v>
      </c>
      <c r="O14" s="15" t="str">
        <f>[10]Abril!$K$18</f>
        <v>*</v>
      </c>
      <c r="P14" s="15" t="str">
        <f>[10]Abril!$K$19</f>
        <v>*</v>
      </c>
      <c r="Q14" s="15" t="str">
        <f>[10]Abril!$K$20</f>
        <v>*</v>
      </c>
      <c r="R14" s="15" t="str">
        <f>[10]Abril!$K$21</f>
        <v>*</v>
      </c>
      <c r="S14" s="15" t="str">
        <f>[10]Abril!$K$22</f>
        <v>*</v>
      </c>
      <c r="T14" s="15" t="str">
        <f>[10]Abril!$K$23</f>
        <v>*</v>
      </c>
      <c r="U14" s="15" t="str">
        <f>[10]Abril!$K$24</f>
        <v>*</v>
      </c>
      <c r="V14" s="15" t="str">
        <f>[10]Abril!$K$25</f>
        <v>*</v>
      </c>
      <c r="W14" s="15" t="str">
        <f>[10]Abril!$K$26</f>
        <v>*</v>
      </c>
      <c r="X14" s="15" t="str">
        <f>[10]Abril!$K$27</f>
        <v>*</v>
      </c>
      <c r="Y14" s="15" t="str">
        <f>[10]Abril!$K$28</f>
        <v>*</v>
      </c>
      <c r="Z14" s="15" t="str">
        <f>[10]Abril!$K$29</f>
        <v>*</v>
      </c>
      <c r="AA14" s="15" t="str">
        <f>[10]Abril!$K$30</f>
        <v>*</v>
      </c>
      <c r="AB14" s="15" t="str">
        <f>[10]Abril!$K$31</f>
        <v>*</v>
      </c>
      <c r="AC14" s="15" t="str">
        <f>[10]Abril!$K$32</f>
        <v>*</v>
      </c>
      <c r="AD14" s="15" t="str">
        <f>[10]Abril!$K$33</f>
        <v>*</v>
      </c>
      <c r="AE14" s="15" t="str">
        <f>[10]Abril!$K$34</f>
        <v>*</v>
      </c>
      <c r="AF14" s="26" t="s">
        <v>134</v>
      </c>
      <c r="AG14" s="29" t="s">
        <v>134</v>
      </c>
      <c r="AH14" s="106" t="s">
        <v>134</v>
      </c>
    </row>
    <row r="15" spans="1:34" ht="17.100000000000001" customHeight="1" x14ac:dyDescent="0.2">
      <c r="A15" s="84" t="s">
        <v>6</v>
      </c>
      <c r="B15" s="15" t="str">
        <f>[11]Abril!$K$5</f>
        <v>*</v>
      </c>
      <c r="C15" s="15" t="str">
        <f>[11]Abril!$K$6</f>
        <v>*</v>
      </c>
      <c r="D15" s="15" t="str">
        <f>[11]Abril!$K$7</f>
        <v>*</v>
      </c>
      <c r="E15" s="15" t="str">
        <f>[11]Abril!$K$8</f>
        <v>*</v>
      </c>
      <c r="F15" s="15" t="str">
        <f>[11]Abril!$K$9</f>
        <v>*</v>
      </c>
      <c r="G15" s="15" t="str">
        <f>[11]Abril!$K$10</f>
        <v>*</v>
      </c>
      <c r="H15" s="15" t="str">
        <f>[11]Abril!$K$11</f>
        <v>*</v>
      </c>
      <c r="I15" s="15" t="str">
        <f>[11]Abril!$K$12</f>
        <v>*</v>
      </c>
      <c r="J15" s="15" t="str">
        <f>[11]Abril!$K$13</f>
        <v>*</v>
      </c>
      <c r="K15" s="15" t="str">
        <f>[11]Abril!$K$14</f>
        <v>*</v>
      </c>
      <c r="L15" s="15" t="str">
        <f>[11]Abril!$K$15</f>
        <v>*</v>
      </c>
      <c r="M15" s="15" t="str">
        <f>[11]Abril!$K$16</f>
        <v>*</v>
      </c>
      <c r="N15" s="15" t="str">
        <f>[11]Abril!$K$17</f>
        <v>*</v>
      </c>
      <c r="O15" s="15" t="str">
        <f>[11]Abril!$K$18</f>
        <v>*</v>
      </c>
      <c r="P15" s="15" t="str">
        <f>[11]Abril!$K$19</f>
        <v>*</v>
      </c>
      <c r="Q15" s="15" t="str">
        <f>[11]Abril!$K$20</f>
        <v>*</v>
      </c>
      <c r="R15" s="15" t="str">
        <f>[11]Abril!$K$21</f>
        <v>*</v>
      </c>
      <c r="S15" s="15">
        <f>[11]Abril!$K$22</f>
        <v>0.2</v>
      </c>
      <c r="T15" s="15" t="str">
        <f>[11]Abril!$K$23</f>
        <v>*</v>
      </c>
      <c r="U15" s="15" t="str">
        <f>[11]Abril!$K$24</f>
        <v>*</v>
      </c>
      <c r="V15" s="15" t="str">
        <f>[11]Abril!$K$25</f>
        <v>*</v>
      </c>
      <c r="W15" s="15" t="str">
        <f>[11]Abril!$K$26</f>
        <v>*</v>
      </c>
      <c r="X15" s="15" t="str">
        <f>[11]Abril!$K$27</f>
        <v>*</v>
      </c>
      <c r="Y15" s="15" t="str">
        <f>[11]Abril!$K$28</f>
        <v>*</v>
      </c>
      <c r="Z15" s="15" t="str">
        <f>[11]Abril!$K$29</f>
        <v>*</v>
      </c>
      <c r="AA15" s="15" t="str">
        <f>[11]Abril!$K$30</f>
        <v>*</v>
      </c>
      <c r="AB15" s="15" t="str">
        <f>[11]Abril!$K$31</f>
        <v>*</v>
      </c>
      <c r="AC15" s="15" t="str">
        <f>[11]Abril!$K$32</f>
        <v>*</v>
      </c>
      <c r="AD15" s="15" t="str">
        <f>[11]Abril!$K$33</f>
        <v>*</v>
      </c>
      <c r="AE15" s="15" t="str">
        <f>[11]Abril!$K$34</f>
        <v>*</v>
      </c>
      <c r="AF15" s="26">
        <f t="shared" si="1"/>
        <v>0.2</v>
      </c>
      <c r="AG15" s="29">
        <f t="shared" si="2"/>
        <v>0.2</v>
      </c>
      <c r="AH15" s="106" t="s">
        <v>134</v>
      </c>
    </row>
    <row r="16" spans="1:34" ht="17.100000000000001" customHeight="1" x14ac:dyDescent="0.2">
      <c r="A16" s="84" t="s">
        <v>7</v>
      </c>
      <c r="B16" s="15" t="str">
        <f>[12]Abril!$K$5</f>
        <v>*</v>
      </c>
      <c r="C16" s="15" t="str">
        <f>[12]Abril!$K$6</f>
        <v>*</v>
      </c>
      <c r="D16" s="15" t="str">
        <f>[12]Abril!$K$7</f>
        <v>*</v>
      </c>
      <c r="E16" s="15" t="str">
        <f>[12]Abril!$K$8</f>
        <v>*</v>
      </c>
      <c r="F16" s="15" t="str">
        <f>[12]Abril!$K$9</f>
        <v>*</v>
      </c>
      <c r="G16" s="15" t="str">
        <f>[12]Abril!$K$10</f>
        <v>*</v>
      </c>
      <c r="H16" s="15" t="str">
        <f>[12]Abril!$K$11</f>
        <v>*</v>
      </c>
      <c r="I16" s="15" t="str">
        <f>[12]Abril!$K$12</f>
        <v>*</v>
      </c>
      <c r="J16" s="15" t="str">
        <f>[12]Abril!$K$13</f>
        <v>*</v>
      </c>
      <c r="K16" s="15" t="str">
        <f>[12]Abril!$K$14</f>
        <v>*</v>
      </c>
      <c r="L16" s="15" t="str">
        <f>[12]Abril!$K$15</f>
        <v>*</v>
      </c>
      <c r="M16" s="15" t="str">
        <f>[12]Abril!$K$16</f>
        <v>*</v>
      </c>
      <c r="N16" s="15" t="str">
        <f>[12]Abril!$K$17</f>
        <v>*</v>
      </c>
      <c r="O16" s="15" t="str">
        <f>[12]Abril!$K$18</f>
        <v>*</v>
      </c>
      <c r="P16" s="15" t="str">
        <f>[12]Abril!$K$19</f>
        <v>*</v>
      </c>
      <c r="Q16" s="15" t="str">
        <f>[12]Abril!$K$20</f>
        <v>*</v>
      </c>
      <c r="R16" s="15" t="str">
        <f>[12]Abril!$K$21</f>
        <v>*</v>
      </c>
      <c r="S16" s="15" t="str">
        <f>[12]Abril!$K$22</f>
        <v>*</v>
      </c>
      <c r="T16" s="15" t="str">
        <f>[12]Abril!$K$23</f>
        <v>*</v>
      </c>
      <c r="U16" s="15" t="str">
        <f>[12]Abril!$K$24</f>
        <v>*</v>
      </c>
      <c r="V16" s="15" t="str">
        <f>[12]Abril!$K$25</f>
        <v>*</v>
      </c>
      <c r="W16" s="15" t="str">
        <f>[12]Abril!$K$26</f>
        <v>*</v>
      </c>
      <c r="X16" s="15" t="str">
        <f>[12]Abril!$K$27</f>
        <v>*</v>
      </c>
      <c r="Y16" s="15" t="str">
        <f>[12]Abril!$K$28</f>
        <v>*</v>
      </c>
      <c r="Z16" s="15" t="str">
        <f>[12]Abril!$K$29</f>
        <v>*</v>
      </c>
      <c r="AA16" s="15" t="str">
        <f>[12]Abril!$K$30</f>
        <v>*</v>
      </c>
      <c r="AB16" s="15" t="str">
        <f>[12]Abril!$K$31</f>
        <v>*</v>
      </c>
      <c r="AC16" s="15" t="str">
        <f>[12]Abril!$K$32</f>
        <v>*</v>
      </c>
      <c r="AD16" s="15" t="str">
        <f>[12]Abril!$K$33</f>
        <v>*</v>
      </c>
      <c r="AE16" s="15" t="str">
        <f>[12]Abril!$K$34</f>
        <v>*</v>
      </c>
      <c r="AF16" s="26" t="s">
        <v>134</v>
      </c>
      <c r="AG16" s="29" t="s">
        <v>134</v>
      </c>
      <c r="AH16" s="106" t="s">
        <v>134</v>
      </c>
    </row>
    <row r="17" spans="1:37" ht="17.100000000000001" customHeight="1" x14ac:dyDescent="0.2">
      <c r="A17" s="84" t="s">
        <v>8</v>
      </c>
      <c r="B17" s="15">
        <f>[13]Abril!$K$5</f>
        <v>0</v>
      </c>
      <c r="C17" s="15">
        <f>[13]Abril!$K$6</f>
        <v>0</v>
      </c>
      <c r="D17" s="15">
        <f>[13]Abril!$K$7</f>
        <v>0</v>
      </c>
      <c r="E17" s="15">
        <f>[13]Abril!$K$8</f>
        <v>1</v>
      </c>
      <c r="F17" s="15">
        <f>[13]Abril!$K$9</f>
        <v>14.8</v>
      </c>
      <c r="G17" s="15">
        <f>[13]Abril!$K$10</f>
        <v>15</v>
      </c>
      <c r="H17" s="15">
        <f>[13]Abril!$K$11</f>
        <v>0</v>
      </c>
      <c r="I17" s="15">
        <f>[13]Abril!$K$12</f>
        <v>2</v>
      </c>
      <c r="J17" s="15">
        <f>[13]Abril!$K$13</f>
        <v>0.2</v>
      </c>
      <c r="K17" s="15">
        <f>[13]Abril!$K$14</f>
        <v>2.8</v>
      </c>
      <c r="L17" s="15">
        <f>[13]Abril!$K$15</f>
        <v>0</v>
      </c>
      <c r="M17" s="15">
        <f>[13]Abril!$K$16</f>
        <v>0</v>
      </c>
      <c r="N17" s="15">
        <f>[13]Abril!$K$17</f>
        <v>0</v>
      </c>
      <c r="O17" s="15">
        <f>[13]Abril!$K$18</f>
        <v>0</v>
      </c>
      <c r="P17" s="15">
        <f>[13]Abril!$K$19</f>
        <v>0</v>
      </c>
      <c r="Q17" s="15">
        <f>[13]Abril!$K$20</f>
        <v>55.600000000000009</v>
      </c>
      <c r="R17" s="15">
        <f>[13]Abril!$K$21</f>
        <v>0.2</v>
      </c>
      <c r="S17" s="15">
        <f>[13]Abril!$K$22</f>
        <v>0</v>
      </c>
      <c r="T17" s="15">
        <f>[13]Abril!$K$23</f>
        <v>0</v>
      </c>
      <c r="U17" s="15">
        <f>[13]Abril!$K$24</f>
        <v>62.200000000000017</v>
      </c>
      <c r="V17" s="15">
        <f>[13]Abril!$K$25</f>
        <v>0.4</v>
      </c>
      <c r="W17" s="15">
        <f>[13]Abril!$K$26</f>
        <v>0.2</v>
      </c>
      <c r="X17" s="15">
        <f>[13]Abril!$K$27</f>
        <v>0</v>
      </c>
      <c r="Y17" s="15">
        <f>[13]Abril!$K$28</f>
        <v>0</v>
      </c>
      <c r="Z17" s="15">
        <f>[13]Abril!$K$29</f>
        <v>0</v>
      </c>
      <c r="AA17" s="15">
        <f>[13]Abril!$K$30</f>
        <v>20.599999999999998</v>
      </c>
      <c r="AB17" s="15">
        <f>[13]Abril!$K$31</f>
        <v>0.2</v>
      </c>
      <c r="AC17" s="15">
        <f>[13]Abril!$K$32</f>
        <v>0</v>
      </c>
      <c r="AD17" s="15">
        <f>[13]Abril!$K$33</f>
        <v>0</v>
      </c>
      <c r="AE17" s="15">
        <f>[13]Abril!$K$34</f>
        <v>0</v>
      </c>
      <c r="AF17" s="26">
        <f t="shared" si="1"/>
        <v>175.2</v>
      </c>
      <c r="AG17" s="29">
        <f t="shared" si="2"/>
        <v>62.200000000000017</v>
      </c>
      <c r="AH17" s="106">
        <f t="shared" si="3"/>
        <v>17</v>
      </c>
      <c r="AJ17" s="33" t="s">
        <v>54</v>
      </c>
    </row>
    <row r="18" spans="1:37" ht="17.100000000000001" customHeight="1" x14ac:dyDescent="0.2">
      <c r="A18" s="84" t="s">
        <v>9</v>
      </c>
      <c r="B18" s="15">
        <f>[14]Abril!$K$5</f>
        <v>0</v>
      </c>
      <c r="C18" s="15">
        <f>[14]Abril!$K$6</f>
        <v>0</v>
      </c>
      <c r="D18" s="15">
        <f>[14]Abril!$K$7</f>
        <v>0</v>
      </c>
      <c r="E18" s="15">
        <f>[14]Abril!$K$8</f>
        <v>6</v>
      </c>
      <c r="F18" s="15">
        <f>[14]Abril!$K$9</f>
        <v>8.7999999999999989</v>
      </c>
      <c r="G18" s="15">
        <f>[14]Abril!$K$10</f>
        <v>12.999999999999998</v>
      </c>
      <c r="H18" s="15">
        <f>[14]Abril!$K$11</f>
        <v>2.8</v>
      </c>
      <c r="I18" s="15">
        <f>[14]Abril!$K$12</f>
        <v>6.0000000000000009</v>
      </c>
      <c r="J18" s="15">
        <f>[14]Abril!$K$13</f>
        <v>0.60000000000000009</v>
      </c>
      <c r="K18" s="15">
        <f>[14]Abril!$K$14</f>
        <v>1.8</v>
      </c>
      <c r="L18" s="15">
        <f>[14]Abril!$K$15</f>
        <v>0</v>
      </c>
      <c r="M18" s="15">
        <f>[14]Abril!$K$16</f>
        <v>0</v>
      </c>
      <c r="N18" s="15">
        <f>[14]Abril!$K$17</f>
        <v>2.4</v>
      </c>
      <c r="O18" s="15">
        <f>[14]Abril!$K$18</f>
        <v>0</v>
      </c>
      <c r="P18" s="15">
        <f>[14]Abril!$K$19</f>
        <v>0</v>
      </c>
      <c r="Q18" s="15">
        <f>[14]Abril!$K$20</f>
        <v>58.2</v>
      </c>
      <c r="R18" s="15">
        <f>[14]Abril!$K$21</f>
        <v>0</v>
      </c>
      <c r="S18" s="15">
        <f>[14]Abril!$K$22</f>
        <v>0</v>
      </c>
      <c r="T18" s="15">
        <f>[14]Abril!$K$23</f>
        <v>0</v>
      </c>
      <c r="U18" s="15">
        <f>[14]Abril!$K$24</f>
        <v>17.399999999999999</v>
      </c>
      <c r="V18" s="15">
        <f>[14]Abril!$K$25</f>
        <v>1.6</v>
      </c>
      <c r="W18" s="15">
        <f>[14]Abril!$K$26</f>
        <v>0</v>
      </c>
      <c r="X18" s="15">
        <f>[14]Abril!$K$27</f>
        <v>0</v>
      </c>
      <c r="Y18" s="15">
        <f>[14]Abril!$K$28</f>
        <v>0</v>
      </c>
      <c r="Z18" s="15">
        <f>[14]Abril!$K$29</f>
        <v>0</v>
      </c>
      <c r="AA18" s="15">
        <f>[14]Abril!$K$30</f>
        <v>48.199999999999996</v>
      </c>
      <c r="AB18" s="15">
        <f>[14]Abril!$K$31</f>
        <v>0</v>
      </c>
      <c r="AC18" s="15">
        <f>[14]Abril!$K$32</f>
        <v>0</v>
      </c>
      <c r="AD18" s="15">
        <f>[14]Abril!$K$33</f>
        <v>0</v>
      </c>
      <c r="AE18" s="15">
        <f>[14]Abril!$K$34</f>
        <v>0</v>
      </c>
      <c r="AF18" s="26">
        <f t="shared" si="1"/>
        <v>166.79999999999998</v>
      </c>
      <c r="AG18" s="29">
        <f t="shared" si="2"/>
        <v>58.2</v>
      </c>
      <c r="AH18" s="106">
        <f t="shared" si="3"/>
        <v>18</v>
      </c>
    </row>
    <row r="19" spans="1:37" ht="16.5" customHeight="1" x14ac:dyDescent="0.2">
      <c r="A19" s="84" t="s">
        <v>49</v>
      </c>
      <c r="B19" s="15">
        <f>[15]Abril!$K$5</f>
        <v>0</v>
      </c>
      <c r="C19" s="15">
        <f>[15]Abril!$K$6</f>
        <v>0</v>
      </c>
      <c r="D19" s="15">
        <f>[15]Abril!$K$7</f>
        <v>0</v>
      </c>
      <c r="E19" s="15">
        <f>[15]Abril!$K$8</f>
        <v>34</v>
      </c>
      <c r="F19" s="15">
        <f>[15]Abril!$K$9</f>
        <v>28.4</v>
      </c>
      <c r="G19" s="15">
        <f>[15]Abril!$K$10</f>
        <v>29.999999999999993</v>
      </c>
      <c r="H19" s="15">
        <f>[15]Abril!$K$11</f>
        <v>0.2</v>
      </c>
      <c r="I19" s="15">
        <f>[15]Abril!$K$12</f>
        <v>1.5999999999999999</v>
      </c>
      <c r="J19" s="15">
        <f>[15]Abril!$K$13</f>
        <v>0</v>
      </c>
      <c r="K19" s="15">
        <f>[15]Abril!$K$14</f>
        <v>0</v>
      </c>
      <c r="L19" s="15">
        <f>[15]Abril!$K$15</f>
        <v>0</v>
      </c>
      <c r="M19" s="15">
        <f>[15]Abril!$K$16</f>
        <v>0</v>
      </c>
      <c r="N19" s="15">
        <f>[15]Abril!$K$17</f>
        <v>0</v>
      </c>
      <c r="O19" s="15">
        <f>[15]Abril!$K$18</f>
        <v>0</v>
      </c>
      <c r="P19" s="15">
        <f>[15]Abril!$K$19</f>
        <v>0</v>
      </c>
      <c r="Q19" s="15">
        <f>[15]Abril!$K$20</f>
        <v>11.4</v>
      </c>
      <c r="R19" s="15">
        <f>[15]Abril!$K$21</f>
        <v>0.60000000000000009</v>
      </c>
      <c r="S19" s="15">
        <f>[15]Abril!$K$22</f>
        <v>0</v>
      </c>
      <c r="T19" s="15">
        <f>[15]Abril!$K$23</f>
        <v>0.2</v>
      </c>
      <c r="U19" s="15">
        <f>[15]Abril!$K$24</f>
        <v>37.6</v>
      </c>
      <c r="V19" s="15">
        <f>[15]Abril!$K$25</f>
        <v>0.2</v>
      </c>
      <c r="W19" s="15">
        <f>[15]Abril!$K$26</f>
        <v>0</v>
      </c>
      <c r="X19" s="15">
        <f>[15]Abril!$K$27</f>
        <v>0</v>
      </c>
      <c r="Y19" s="15">
        <f>[15]Abril!$K$28</f>
        <v>0</v>
      </c>
      <c r="Z19" s="15">
        <f>[15]Abril!$K$29</f>
        <v>0</v>
      </c>
      <c r="AA19" s="15">
        <f>[15]Abril!$K$30</f>
        <v>17.2</v>
      </c>
      <c r="AB19" s="15">
        <f>[15]Abril!$K$31</f>
        <v>0</v>
      </c>
      <c r="AC19" s="15">
        <f>[15]Abril!$K$32</f>
        <v>0</v>
      </c>
      <c r="AD19" s="15">
        <f>[15]Abril!$K$33</f>
        <v>0</v>
      </c>
      <c r="AE19" s="15">
        <f>[15]Abril!$K$34</f>
        <v>0</v>
      </c>
      <c r="AF19" s="26">
        <f t="shared" si="1"/>
        <v>161.39999999999998</v>
      </c>
      <c r="AG19" s="29">
        <f t="shared" si="2"/>
        <v>37.6</v>
      </c>
      <c r="AH19" s="106">
        <f t="shared" si="3"/>
        <v>19</v>
      </c>
      <c r="AI19" s="33" t="s">
        <v>54</v>
      </c>
    </row>
    <row r="20" spans="1:37" ht="17.100000000000001" customHeight="1" x14ac:dyDescent="0.2">
      <c r="A20" s="84" t="s">
        <v>10</v>
      </c>
      <c r="B20" s="15">
        <f>[16]Abril!$K$5</f>
        <v>0</v>
      </c>
      <c r="C20" s="15">
        <f>[16]Abril!$K$6</f>
        <v>0</v>
      </c>
      <c r="D20" s="15">
        <f>[16]Abril!$K$7</f>
        <v>0</v>
      </c>
      <c r="E20" s="15">
        <f>[16]Abril!$K$8</f>
        <v>0</v>
      </c>
      <c r="F20" s="15">
        <f>[16]Abril!$K$9</f>
        <v>0</v>
      </c>
      <c r="G20" s="15">
        <f>[16]Abril!$K$10</f>
        <v>67.000000000000014</v>
      </c>
      <c r="H20" s="15">
        <f>[16]Abril!$K$11</f>
        <v>0</v>
      </c>
      <c r="I20" s="15">
        <f>[16]Abril!$K$12</f>
        <v>4</v>
      </c>
      <c r="J20" s="15">
        <f>[16]Abril!$K$13</f>
        <v>0</v>
      </c>
      <c r="K20" s="15">
        <f>[16]Abril!$K$14</f>
        <v>0</v>
      </c>
      <c r="L20" s="15">
        <f>[16]Abril!$K$15</f>
        <v>0</v>
      </c>
      <c r="M20" s="15">
        <f>[16]Abril!$K$16</f>
        <v>0</v>
      </c>
      <c r="N20" s="15">
        <f>[16]Abril!$K$17</f>
        <v>0</v>
      </c>
      <c r="O20" s="15">
        <f>[16]Abril!$K$18</f>
        <v>0</v>
      </c>
      <c r="P20" s="15">
        <f>[16]Abril!$K$19</f>
        <v>0</v>
      </c>
      <c r="Q20" s="15">
        <f>[16]Abril!$K$20</f>
        <v>38.4</v>
      </c>
      <c r="R20" s="15">
        <f>[16]Abril!$K$21</f>
        <v>0.2</v>
      </c>
      <c r="S20" s="15">
        <f>[16]Abril!$K$22</f>
        <v>0</v>
      </c>
      <c r="T20" s="15">
        <f>[16]Abril!$K$23</f>
        <v>0</v>
      </c>
      <c r="U20" s="15">
        <f>[16]Abril!$K$24</f>
        <v>48.800000000000004</v>
      </c>
      <c r="V20" s="15">
        <f>[16]Abril!$K$25</f>
        <v>0.2</v>
      </c>
      <c r="W20" s="15">
        <f>[16]Abril!$K$26</f>
        <v>0.2</v>
      </c>
      <c r="X20" s="15">
        <f>[16]Abril!$K$27</f>
        <v>0</v>
      </c>
      <c r="Y20" s="15">
        <f>[16]Abril!$K$28</f>
        <v>0</v>
      </c>
      <c r="Z20" s="15">
        <f>[16]Abril!$K$29</f>
        <v>0</v>
      </c>
      <c r="AA20" s="15">
        <f>[16]Abril!$K$30</f>
        <v>30.599999999999998</v>
      </c>
      <c r="AB20" s="15">
        <f>[16]Abril!$K$31</f>
        <v>0</v>
      </c>
      <c r="AC20" s="15">
        <f>[16]Abril!$K$32</f>
        <v>0</v>
      </c>
      <c r="AD20" s="15">
        <f>[16]Abril!$K$33</f>
        <v>0</v>
      </c>
      <c r="AE20" s="15">
        <f>[16]Abril!$K$34</f>
        <v>0.2</v>
      </c>
      <c r="AF20" s="26">
        <f t="shared" si="1"/>
        <v>189.59999999999997</v>
      </c>
      <c r="AG20" s="29">
        <f t="shared" si="2"/>
        <v>67.000000000000014</v>
      </c>
      <c r="AH20" s="106">
        <f t="shared" si="3"/>
        <v>21</v>
      </c>
      <c r="AJ20" s="33" t="s">
        <v>54</v>
      </c>
    </row>
    <row r="21" spans="1:37" ht="17.100000000000001" customHeight="1" x14ac:dyDescent="0.2">
      <c r="A21" s="84" t="s">
        <v>11</v>
      </c>
      <c r="B21" s="15">
        <f>[17]Abril!$K$5</f>
        <v>0</v>
      </c>
      <c r="C21" s="15">
        <f>[17]Abril!$K$6</f>
        <v>0</v>
      </c>
      <c r="D21" s="15">
        <f>[17]Abril!$K$7</f>
        <v>0</v>
      </c>
      <c r="E21" s="15">
        <f>[17]Abril!$K$8</f>
        <v>48.6</v>
      </c>
      <c r="F21" s="15">
        <f>[17]Abril!$K$9</f>
        <v>1.8000000000000003</v>
      </c>
      <c r="G21" s="15">
        <f>[17]Abril!$K$10</f>
        <v>15.399999999999999</v>
      </c>
      <c r="H21" s="15">
        <f>[17]Abril!$K$11</f>
        <v>1</v>
      </c>
      <c r="I21" s="15">
        <f>[17]Abril!$K$12</f>
        <v>8</v>
      </c>
      <c r="J21" s="15">
        <f>[17]Abril!$K$13</f>
        <v>6</v>
      </c>
      <c r="K21" s="15">
        <f>[17]Abril!$K$14</f>
        <v>0.2</v>
      </c>
      <c r="L21" s="15">
        <f>[17]Abril!$K$15</f>
        <v>15.200000000000001</v>
      </c>
      <c r="M21" s="15">
        <f>[17]Abril!$K$16</f>
        <v>0</v>
      </c>
      <c r="N21" s="15">
        <f>[17]Abril!$K$17</f>
        <v>0</v>
      </c>
      <c r="O21" s="15">
        <f>[17]Abril!$K$18</f>
        <v>0</v>
      </c>
      <c r="P21" s="15">
        <f>[17]Abril!$K$19</f>
        <v>0</v>
      </c>
      <c r="Q21" s="15">
        <f>[17]Abril!$K$20</f>
        <v>22.599999999999998</v>
      </c>
      <c r="R21" s="15">
        <f>[17]Abril!$K$21</f>
        <v>0.2</v>
      </c>
      <c r="S21" s="15">
        <f>[17]Abril!$K$22</f>
        <v>0</v>
      </c>
      <c r="T21" s="15">
        <f>[17]Abril!$K$23</f>
        <v>0</v>
      </c>
      <c r="U21" s="15">
        <f>[17]Abril!$K$24</f>
        <v>31.200000000000003</v>
      </c>
      <c r="V21" s="15">
        <f>[17]Abril!$K$25</f>
        <v>0.2</v>
      </c>
      <c r="W21" s="15">
        <f>[17]Abril!$K$26</f>
        <v>0</v>
      </c>
      <c r="X21" s="15">
        <f>[17]Abril!$K$27</f>
        <v>0</v>
      </c>
      <c r="Y21" s="15">
        <f>[17]Abril!$K$28</f>
        <v>0</v>
      </c>
      <c r="Z21" s="15">
        <f>[17]Abril!$K$29</f>
        <v>0</v>
      </c>
      <c r="AA21" s="15">
        <f>[17]Abril!$K$30</f>
        <v>38.199999999999996</v>
      </c>
      <c r="AB21" s="15">
        <f>[17]Abril!$K$31</f>
        <v>0</v>
      </c>
      <c r="AC21" s="15">
        <f>[17]Abril!$K$32</f>
        <v>0</v>
      </c>
      <c r="AD21" s="15">
        <f>[17]Abril!$K$33</f>
        <v>0</v>
      </c>
      <c r="AE21" s="15">
        <f>[17]Abril!$K$34</f>
        <v>0</v>
      </c>
      <c r="AF21" s="26">
        <f t="shared" si="1"/>
        <v>188.59999999999997</v>
      </c>
      <c r="AG21" s="29">
        <f t="shared" si="2"/>
        <v>48.6</v>
      </c>
      <c r="AH21" s="106">
        <f t="shared" si="3"/>
        <v>17</v>
      </c>
      <c r="AK21" s="33" t="s">
        <v>54</v>
      </c>
    </row>
    <row r="22" spans="1:37" ht="17.100000000000001" customHeight="1" x14ac:dyDescent="0.2">
      <c r="A22" s="84" t="s">
        <v>12</v>
      </c>
      <c r="B22" s="15">
        <f>[18]Abril!$K$5</f>
        <v>0</v>
      </c>
      <c r="C22" s="15">
        <f>[18]Abril!$K$6</f>
        <v>0</v>
      </c>
      <c r="D22" s="15">
        <f>[18]Abril!$K$7</f>
        <v>0</v>
      </c>
      <c r="E22" s="15">
        <f>[18]Abril!$K$8</f>
        <v>10</v>
      </c>
      <c r="F22" s="15">
        <f>[18]Abril!$K$9</f>
        <v>11.600000000000001</v>
      </c>
      <c r="G22" s="15">
        <f>[18]Abril!$K$10</f>
        <v>17</v>
      </c>
      <c r="H22" s="15">
        <f>[18]Abril!$K$11</f>
        <v>14</v>
      </c>
      <c r="I22" s="15">
        <f>[18]Abril!$K$12</f>
        <v>2.6</v>
      </c>
      <c r="J22" s="15">
        <f>[18]Abril!$K$13</f>
        <v>0</v>
      </c>
      <c r="K22" s="15">
        <f>[18]Abril!$K$14</f>
        <v>6.6</v>
      </c>
      <c r="L22" s="15">
        <f>[18]Abril!$K$15</f>
        <v>0.2</v>
      </c>
      <c r="M22" s="15">
        <f>[18]Abril!$K$16</f>
        <v>0</v>
      </c>
      <c r="N22" s="15">
        <f>[18]Abril!$K$17</f>
        <v>0</v>
      </c>
      <c r="O22" s="15">
        <f>[18]Abril!$K$18</f>
        <v>0</v>
      </c>
      <c r="P22" s="15">
        <f>[18]Abril!$K$19</f>
        <v>0</v>
      </c>
      <c r="Q22" s="15">
        <f>[18]Abril!$K$20</f>
        <v>28</v>
      </c>
      <c r="R22" s="15">
        <f>[18]Abril!$K$21</f>
        <v>0</v>
      </c>
      <c r="S22" s="15">
        <f>[18]Abril!$K$22</f>
        <v>0</v>
      </c>
      <c r="T22" s="15">
        <f>[18]Abril!$K$23</f>
        <v>37</v>
      </c>
      <c r="U22" s="15">
        <f>[18]Abril!$K$24</f>
        <v>60.6</v>
      </c>
      <c r="V22" s="15">
        <f>[18]Abril!$K$25</f>
        <v>1.4</v>
      </c>
      <c r="W22" s="15">
        <f>[18]Abril!$K$26</f>
        <v>0</v>
      </c>
      <c r="X22" s="15">
        <f>[18]Abril!$K$27</f>
        <v>0</v>
      </c>
      <c r="Y22" s="15">
        <f>[18]Abril!$K$28</f>
        <v>0</v>
      </c>
      <c r="Z22" s="15">
        <f>[18]Abril!$K$29</f>
        <v>0</v>
      </c>
      <c r="AA22" s="15">
        <f>[18]Abril!$K$30</f>
        <v>47.8</v>
      </c>
      <c r="AB22" s="15">
        <f>[18]Abril!$K$31</f>
        <v>0</v>
      </c>
      <c r="AC22" s="15">
        <f>[18]Abril!$K$32</f>
        <v>0</v>
      </c>
      <c r="AD22" s="15">
        <f>[18]Abril!$K$33</f>
        <v>0</v>
      </c>
      <c r="AE22" s="15">
        <f>[18]Abril!$K$34</f>
        <v>0</v>
      </c>
      <c r="AF22" s="26">
        <f t="shared" si="1"/>
        <v>236.8</v>
      </c>
      <c r="AG22" s="29">
        <f t="shared" si="2"/>
        <v>60.6</v>
      </c>
      <c r="AH22" s="106">
        <f t="shared" si="3"/>
        <v>18</v>
      </c>
    </row>
    <row r="23" spans="1:37" ht="17.100000000000001" customHeight="1" x14ac:dyDescent="0.2">
      <c r="A23" s="84" t="s">
        <v>13</v>
      </c>
      <c r="B23" s="15">
        <f>[19]Abril!$K$5</f>
        <v>0.2</v>
      </c>
      <c r="C23" s="15">
        <f>[19]Abril!$K$6</f>
        <v>0</v>
      </c>
      <c r="D23" s="15">
        <f>[19]Abril!$K$7</f>
        <v>0</v>
      </c>
      <c r="E23" s="15">
        <f>[19]Abril!$K$8</f>
        <v>3</v>
      </c>
      <c r="F23" s="15">
        <f>[19]Abril!$K$9</f>
        <v>0</v>
      </c>
      <c r="G23" s="15">
        <f>[19]Abril!$K$10</f>
        <v>3.2</v>
      </c>
      <c r="H23" s="15">
        <f>[19]Abril!$K$11</f>
        <v>5.4</v>
      </c>
      <c r="I23" s="15">
        <f>[19]Abril!$K$12</f>
        <v>0.2</v>
      </c>
      <c r="J23" s="15">
        <f>[19]Abril!$K$13</f>
        <v>0</v>
      </c>
      <c r="K23" s="15">
        <f>[19]Abril!$K$14</f>
        <v>0</v>
      </c>
      <c r="L23" s="15">
        <f>[19]Abril!$K$15</f>
        <v>0</v>
      </c>
      <c r="M23" s="15">
        <f>[19]Abril!$K$16</f>
        <v>0</v>
      </c>
      <c r="N23" s="15">
        <f>[19]Abril!$K$17</f>
        <v>0</v>
      </c>
      <c r="O23" s="15">
        <f>[19]Abril!$K$18</f>
        <v>0</v>
      </c>
      <c r="P23" s="15">
        <f>[19]Abril!$K$19</f>
        <v>0</v>
      </c>
      <c r="Q23" s="15">
        <f>[19]Abril!$K$20</f>
        <v>42.4</v>
      </c>
      <c r="R23" s="15">
        <f>[19]Abril!$K$21</f>
        <v>0.8</v>
      </c>
      <c r="S23" s="15">
        <f>[19]Abril!$K$22</f>
        <v>0.2</v>
      </c>
      <c r="T23" s="15">
        <f>[19]Abril!$K$23</f>
        <v>0.2</v>
      </c>
      <c r="U23" s="15">
        <f>[19]Abril!$K$24</f>
        <v>41.000000000000007</v>
      </c>
      <c r="V23" s="15">
        <f>[19]Abril!$K$25</f>
        <v>1</v>
      </c>
      <c r="W23" s="15">
        <f>[19]Abril!$K$26</f>
        <v>0.2</v>
      </c>
      <c r="X23" s="15">
        <f>[19]Abril!$K$27</f>
        <v>0</v>
      </c>
      <c r="Y23" s="15">
        <f>[19]Abril!$K$28</f>
        <v>0</v>
      </c>
      <c r="Z23" s="15">
        <f>[19]Abril!$K$29</f>
        <v>0</v>
      </c>
      <c r="AA23" s="15">
        <f>[19]Abril!$K$30</f>
        <v>7.6</v>
      </c>
      <c r="AB23" s="15">
        <f>[19]Abril!$K$31</f>
        <v>0</v>
      </c>
      <c r="AC23" s="15">
        <f>[19]Abril!$K$32</f>
        <v>0</v>
      </c>
      <c r="AD23" s="15">
        <f>[19]Abril!$K$33</f>
        <v>0</v>
      </c>
      <c r="AE23" s="15">
        <f>[19]Abril!$K$34</f>
        <v>0</v>
      </c>
      <c r="AF23" s="26">
        <f t="shared" si="1"/>
        <v>105.4</v>
      </c>
      <c r="AG23" s="29">
        <f t="shared" si="2"/>
        <v>42.4</v>
      </c>
      <c r="AH23" s="106">
        <f t="shared" si="3"/>
        <v>17</v>
      </c>
    </row>
    <row r="24" spans="1:37" ht="17.100000000000001" customHeight="1" x14ac:dyDescent="0.2">
      <c r="A24" s="84" t="s">
        <v>14</v>
      </c>
      <c r="B24" s="15">
        <f>[20]Abril!$K$5</f>
        <v>0</v>
      </c>
      <c r="C24" s="15">
        <f>[20]Abril!$K$6</f>
        <v>0</v>
      </c>
      <c r="D24" s="15">
        <f>[20]Abril!$K$7</f>
        <v>0</v>
      </c>
      <c r="E24" s="15">
        <f>[20]Abril!$K$8</f>
        <v>0</v>
      </c>
      <c r="F24" s="15">
        <f>[20]Abril!$K$9</f>
        <v>0</v>
      </c>
      <c r="G24" s="15">
        <f>[20]Abril!$K$10</f>
        <v>3.2</v>
      </c>
      <c r="H24" s="15">
        <f>[20]Abril!$K$11</f>
        <v>0.4</v>
      </c>
      <c r="I24" s="15">
        <f>[20]Abril!$K$12</f>
        <v>0</v>
      </c>
      <c r="J24" s="15">
        <f>[20]Abril!$K$13</f>
        <v>0</v>
      </c>
      <c r="K24" s="15">
        <f>[20]Abril!$K$14</f>
        <v>0</v>
      </c>
      <c r="L24" s="15">
        <f>[20]Abril!$K$15</f>
        <v>10.8</v>
      </c>
      <c r="M24" s="15">
        <f>[20]Abril!$K$16</f>
        <v>2</v>
      </c>
      <c r="N24" s="15">
        <f>[20]Abril!$K$17</f>
        <v>0.2</v>
      </c>
      <c r="O24" s="15">
        <f>[20]Abril!$K$18</f>
        <v>0</v>
      </c>
      <c r="P24" s="15">
        <f>[20]Abril!$K$19</f>
        <v>0</v>
      </c>
      <c r="Q24" s="15">
        <f>[20]Abril!$K$20</f>
        <v>0</v>
      </c>
      <c r="R24" s="15">
        <f>[20]Abril!$K$21</f>
        <v>0</v>
      </c>
      <c r="S24" s="15">
        <f>[20]Abril!$K$22</f>
        <v>0</v>
      </c>
      <c r="T24" s="15">
        <f>[20]Abril!$K$23</f>
        <v>0</v>
      </c>
      <c r="U24" s="15">
        <f>[20]Abril!$K$24</f>
        <v>6.2000000000000011</v>
      </c>
      <c r="V24" s="15">
        <f>[20]Abril!$K$25</f>
        <v>5.6000000000000005</v>
      </c>
      <c r="W24" s="15">
        <f>[20]Abril!$K$26</f>
        <v>0</v>
      </c>
      <c r="X24" s="15">
        <f>[20]Abril!$K$27</f>
        <v>0</v>
      </c>
      <c r="Y24" s="15">
        <f>[20]Abril!$K$28</f>
        <v>0</v>
      </c>
      <c r="Z24" s="15">
        <f>[20]Abril!$K$29</f>
        <v>0</v>
      </c>
      <c r="AA24" s="15">
        <f>[20]Abril!$K$30</f>
        <v>3.6000000000000005</v>
      </c>
      <c r="AB24" s="15">
        <f>[20]Abril!$K$31</f>
        <v>0.4</v>
      </c>
      <c r="AC24" s="15">
        <f>[20]Abril!$K$32</f>
        <v>0</v>
      </c>
      <c r="AD24" s="15">
        <f>[20]Abril!$K$33</f>
        <v>0</v>
      </c>
      <c r="AE24" s="15">
        <f>[20]Abril!$K$34</f>
        <v>0</v>
      </c>
      <c r="AF24" s="26">
        <f t="shared" si="1"/>
        <v>32.4</v>
      </c>
      <c r="AG24" s="29">
        <f t="shared" si="2"/>
        <v>10.8</v>
      </c>
      <c r="AH24" s="106">
        <f t="shared" si="3"/>
        <v>21</v>
      </c>
    </row>
    <row r="25" spans="1:37" ht="17.100000000000001" customHeight="1" x14ac:dyDescent="0.2">
      <c r="A25" s="84" t="s">
        <v>15</v>
      </c>
      <c r="B25" s="15">
        <f>[21]Abril!$K$5</f>
        <v>0</v>
      </c>
      <c r="C25" s="15">
        <f>[21]Abril!$K$6</f>
        <v>0</v>
      </c>
      <c r="D25" s="15">
        <f>[21]Abril!$K$7</f>
        <v>0</v>
      </c>
      <c r="E25" s="15">
        <f>[21]Abril!$K$8</f>
        <v>10</v>
      </c>
      <c r="F25" s="15">
        <f>[21]Abril!$K$9</f>
        <v>0</v>
      </c>
      <c r="G25" s="15">
        <f>[21]Abril!$K$10</f>
        <v>11.4</v>
      </c>
      <c r="H25" s="15">
        <f>[21]Abril!$K$11</f>
        <v>0</v>
      </c>
      <c r="I25" s="15">
        <f>[21]Abril!$K$12</f>
        <v>6.6</v>
      </c>
      <c r="J25" s="15">
        <f>[21]Abril!$K$13</f>
        <v>12.8</v>
      </c>
      <c r="K25" s="15">
        <f>[21]Abril!$K$14</f>
        <v>4.5999999999999996</v>
      </c>
      <c r="L25" s="15">
        <f>[21]Abril!$K$15</f>
        <v>0.4</v>
      </c>
      <c r="M25" s="15">
        <f>[21]Abril!$K$16</f>
        <v>0</v>
      </c>
      <c r="N25" s="15">
        <f>[21]Abril!$K$17</f>
        <v>0</v>
      </c>
      <c r="O25" s="15">
        <f>[21]Abril!$K$18</f>
        <v>0</v>
      </c>
      <c r="P25" s="15">
        <f>[21]Abril!$K$19</f>
        <v>0</v>
      </c>
      <c r="Q25" s="15">
        <f>[21]Abril!$K$20</f>
        <v>67.199999999999989</v>
      </c>
      <c r="R25" s="15">
        <f>[21]Abril!$K$21</f>
        <v>0.4</v>
      </c>
      <c r="S25" s="15">
        <f>[21]Abril!$K$22</f>
        <v>0.2</v>
      </c>
      <c r="T25" s="15">
        <f>[21]Abril!$K$23</f>
        <v>0.6</v>
      </c>
      <c r="U25" s="15">
        <f>[21]Abril!$K$24</f>
        <v>71.600000000000023</v>
      </c>
      <c r="V25" s="15">
        <f>[21]Abril!$K$25</f>
        <v>0.2</v>
      </c>
      <c r="W25" s="15">
        <f>[21]Abril!$K$26</f>
        <v>0</v>
      </c>
      <c r="X25" s="15">
        <f>[21]Abril!$K$27</f>
        <v>0</v>
      </c>
      <c r="Y25" s="15">
        <f>[21]Abril!$K$28</f>
        <v>0</v>
      </c>
      <c r="Z25" s="15">
        <f>[21]Abril!$K$29</f>
        <v>0</v>
      </c>
      <c r="AA25" s="15">
        <f>[21]Abril!$K$30</f>
        <v>25.6</v>
      </c>
      <c r="AB25" s="15">
        <f>[21]Abril!$K$31</f>
        <v>0</v>
      </c>
      <c r="AC25" s="15">
        <f>[21]Abril!$K$32</f>
        <v>0</v>
      </c>
      <c r="AD25" s="15">
        <f>[21]Abril!$K$33</f>
        <v>0</v>
      </c>
      <c r="AE25" s="15">
        <f>[21]Abril!$K$34</f>
        <v>0</v>
      </c>
      <c r="AF25" s="26">
        <f t="shared" si="1"/>
        <v>211.6</v>
      </c>
      <c r="AG25" s="29">
        <f t="shared" si="2"/>
        <v>71.600000000000023</v>
      </c>
      <c r="AH25" s="106">
        <f t="shared" si="3"/>
        <v>17</v>
      </c>
    </row>
    <row r="26" spans="1:37" ht="17.100000000000001" customHeight="1" x14ac:dyDescent="0.2">
      <c r="A26" s="84" t="s">
        <v>16</v>
      </c>
      <c r="B26" s="15">
        <f>[22]Abril!$K$5</f>
        <v>0</v>
      </c>
      <c r="C26" s="15">
        <f>[22]Abril!$K$6</f>
        <v>0</v>
      </c>
      <c r="D26" s="15">
        <f>[22]Abril!$K$7</f>
        <v>0.60000000000000009</v>
      </c>
      <c r="E26" s="15">
        <f>[22]Abril!$K$8</f>
        <v>0.2</v>
      </c>
      <c r="F26" s="15">
        <f>[22]Abril!$K$9</f>
        <v>0</v>
      </c>
      <c r="G26" s="15">
        <f>[22]Abril!$K$10</f>
        <v>0</v>
      </c>
      <c r="H26" s="15">
        <f>[22]Abril!$K$11</f>
        <v>0</v>
      </c>
      <c r="I26" s="15">
        <f>[22]Abril!$K$12</f>
        <v>0</v>
      </c>
      <c r="J26" s="15">
        <f>[22]Abril!$K$13</f>
        <v>0</v>
      </c>
      <c r="K26" s="15">
        <f>[22]Abril!$K$14</f>
        <v>0</v>
      </c>
      <c r="L26" s="15">
        <f>[22]Abril!$K$15</f>
        <v>0</v>
      </c>
      <c r="M26" s="15">
        <f>[22]Abril!$K$16</f>
        <v>0</v>
      </c>
      <c r="N26" s="15">
        <f>[22]Abril!$K$17</f>
        <v>0</v>
      </c>
      <c r="O26" s="15">
        <f>[22]Abril!$K$18</f>
        <v>0</v>
      </c>
      <c r="P26" s="15">
        <f>[22]Abril!$K$19</f>
        <v>0</v>
      </c>
      <c r="Q26" s="15">
        <f>[22]Abril!$K$20</f>
        <v>0.4</v>
      </c>
      <c r="R26" s="15">
        <f>[22]Abril!$K$21</f>
        <v>0.2</v>
      </c>
      <c r="S26" s="15">
        <f>[22]Abril!$K$22</f>
        <v>0</v>
      </c>
      <c r="T26" s="15">
        <f>[22]Abril!$K$23</f>
        <v>0</v>
      </c>
      <c r="U26" s="15">
        <f>[22]Abril!$K$24</f>
        <v>0</v>
      </c>
      <c r="V26" s="15">
        <f>[22]Abril!$K$25</f>
        <v>0</v>
      </c>
      <c r="W26" s="15">
        <f>[22]Abril!$K$26</f>
        <v>0</v>
      </c>
      <c r="X26" s="15">
        <f>[22]Abril!$K$27</f>
        <v>0</v>
      </c>
      <c r="Y26" s="15">
        <f>[22]Abril!$K$28</f>
        <v>0</v>
      </c>
      <c r="Z26" s="15">
        <f>[22]Abril!$K$29</f>
        <v>0</v>
      </c>
      <c r="AA26" s="15">
        <f>[22]Abril!$K$30</f>
        <v>0.2</v>
      </c>
      <c r="AB26" s="15">
        <f>[22]Abril!$K$31</f>
        <v>0</v>
      </c>
      <c r="AC26" s="15">
        <f>[22]Abril!$K$32</f>
        <v>0</v>
      </c>
      <c r="AD26" s="15">
        <f>[22]Abril!$K$33</f>
        <v>0</v>
      </c>
      <c r="AE26" s="15">
        <f>[22]Abril!$K$34</f>
        <v>0</v>
      </c>
      <c r="AF26" s="26">
        <f t="shared" si="1"/>
        <v>1.6</v>
      </c>
      <c r="AG26" s="29">
        <f t="shared" si="2"/>
        <v>0.60000000000000009</v>
      </c>
      <c r="AH26" s="106" t="s">
        <v>134</v>
      </c>
    </row>
    <row r="27" spans="1:37" ht="17.100000000000001" customHeight="1" x14ac:dyDescent="0.2">
      <c r="A27" s="84" t="s">
        <v>17</v>
      </c>
      <c r="B27" s="15">
        <f>[23]Abril!$K$5</f>
        <v>0</v>
      </c>
      <c r="C27" s="15">
        <f>[23]Abril!$K$6</f>
        <v>0</v>
      </c>
      <c r="D27" s="15">
        <f>[23]Abril!$K$7</f>
        <v>0</v>
      </c>
      <c r="E27" s="15">
        <f>[23]Abril!$K$8</f>
        <v>8</v>
      </c>
      <c r="F27" s="15">
        <f>[23]Abril!$K$9</f>
        <v>0.4</v>
      </c>
      <c r="G27" s="15">
        <f>[23]Abril!$K$10</f>
        <v>22.799999999999997</v>
      </c>
      <c r="H27" s="15">
        <f>[23]Abril!$K$11</f>
        <v>1</v>
      </c>
      <c r="I27" s="15">
        <f>[23]Abril!$K$12</f>
        <v>0</v>
      </c>
      <c r="J27" s="15">
        <f>[23]Abril!$K$13</f>
        <v>0</v>
      </c>
      <c r="K27" s="15">
        <f>[23]Abril!$K$14</f>
        <v>2.4</v>
      </c>
      <c r="L27" s="15">
        <f>[23]Abril!$K$15</f>
        <v>4.6000000000000005</v>
      </c>
      <c r="M27" s="15">
        <f>[23]Abril!$K$16</f>
        <v>0</v>
      </c>
      <c r="N27" s="15">
        <f>[23]Abril!$K$17</f>
        <v>0</v>
      </c>
      <c r="O27" s="15">
        <f>[23]Abril!$K$18</f>
        <v>0</v>
      </c>
      <c r="P27" s="15">
        <f>[23]Abril!$K$19</f>
        <v>0</v>
      </c>
      <c r="Q27" s="15">
        <f>[23]Abril!$K$20</f>
        <v>42.8</v>
      </c>
      <c r="R27" s="15">
        <f>[23]Abril!$K$21</f>
        <v>0.2</v>
      </c>
      <c r="S27" s="15">
        <f>[23]Abril!$K$22</f>
        <v>0</v>
      </c>
      <c r="T27" s="15">
        <f>[23]Abril!$K$23</f>
        <v>0</v>
      </c>
      <c r="U27" s="15">
        <f>[23]Abril!$K$24</f>
        <v>21.6</v>
      </c>
      <c r="V27" s="15">
        <f>[23]Abril!$K$25</f>
        <v>0.2</v>
      </c>
      <c r="W27" s="15">
        <f>[23]Abril!$K$26</f>
        <v>0.2</v>
      </c>
      <c r="X27" s="15">
        <f>[23]Abril!$K$27</f>
        <v>0.2</v>
      </c>
      <c r="Y27" s="15">
        <f>[23]Abril!$K$28</f>
        <v>0</v>
      </c>
      <c r="Z27" s="15">
        <f>[23]Abril!$K$29</f>
        <v>0</v>
      </c>
      <c r="AA27" s="15">
        <f>[23]Abril!$K$30</f>
        <v>33.800000000000004</v>
      </c>
      <c r="AB27" s="15">
        <f>[23]Abril!$K$31</f>
        <v>0</v>
      </c>
      <c r="AC27" s="15">
        <f>[23]Abril!$K$32</f>
        <v>0</v>
      </c>
      <c r="AD27" s="15">
        <f>[23]Abril!$K$33</f>
        <v>0</v>
      </c>
      <c r="AE27" s="15">
        <f>[23]Abril!$K$34</f>
        <v>0.2</v>
      </c>
      <c r="AF27" s="26">
        <f>SUM(B27:AE27)</f>
        <v>138.4</v>
      </c>
      <c r="AG27" s="29">
        <f>MAX(B27:AE27)</f>
        <v>42.8</v>
      </c>
      <c r="AH27" s="106">
        <f t="shared" si="3"/>
        <v>16</v>
      </c>
    </row>
    <row r="28" spans="1:37" ht="17.100000000000001" customHeight="1" x14ac:dyDescent="0.2">
      <c r="A28" s="84" t="s">
        <v>136</v>
      </c>
      <c r="B28" s="15">
        <f>[24]Abril!$K$5</f>
        <v>1.2</v>
      </c>
      <c r="C28" s="15">
        <f>[24]Abril!$K$6</f>
        <v>0.4</v>
      </c>
      <c r="D28" s="15">
        <f>[24]Abril!$K$7</f>
        <v>0</v>
      </c>
      <c r="E28" s="15" t="str">
        <f>[24]Abril!$K$8</f>
        <v>*</v>
      </c>
      <c r="F28" s="15">
        <f>[24]Abril!$K$9</f>
        <v>0</v>
      </c>
      <c r="G28" s="15">
        <f>[24]Abril!$K$10</f>
        <v>0</v>
      </c>
      <c r="H28" s="15">
        <f>[24]Abril!$K$11</f>
        <v>0.8</v>
      </c>
      <c r="I28" s="15">
        <f>[24]Abril!$K$12</f>
        <v>0.4</v>
      </c>
      <c r="J28" s="15">
        <f>[24]Abril!$K$13</f>
        <v>0</v>
      </c>
      <c r="K28" s="15">
        <f>[24]Abril!$K$14</f>
        <v>0</v>
      </c>
      <c r="L28" s="15">
        <f>[24]Abril!$K$15</f>
        <v>0</v>
      </c>
      <c r="M28" s="15">
        <f>[24]Abril!$K$16</f>
        <v>0</v>
      </c>
      <c r="N28" s="15">
        <f>[24]Abril!$K$17</f>
        <v>0</v>
      </c>
      <c r="O28" s="15">
        <f>[24]Abril!$K$18</f>
        <v>0</v>
      </c>
      <c r="P28" s="15">
        <f>[24]Abril!$K$19</f>
        <v>0</v>
      </c>
      <c r="Q28" s="15">
        <f>[24]Abril!$K$20</f>
        <v>2.8</v>
      </c>
      <c r="R28" s="15">
        <f>[24]Abril!$K$21</f>
        <v>8.0000000000000018</v>
      </c>
      <c r="S28" s="15">
        <f>[24]Abril!$K$22</f>
        <v>4.4000000000000004</v>
      </c>
      <c r="T28" s="15">
        <f>[24]Abril!$K$23</f>
        <v>1.2</v>
      </c>
      <c r="U28" s="15">
        <f>[24]Abril!$K$24</f>
        <v>1</v>
      </c>
      <c r="V28" s="15">
        <f>[24]Abril!$K$25</f>
        <v>3.2000000000000006</v>
      </c>
      <c r="W28" s="15">
        <f>[24]Abril!$K$26</f>
        <v>3.4000000000000008</v>
      </c>
      <c r="X28" s="15">
        <f>[24]Abril!$K$27</f>
        <v>2.1999999999999997</v>
      </c>
      <c r="Y28" s="15">
        <f>[24]Abril!$K$28</f>
        <v>1.5999999999999999</v>
      </c>
      <c r="Z28" s="15">
        <f>[24]Abril!$K$29</f>
        <v>1</v>
      </c>
      <c r="AA28" s="15">
        <f>[24]Abril!$K$30</f>
        <v>0.2</v>
      </c>
      <c r="AB28" s="15">
        <f>[24]Abril!$K$31</f>
        <v>0.2</v>
      </c>
      <c r="AC28" s="15">
        <f>[24]Abril!$K$32</f>
        <v>0</v>
      </c>
      <c r="AD28" s="15">
        <f>[24]Abril!$K$33</f>
        <v>0.2</v>
      </c>
      <c r="AE28" s="15">
        <f>[24]Abril!$K$34</f>
        <v>0.4</v>
      </c>
      <c r="AF28" s="26">
        <f t="shared" si="1"/>
        <v>32.6</v>
      </c>
      <c r="AG28" s="29">
        <f t="shared" si="2"/>
        <v>8.0000000000000018</v>
      </c>
      <c r="AH28" s="106">
        <f t="shared" si="3"/>
        <v>11</v>
      </c>
    </row>
    <row r="29" spans="1:37" ht="17.100000000000001" customHeight="1" x14ac:dyDescent="0.2">
      <c r="A29" s="84" t="s">
        <v>19</v>
      </c>
      <c r="B29" s="15">
        <f>[25]Abril!$K$5</f>
        <v>0</v>
      </c>
      <c r="C29" s="15">
        <f>[25]Abril!$K$6</f>
        <v>0</v>
      </c>
      <c r="D29" s="15">
        <f>[25]Abril!$K$7</f>
        <v>0</v>
      </c>
      <c r="E29" s="15">
        <f>[25]Abril!$K$8</f>
        <v>1.4000000000000001</v>
      </c>
      <c r="F29" s="15">
        <f>[25]Abril!$K$9</f>
        <v>33.4</v>
      </c>
      <c r="G29" s="15">
        <f>[25]Abril!$K$10</f>
        <v>4</v>
      </c>
      <c r="H29" s="15">
        <f>[25]Abril!$K$11</f>
        <v>0.2</v>
      </c>
      <c r="I29" s="15">
        <f>[25]Abril!$K$12</f>
        <v>15.8</v>
      </c>
      <c r="J29" s="15">
        <f>[25]Abril!$K$13</f>
        <v>0</v>
      </c>
      <c r="K29" s="15">
        <f>[25]Abril!$K$14</f>
        <v>3</v>
      </c>
      <c r="L29" s="15">
        <f>[25]Abril!$K$15</f>
        <v>0.4</v>
      </c>
      <c r="M29" s="15">
        <f>[25]Abril!$K$16</f>
        <v>0</v>
      </c>
      <c r="N29" s="15">
        <f>[25]Abril!$K$17</f>
        <v>0</v>
      </c>
      <c r="O29" s="15">
        <f>[25]Abril!$K$18</f>
        <v>0</v>
      </c>
      <c r="P29" s="15">
        <f>[25]Abril!$K$19</f>
        <v>0</v>
      </c>
      <c r="Q29" s="15">
        <f>[25]Abril!$K$20</f>
        <v>81.200000000000017</v>
      </c>
      <c r="R29" s="15">
        <f>[25]Abril!$K$21</f>
        <v>0</v>
      </c>
      <c r="S29" s="15">
        <f>[25]Abril!$K$22</f>
        <v>0</v>
      </c>
      <c r="T29" s="15">
        <f>[25]Abril!$K$23</f>
        <v>0</v>
      </c>
      <c r="U29" s="15">
        <f>[25]Abril!$K$24</f>
        <v>52</v>
      </c>
      <c r="V29" s="15">
        <f>[25]Abril!$K$25</f>
        <v>0.4</v>
      </c>
      <c r="W29" s="15">
        <f>[25]Abril!$K$26</f>
        <v>0.2</v>
      </c>
      <c r="X29" s="15">
        <f>[25]Abril!$K$27</f>
        <v>0.2</v>
      </c>
      <c r="Y29" s="15">
        <f>[25]Abril!$K$28</f>
        <v>0</v>
      </c>
      <c r="Z29" s="15">
        <f>[25]Abril!$K$29</f>
        <v>0</v>
      </c>
      <c r="AA29" s="15">
        <f>[25]Abril!$K$30</f>
        <v>54</v>
      </c>
      <c r="AB29" s="15">
        <f>[25]Abril!$K$31</f>
        <v>0</v>
      </c>
      <c r="AC29" s="15">
        <f>[25]Abril!$K$32</f>
        <v>0</v>
      </c>
      <c r="AD29" s="15">
        <f>[25]Abril!$K$33</f>
        <v>0</v>
      </c>
      <c r="AE29" s="15">
        <f>[25]Abril!$K$34</f>
        <v>0</v>
      </c>
      <c r="AF29" s="26">
        <f t="shared" si="1"/>
        <v>246.2</v>
      </c>
      <c r="AG29" s="29">
        <f t="shared" si="2"/>
        <v>81.200000000000017</v>
      </c>
      <c r="AH29" s="106">
        <f t="shared" si="3"/>
        <v>17</v>
      </c>
    </row>
    <row r="30" spans="1:37" ht="17.100000000000001" customHeight="1" x14ac:dyDescent="0.2">
      <c r="A30" s="84" t="s">
        <v>31</v>
      </c>
      <c r="B30" s="15">
        <f>[26]Abril!$K$5</f>
        <v>0</v>
      </c>
      <c r="C30" s="15">
        <f>[26]Abril!$K$6</f>
        <v>0</v>
      </c>
      <c r="D30" s="15">
        <f>[26]Abril!$K$7</f>
        <v>0</v>
      </c>
      <c r="E30" s="15">
        <f>[26]Abril!$K$8</f>
        <v>7.8000000000000007</v>
      </c>
      <c r="F30" s="15">
        <f>[26]Abril!$K$9</f>
        <v>5.0000000000000009</v>
      </c>
      <c r="G30" s="15">
        <f>[26]Abril!$K$10</f>
        <v>1.5999999999999999</v>
      </c>
      <c r="H30" s="15">
        <f>[26]Abril!$K$11</f>
        <v>1.5999999999999999</v>
      </c>
      <c r="I30" s="15">
        <f>[26]Abril!$K$12</f>
        <v>2.8000000000000003</v>
      </c>
      <c r="J30" s="15">
        <f>[26]Abril!$K$13</f>
        <v>2.1999999999999997</v>
      </c>
      <c r="K30" s="15">
        <f>[26]Abril!$K$14</f>
        <v>6.4</v>
      </c>
      <c r="L30" s="15">
        <f>[26]Abril!$K$15</f>
        <v>0.4</v>
      </c>
      <c r="M30" s="15">
        <f>[26]Abril!$K$16</f>
        <v>0</v>
      </c>
      <c r="N30" s="15">
        <f>[26]Abril!$K$17</f>
        <v>0</v>
      </c>
      <c r="O30" s="15">
        <f>[26]Abril!$K$18</f>
        <v>0</v>
      </c>
      <c r="P30" s="15">
        <f>[26]Abril!$K$19</f>
        <v>0.2</v>
      </c>
      <c r="Q30" s="15">
        <f>[26]Abril!$K$20</f>
        <v>13.000000000000002</v>
      </c>
      <c r="R30" s="15">
        <f>[26]Abril!$K$21</f>
        <v>0</v>
      </c>
      <c r="S30" s="15">
        <f>[26]Abril!$K$22</f>
        <v>0</v>
      </c>
      <c r="T30" s="15">
        <f>[26]Abril!$K$23</f>
        <v>11.8</v>
      </c>
      <c r="U30" s="15">
        <f>[26]Abril!$K$24</f>
        <v>49.6</v>
      </c>
      <c r="V30" s="15">
        <f>[26]Abril!$K$25</f>
        <v>1.4</v>
      </c>
      <c r="W30" s="15">
        <f>[26]Abril!$K$26</f>
        <v>0</v>
      </c>
      <c r="X30" s="15">
        <f>[26]Abril!$K$27</f>
        <v>0.2</v>
      </c>
      <c r="Y30" s="15">
        <f>[26]Abril!$K$28</f>
        <v>0</v>
      </c>
      <c r="Z30" s="15">
        <f>[26]Abril!$K$29</f>
        <v>0</v>
      </c>
      <c r="AA30" s="15">
        <f>[26]Abril!$K$30</f>
        <v>28.2</v>
      </c>
      <c r="AB30" s="15">
        <f>[26]Abril!$K$31</f>
        <v>0</v>
      </c>
      <c r="AC30" s="15">
        <f>[26]Abril!$K$32</f>
        <v>0</v>
      </c>
      <c r="AD30" s="15">
        <f>[26]Abril!$K$33</f>
        <v>0</v>
      </c>
      <c r="AE30" s="15">
        <f>[26]Abril!$K$34</f>
        <v>0</v>
      </c>
      <c r="AF30" s="26">
        <f t="shared" si="1"/>
        <v>132.20000000000002</v>
      </c>
      <c r="AG30" s="29">
        <f t="shared" si="2"/>
        <v>49.6</v>
      </c>
      <c r="AH30" s="106">
        <f t="shared" si="3"/>
        <v>15</v>
      </c>
    </row>
    <row r="31" spans="1:37" ht="17.100000000000001" customHeight="1" x14ac:dyDescent="0.2">
      <c r="A31" s="84" t="s">
        <v>51</v>
      </c>
      <c r="B31" s="15" t="str">
        <f>[27]Abril!$K$5</f>
        <v>*</v>
      </c>
      <c r="C31" s="15" t="str">
        <f>[27]Abril!$K$6</f>
        <v>*</v>
      </c>
      <c r="D31" s="15" t="str">
        <f>[27]Abril!$K$7</f>
        <v>*</v>
      </c>
      <c r="E31" s="15" t="str">
        <f>[27]Abril!$K$8</f>
        <v>*</v>
      </c>
      <c r="F31" s="15" t="str">
        <f>[27]Abril!$K$9</f>
        <v>*</v>
      </c>
      <c r="G31" s="15" t="str">
        <f>[27]Abril!$K$10</f>
        <v>*</v>
      </c>
      <c r="H31" s="15" t="str">
        <f>[27]Abril!$K$11</f>
        <v>*</v>
      </c>
      <c r="I31" s="15" t="str">
        <f>[27]Abril!$K$12</f>
        <v>*</v>
      </c>
      <c r="J31" s="15" t="str">
        <f>[27]Abril!$K$13</f>
        <v>*</v>
      </c>
      <c r="K31" s="15" t="str">
        <f>[27]Abril!$K$14</f>
        <v>*</v>
      </c>
      <c r="L31" s="15" t="str">
        <f>[27]Abril!$K$15</f>
        <v>*</v>
      </c>
      <c r="M31" s="15" t="str">
        <f>[27]Abril!$K$16</f>
        <v>*</v>
      </c>
      <c r="N31" s="15" t="str">
        <f>[27]Abril!$K$17</f>
        <v>*</v>
      </c>
      <c r="O31" s="15" t="str">
        <f>[27]Abril!$K$18</f>
        <v>*</v>
      </c>
      <c r="P31" s="15" t="str">
        <f>[27]Abril!$K$19</f>
        <v>*</v>
      </c>
      <c r="Q31" s="15" t="str">
        <f>[27]Abril!$K$20</f>
        <v>*</v>
      </c>
      <c r="R31" s="15" t="str">
        <f>[27]Abril!$K$21</f>
        <v>*</v>
      </c>
      <c r="S31" s="15" t="str">
        <f>[27]Abril!$K$22</f>
        <v>*</v>
      </c>
      <c r="T31" s="15" t="str">
        <f>[27]Abril!$K$23</f>
        <v>*</v>
      </c>
      <c r="U31" s="15" t="str">
        <f>[27]Abril!$K$24</f>
        <v>*</v>
      </c>
      <c r="V31" s="15" t="str">
        <f>[27]Abril!$K$25</f>
        <v>*</v>
      </c>
      <c r="W31" s="15" t="str">
        <f>[27]Abril!$K$26</f>
        <v>*</v>
      </c>
      <c r="X31" s="15" t="str">
        <f>[27]Abril!$K$27</f>
        <v>*</v>
      </c>
      <c r="Y31" s="15" t="str">
        <f>[27]Abril!$K$28</f>
        <v>*</v>
      </c>
      <c r="Z31" s="15" t="str">
        <f>[27]Abril!$K$29</f>
        <v>*</v>
      </c>
      <c r="AA31" s="15" t="str">
        <f>[27]Abril!$K$30</f>
        <v>*</v>
      </c>
      <c r="AB31" s="15" t="str">
        <f>[27]Abril!$K$31</f>
        <v>*</v>
      </c>
      <c r="AC31" s="15" t="str">
        <f>[27]Abril!$K$32</f>
        <v>*</v>
      </c>
      <c r="AD31" s="15" t="str">
        <f>[27]Abril!$K$33</f>
        <v>*</v>
      </c>
      <c r="AE31" s="15" t="str">
        <f>[27]Abril!$K$34</f>
        <v>*</v>
      </c>
      <c r="AF31" s="26" t="s">
        <v>134</v>
      </c>
      <c r="AG31" s="29" t="s">
        <v>134</v>
      </c>
      <c r="AH31" s="106" t="s">
        <v>134</v>
      </c>
    </row>
    <row r="32" spans="1:37" ht="17.100000000000001" customHeight="1" x14ac:dyDescent="0.2">
      <c r="A32" s="84" t="s">
        <v>20</v>
      </c>
      <c r="B32" s="15">
        <f>[28]Abril!$K$5</f>
        <v>0</v>
      </c>
      <c r="C32" s="15">
        <f>[28]Abril!$K$6</f>
        <v>0</v>
      </c>
      <c r="D32" s="15">
        <f>[28]Abril!$K$7</f>
        <v>0</v>
      </c>
      <c r="E32" s="15">
        <f>[28]Abril!$K$8</f>
        <v>0</v>
      </c>
      <c r="F32" s="15">
        <f>[28]Abril!$K$9</f>
        <v>0</v>
      </c>
      <c r="G32" s="15">
        <f>[28]Abril!$K$10</f>
        <v>0</v>
      </c>
      <c r="H32" s="15">
        <f>[28]Abril!$K$11</f>
        <v>72.800000000000011</v>
      </c>
      <c r="I32" s="15">
        <f>[28]Abril!$K$12</f>
        <v>0</v>
      </c>
      <c r="J32" s="15">
        <f>[28]Abril!$K$13</f>
        <v>0</v>
      </c>
      <c r="K32" s="15">
        <f>[28]Abril!$K$14</f>
        <v>0.2</v>
      </c>
      <c r="L32" s="15">
        <f>[28]Abril!$K$15</f>
        <v>7</v>
      </c>
      <c r="M32" s="15">
        <f>[28]Abril!$K$16</f>
        <v>0.2</v>
      </c>
      <c r="N32" s="15">
        <f>[28]Abril!$K$17</f>
        <v>0</v>
      </c>
      <c r="O32" s="15">
        <f>[28]Abril!$K$18</f>
        <v>0</v>
      </c>
      <c r="P32" s="15">
        <f>[28]Abril!$K$19</f>
        <v>0</v>
      </c>
      <c r="Q32" s="15">
        <f>[28]Abril!$K$20</f>
        <v>0</v>
      </c>
      <c r="R32" s="15">
        <f>[28]Abril!$K$21</f>
        <v>0</v>
      </c>
      <c r="S32" s="15">
        <f>[28]Abril!$K$22</f>
        <v>0</v>
      </c>
      <c r="T32" s="15">
        <f>[28]Abril!$K$23</f>
        <v>0</v>
      </c>
      <c r="U32" s="15">
        <f>[28]Abril!$K$24</f>
        <v>2</v>
      </c>
      <c r="V32" s="15">
        <f>[28]Abril!$K$25</f>
        <v>12.6</v>
      </c>
      <c r="W32" s="15">
        <f>[28]Abril!$K$26</f>
        <v>0.4</v>
      </c>
      <c r="X32" s="15">
        <f>[28]Abril!$K$27</f>
        <v>0</v>
      </c>
      <c r="Y32" s="15">
        <f>[28]Abril!$K$28</f>
        <v>0</v>
      </c>
      <c r="Z32" s="15">
        <f>[28]Abril!$K$29</f>
        <v>0</v>
      </c>
      <c r="AA32" s="15">
        <f>[28]Abril!$K$30</f>
        <v>32</v>
      </c>
      <c r="AB32" s="15">
        <f>[28]Abril!$K$31</f>
        <v>12.6</v>
      </c>
      <c r="AC32" s="15">
        <f>[28]Abril!$K$32</f>
        <v>0</v>
      </c>
      <c r="AD32" s="15">
        <f>[28]Abril!$K$33</f>
        <v>0</v>
      </c>
      <c r="AE32" s="15">
        <f>[28]Abril!$K$34</f>
        <v>0</v>
      </c>
      <c r="AF32" s="26">
        <f t="shared" si="1"/>
        <v>139.80000000000001</v>
      </c>
      <c r="AG32" s="29">
        <f>MAX(B32:AE32)</f>
        <v>72.800000000000011</v>
      </c>
      <c r="AH32" s="106">
        <f t="shared" si="3"/>
        <v>21</v>
      </c>
    </row>
    <row r="33" spans="1:35" s="5" customFormat="1" ht="17.100000000000001" customHeight="1" x14ac:dyDescent="0.2">
      <c r="A33" s="87" t="s">
        <v>33</v>
      </c>
      <c r="B33" s="22">
        <f t="shared" ref="B33:AG33" si="4">MAX(B5:B32)</f>
        <v>1.2</v>
      </c>
      <c r="C33" s="22">
        <f t="shared" si="4"/>
        <v>0.4</v>
      </c>
      <c r="D33" s="22">
        <f t="shared" si="4"/>
        <v>0.60000000000000009</v>
      </c>
      <c r="E33" s="22">
        <f t="shared" si="4"/>
        <v>48.6</v>
      </c>
      <c r="F33" s="22">
        <f t="shared" si="4"/>
        <v>33.4</v>
      </c>
      <c r="G33" s="22">
        <f t="shared" si="4"/>
        <v>67.000000000000014</v>
      </c>
      <c r="H33" s="22">
        <f t="shared" si="4"/>
        <v>72.800000000000011</v>
      </c>
      <c r="I33" s="22">
        <f t="shared" si="4"/>
        <v>17.600000000000001</v>
      </c>
      <c r="J33" s="22">
        <f t="shared" si="4"/>
        <v>12.8</v>
      </c>
      <c r="K33" s="22">
        <f t="shared" si="4"/>
        <v>24.200000000000003</v>
      </c>
      <c r="L33" s="22">
        <f t="shared" si="4"/>
        <v>41.8</v>
      </c>
      <c r="M33" s="22">
        <f t="shared" si="4"/>
        <v>2</v>
      </c>
      <c r="N33" s="22">
        <f t="shared" si="4"/>
        <v>2.4</v>
      </c>
      <c r="O33" s="22">
        <f t="shared" si="4"/>
        <v>0.2</v>
      </c>
      <c r="P33" s="22">
        <f t="shared" si="4"/>
        <v>14</v>
      </c>
      <c r="Q33" s="22">
        <f t="shared" si="4"/>
        <v>81.200000000000017</v>
      </c>
      <c r="R33" s="22">
        <f t="shared" si="4"/>
        <v>8.0000000000000018</v>
      </c>
      <c r="S33" s="22">
        <f t="shared" si="4"/>
        <v>4.4000000000000004</v>
      </c>
      <c r="T33" s="22">
        <f t="shared" si="4"/>
        <v>37</v>
      </c>
      <c r="U33" s="22">
        <f t="shared" si="4"/>
        <v>71.600000000000023</v>
      </c>
      <c r="V33" s="22">
        <f t="shared" si="4"/>
        <v>29.8</v>
      </c>
      <c r="W33" s="22">
        <f t="shared" si="4"/>
        <v>3.4000000000000008</v>
      </c>
      <c r="X33" s="22">
        <f t="shared" si="4"/>
        <v>2.1999999999999997</v>
      </c>
      <c r="Y33" s="22">
        <f t="shared" si="4"/>
        <v>1.5999999999999999</v>
      </c>
      <c r="Z33" s="22">
        <f t="shared" si="4"/>
        <v>1</v>
      </c>
      <c r="AA33" s="22">
        <f t="shared" si="4"/>
        <v>54</v>
      </c>
      <c r="AB33" s="22">
        <f t="shared" si="4"/>
        <v>12.6</v>
      </c>
      <c r="AC33" s="22">
        <f t="shared" si="4"/>
        <v>0.8</v>
      </c>
      <c r="AD33" s="22">
        <f t="shared" si="4"/>
        <v>0.4</v>
      </c>
      <c r="AE33" s="22">
        <f t="shared" si="4"/>
        <v>0.4</v>
      </c>
      <c r="AF33" s="25">
        <f t="shared" si="4"/>
        <v>246.2</v>
      </c>
      <c r="AG33" s="32">
        <f t="shared" si="4"/>
        <v>81.200000000000017</v>
      </c>
      <c r="AH33" s="106"/>
    </row>
    <row r="34" spans="1:35" s="11" customFormat="1" ht="13.5" thickBot="1" x14ac:dyDescent="0.25">
      <c r="A34" s="117" t="s">
        <v>36</v>
      </c>
      <c r="B34" s="118">
        <f t="shared" ref="B34:AF34" si="5">SUM(B5:B32)</f>
        <v>1.4</v>
      </c>
      <c r="C34" s="118">
        <f t="shared" si="5"/>
        <v>0.4</v>
      </c>
      <c r="D34" s="118">
        <f t="shared" si="5"/>
        <v>1.2000000000000002</v>
      </c>
      <c r="E34" s="118">
        <f t="shared" si="5"/>
        <v>183.20000000000002</v>
      </c>
      <c r="F34" s="118">
        <f t="shared" si="5"/>
        <v>150</v>
      </c>
      <c r="G34" s="118">
        <f t="shared" si="5"/>
        <v>268.00000000000006</v>
      </c>
      <c r="H34" s="118">
        <f t="shared" si="5"/>
        <v>133.80000000000001</v>
      </c>
      <c r="I34" s="118">
        <f t="shared" si="5"/>
        <v>102.6</v>
      </c>
      <c r="J34" s="118">
        <f t="shared" si="5"/>
        <v>27.6</v>
      </c>
      <c r="K34" s="118">
        <f t="shared" si="5"/>
        <v>71.800000000000011</v>
      </c>
      <c r="L34" s="118">
        <f t="shared" si="5"/>
        <v>83.000000000000014</v>
      </c>
      <c r="M34" s="118">
        <f t="shared" si="5"/>
        <v>2.2000000000000002</v>
      </c>
      <c r="N34" s="118">
        <f t="shared" si="5"/>
        <v>2.6</v>
      </c>
      <c r="O34" s="118">
        <f t="shared" si="5"/>
        <v>0.2</v>
      </c>
      <c r="P34" s="118">
        <f t="shared" si="5"/>
        <v>14.399999999999999</v>
      </c>
      <c r="Q34" s="118">
        <f t="shared" si="5"/>
        <v>595.59999999999991</v>
      </c>
      <c r="R34" s="118">
        <f t="shared" si="5"/>
        <v>11.400000000000002</v>
      </c>
      <c r="S34" s="118">
        <f t="shared" si="5"/>
        <v>5.2</v>
      </c>
      <c r="T34" s="118">
        <f t="shared" si="5"/>
        <v>51.2</v>
      </c>
      <c r="U34" s="118">
        <f t="shared" si="5"/>
        <v>654.40000000000009</v>
      </c>
      <c r="V34" s="118">
        <f t="shared" si="5"/>
        <v>96.600000000000023</v>
      </c>
      <c r="W34" s="118">
        <f t="shared" si="5"/>
        <v>5.2000000000000011</v>
      </c>
      <c r="X34" s="118">
        <f t="shared" si="5"/>
        <v>3</v>
      </c>
      <c r="Y34" s="118">
        <f t="shared" si="5"/>
        <v>1.7999999999999998</v>
      </c>
      <c r="Z34" s="118">
        <f t="shared" si="5"/>
        <v>1.2</v>
      </c>
      <c r="AA34" s="118">
        <f t="shared" si="5"/>
        <v>481.6</v>
      </c>
      <c r="AB34" s="118">
        <f t="shared" si="5"/>
        <v>25.799999999999997</v>
      </c>
      <c r="AC34" s="118">
        <f t="shared" si="5"/>
        <v>0.8</v>
      </c>
      <c r="AD34" s="118">
        <f t="shared" si="5"/>
        <v>0.8</v>
      </c>
      <c r="AE34" s="118">
        <f t="shared" si="5"/>
        <v>1.2000000000000002</v>
      </c>
      <c r="AF34" s="97">
        <f t="shared" si="5"/>
        <v>2978.1999999999994</v>
      </c>
      <c r="AG34" s="119"/>
      <c r="AH34" s="120"/>
    </row>
    <row r="35" spans="1:35" x14ac:dyDescent="0.2">
      <c r="A35" s="64"/>
      <c r="B35" s="65"/>
      <c r="C35" s="65"/>
      <c r="D35" s="65" t="s">
        <v>145</v>
      </c>
      <c r="E35" s="65"/>
      <c r="F35" s="65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7"/>
      <c r="AE35" s="68"/>
      <c r="AF35" s="69"/>
      <c r="AG35" s="68"/>
      <c r="AH35" s="114"/>
    </row>
    <row r="36" spans="1:35" x14ac:dyDescent="0.2">
      <c r="A36" s="64"/>
      <c r="B36" s="71" t="s">
        <v>138</v>
      </c>
      <c r="C36" s="71"/>
      <c r="D36" s="71"/>
      <c r="E36" s="71"/>
      <c r="F36" s="71"/>
      <c r="G36" s="71"/>
      <c r="H36" s="71"/>
      <c r="I36" s="71"/>
      <c r="J36" s="66"/>
      <c r="K36" s="66"/>
      <c r="L36" s="66"/>
      <c r="M36" s="66" t="s">
        <v>52</v>
      </c>
      <c r="N36" s="66"/>
      <c r="O36" s="66"/>
      <c r="P36" s="66"/>
      <c r="Q36" s="66"/>
      <c r="R36" s="66"/>
      <c r="S36" s="66"/>
      <c r="T36" s="127" t="s">
        <v>139</v>
      </c>
      <c r="U36" s="127"/>
      <c r="V36" s="127"/>
      <c r="W36" s="127"/>
      <c r="X36" s="127"/>
      <c r="Y36" s="66"/>
      <c r="Z36" s="66"/>
      <c r="AA36" s="66"/>
      <c r="AB36" s="66"/>
      <c r="AC36" s="66"/>
      <c r="AD36" s="67"/>
      <c r="AE36" s="66"/>
      <c r="AF36" s="66"/>
      <c r="AG36" s="67"/>
      <c r="AH36" s="75"/>
    </row>
    <row r="37" spans="1:35" x14ac:dyDescent="0.2">
      <c r="A37" s="73"/>
      <c r="B37" s="66"/>
      <c r="C37" s="66"/>
      <c r="D37" s="66"/>
      <c r="E37" s="66"/>
      <c r="F37" s="66"/>
      <c r="G37" s="66"/>
      <c r="H37" s="66"/>
      <c r="I37" s="66"/>
      <c r="J37" s="74"/>
      <c r="K37" s="74"/>
      <c r="L37" s="74"/>
      <c r="M37" s="74" t="s">
        <v>53</v>
      </c>
      <c r="N37" s="74"/>
      <c r="O37" s="74"/>
      <c r="P37" s="74"/>
      <c r="Q37" s="66"/>
      <c r="R37" s="66"/>
      <c r="S37" s="66"/>
      <c r="T37" s="128" t="s">
        <v>140</v>
      </c>
      <c r="U37" s="128"/>
      <c r="V37" s="128"/>
      <c r="W37" s="128"/>
      <c r="X37" s="128"/>
      <c r="Y37" s="66"/>
      <c r="Z37" s="66"/>
      <c r="AA37" s="66"/>
      <c r="AB37" s="66"/>
      <c r="AC37" s="66"/>
      <c r="AD37" s="67"/>
      <c r="AE37" s="68"/>
      <c r="AF37" s="69"/>
      <c r="AG37" s="66"/>
      <c r="AH37" s="75"/>
      <c r="AI37" s="2"/>
    </row>
    <row r="38" spans="1:35" x14ac:dyDescent="0.2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7"/>
      <c r="AE38" s="68"/>
      <c r="AF38" s="69"/>
      <c r="AG38" s="68"/>
      <c r="AH38" s="114"/>
    </row>
    <row r="39" spans="1:35" ht="13.5" thickBot="1" x14ac:dyDescent="0.25">
      <c r="A39" s="76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115" t="s">
        <v>54</v>
      </c>
      <c r="AH39" s="116"/>
    </row>
    <row r="40" spans="1:35" x14ac:dyDescent="0.2">
      <c r="H40" s="20"/>
      <c r="I40" s="20"/>
      <c r="J40" s="21"/>
      <c r="K40" s="20"/>
      <c r="L40" s="20"/>
      <c r="M40" s="20"/>
      <c r="N40" s="20"/>
      <c r="O40" s="20"/>
      <c r="P40" s="21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35" x14ac:dyDescent="0.2">
      <c r="E41" s="34"/>
      <c r="F41" s="34"/>
      <c r="G41" s="34"/>
      <c r="H41" s="34"/>
      <c r="I41" s="34"/>
      <c r="J41" s="34"/>
      <c r="K41" s="34"/>
      <c r="L41" s="34"/>
      <c r="M41" s="34"/>
    </row>
    <row r="43" spans="1:35" x14ac:dyDescent="0.2">
      <c r="D43" s="2" t="s">
        <v>54</v>
      </c>
      <c r="AA43" s="2" t="s">
        <v>54</v>
      </c>
      <c r="AG43" s="19"/>
    </row>
    <row r="44" spans="1:35" x14ac:dyDescent="0.2">
      <c r="N44" s="2" t="s">
        <v>54</v>
      </c>
    </row>
    <row r="45" spans="1:35" x14ac:dyDescent="0.2">
      <c r="AB45" s="2" t="s">
        <v>54</v>
      </c>
    </row>
    <row r="47" spans="1:35" x14ac:dyDescent="0.2">
      <c r="N47" s="2" t="s">
        <v>54</v>
      </c>
    </row>
    <row r="48" spans="1:35" x14ac:dyDescent="0.2">
      <c r="D48" s="2" t="s">
        <v>54</v>
      </c>
    </row>
    <row r="50" spans="33:33" x14ac:dyDescent="0.2">
      <c r="AG50" s="1" t="s">
        <v>54</v>
      </c>
    </row>
  </sheetData>
  <sheetProtection password="C6EC" sheet="1" objects="1" scenarios="1"/>
  <mergeCells count="35">
    <mergeCell ref="T36:X36"/>
    <mergeCell ref="T37:X37"/>
    <mergeCell ref="AE3:AE4"/>
    <mergeCell ref="S3:S4"/>
    <mergeCell ref="R3:R4"/>
    <mergeCell ref="Q3:Q4"/>
    <mergeCell ref="M3:M4"/>
    <mergeCell ref="N3:N4"/>
    <mergeCell ref="O3:O4"/>
    <mergeCell ref="AA3:AA4"/>
    <mergeCell ref="T3:T4"/>
    <mergeCell ref="E3:E4"/>
    <mergeCell ref="F3:F4"/>
    <mergeCell ref="G3:G4"/>
    <mergeCell ref="J3:J4"/>
    <mergeCell ref="A2:A4"/>
    <mergeCell ref="B3:B4"/>
    <mergeCell ref="C3:C4"/>
    <mergeCell ref="D3:D4"/>
    <mergeCell ref="A1:AG1"/>
    <mergeCell ref="B2:AG2"/>
    <mergeCell ref="X3:X4"/>
    <mergeCell ref="AB3:AB4"/>
    <mergeCell ref="AC3:AC4"/>
    <mergeCell ref="AD3:AD4"/>
    <mergeCell ref="Y3:Y4"/>
    <mergeCell ref="I3:I4"/>
    <mergeCell ref="H3:H4"/>
    <mergeCell ref="P3:P4"/>
    <mergeCell ref="K3:K4"/>
    <mergeCell ref="L3:L4"/>
    <mergeCell ref="Z3:Z4"/>
    <mergeCell ref="U3:U4"/>
    <mergeCell ref="V3:V4"/>
    <mergeCell ref="W3:W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F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view="pageLayout" topLeftCell="A7" zoomScale="90" zoomScaleNormal="100" zoomScalePageLayoutView="90" workbookViewId="0">
      <selection activeCell="E34" sqref="E34"/>
    </sheetView>
  </sheetViews>
  <sheetFormatPr defaultRowHeight="12.75" x14ac:dyDescent="0.2"/>
  <cols>
    <col min="1" max="1" width="30.28515625" customWidth="1"/>
    <col min="2" max="2" width="9.5703125" style="62" customWidth="1"/>
    <col min="3" max="3" width="9.5703125" style="63" customWidth="1"/>
    <col min="4" max="4" width="9.5703125" style="62" customWidth="1"/>
    <col min="5" max="5" width="9.85546875" style="62" customWidth="1"/>
    <col min="6" max="6" width="9.5703125" style="62" customWidth="1"/>
    <col min="7" max="7" width="16.140625" bestFit="1" customWidth="1"/>
    <col min="8" max="8" width="9.7109375" customWidth="1"/>
    <col min="9" max="9" width="54.8554687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37" customFormat="1" ht="42.75" customHeight="1" x14ac:dyDescent="0.2">
      <c r="A1" s="35" t="s">
        <v>58</v>
      </c>
      <c r="B1" s="35" t="s">
        <v>59</v>
      </c>
      <c r="C1" s="35" t="s">
        <v>60</v>
      </c>
      <c r="D1" s="35" t="s">
        <v>61</v>
      </c>
      <c r="E1" s="35" t="s">
        <v>62</v>
      </c>
      <c r="F1" s="35" t="s">
        <v>63</v>
      </c>
      <c r="G1" s="35" t="s">
        <v>64</v>
      </c>
      <c r="H1" s="35" t="s">
        <v>65</v>
      </c>
      <c r="I1" s="35" t="s">
        <v>66</v>
      </c>
      <c r="J1" s="36"/>
      <c r="K1" s="36"/>
      <c r="L1" s="36"/>
      <c r="M1" s="36"/>
    </row>
    <row r="2" spans="1:13" s="42" customFormat="1" x14ac:dyDescent="0.2">
      <c r="A2" s="38" t="s">
        <v>67</v>
      </c>
      <c r="B2" s="38" t="s">
        <v>68</v>
      </c>
      <c r="C2" s="39" t="s">
        <v>69</v>
      </c>
      <c r="D2" s="39">
        <v>-20.444199999999999</v>
      </c>
      <c r="E2" s="39">
        <v>-52.875599999999999</v>
      </c>
      <c r="F2" s="39">
        <v>388</v>
      </c>
      <c r="G2" s="40">
        <v>40405</v>
      </c>
      <c r="H2" s="41">
        <v>1</v>
      </c>
      <c r="I2" s="39" t="s">
        <v>70</v>
      </c>
      <c r="J2" s="36"/>
      <c r="K2" s="36"/>
      <c r="L2" s="36"/>
      <c r="M2" s="36"/>
    </row>
    <row r="3" spans="1:13" ht="12.75" customHeight="1" x14ac:dyDescent="0.2">
      <c r="A3" s="38" t="s">
        <v>0</v>
      </c>
      <c r="B3" s="38" t="s">
        <v>68</v>
      </c>
      <c r="C3" s="39" t="s">
        <v>71</v>
      </c>
      <c r="D3" s="41">
        <v>-23.002500000000001</v>
      </c>
      <c r="E3" s="41">
        <v>-55.3294</v>
      </c>
      <c r="F3" s="41">
        <v>431</v>
      </c>
      <c r="G3" s="43">
        <v>39611</v>
      </c>
      <c r="H3" s="41">
        <v>1</v>
      </c>
      <c r="I3" s="39" t="s">
        <v>72</v>
      </c>
      <c r="J3" s="44"/>
      <c r="K3" s="44"/>
      <c r="L3" s="44"/>
      <c r="M3" s="44"/>
    </row>
    <row r="4" spans="1:13" x14ac:dyDescent="0.2">
      <c r="A4" s="38" t="s">
        <v>1</v>
      </c>
      <c r="B4" s="38" t="s">
        <v>68</v>
      </c>
      <c r="C4" s="39" t="s">
        <v>73</v>
      </c>
      <c r="D4" s="45">
        <v>-20.4756</v>
      </c>
      <c r="E4" s="45">
        <v>-55.783900000000003</v>
      </c>
      <c r="F4" s="45">
        <v>155</v>
      </c>
      <c r="G4" s="43">
        <v>39022</v>
      </c>
      <c r="H4" s="41">
        <v>1</v>
      </c>
      <c r="I4" s="39" t="s">
        <v>74</v>
      </c>
      <c r="J4" s="44"/>
      <c r="K4" s="44"/>
      <c r="L4" s="44"/>
      <c r="M4" s="44"/>
    </row>
    <row r="5" spans="1:13" s="47" customFormat="1" x14ac:dyDescent="0.2">
      <c r="A5" s="38" t="s">
        <v>48</v>
      </c>
      <c r="B5" s="38" t="s">
        <v>68</v>
      </c>
      <c r="C5" s="39" t="s">
        <v>75</v>
      </c>
      <c r="D5" s="45">
        <v>-22.1008</v>
      </c>
      <c r="E5" s="45">
        <v>-56.54</v>
      </c>
      <c r="F5" s="45">
        <v>208</v>
      </c>
      <c r="G5" s="43">
        <v>40764</v>
      </c>
      <c r="H5" s="41">
        <v>1</v>
      </c>
      <c r="I5" s="46" t="s">
        <v>76</v>
      </c>
      <c r="J5" s="44"/>
      <c r="K5" s="44"/>
      <c r="L5" s="44"/>
      <c r="M5" s="44"/>
    </row>
    <row r="6" spans="1:13" s="47" customFormat="1" x14ac:dyDescent="0.2">
      <c r="A6" s="38" t="s">
        <v>55</v>
      </c>
      <c r="B6" s="38" t="s">
        <v>68</v>
      </c>
      <c r="C6" s="39" t="s">
        <v>77</v>
      </c>
      <c r="D6" s="45">
        <v>-21.7514</v>
      </c>
      <c r="E6" s="45">
        <v>-52.470599999999997</v>
      </c>
      <c r="F6" s="45">
        <v>387</v>
      </c>
      <c r="G6" s="43">
        <v>41354</v>
      </c>
      <c r="H6" s="41">
        <v>1</v>
      </c>
      <c r="I6" s="46" t="s">
        <v>78</v>
      </c>
      <c r="J6" s="44"/>
      <c r="K6" s="44"/>
      <c r="L6" s="44"/>
      <c r="M6" s="44"/>
    </row>
    <row r="7" spans="1:13" x14ac:dyDescent="0.2">
      <c r="A7" s="38" t="s">
        <v>2</v>
      </c>
      <c r="B7" s="38" t="s">
        <v>68</v>
      </c>
      <c r="C7" s="39" t="s">
        <v>79</v>
      </c>
      <c r="D7" s="45">
        <v>-20.45</v>
      </c>
      <c r="E7" s="45">
        <v>-54.616599999999998</v>
      </c>
      <c r="F7" s="45">
        <v>530</v>
      </c>
      <c r="G7" s="43">
        <v>37145</v>
      </c>
      <c r="H7" s="41">
        <v>1</v>
      </c>
      <c r="I7" s="39" t="s">
        <v>80</v>
      </c>
      <c r="J7" s="44"/>
      <c r="K7" s="44"/>
      <c r="L7" s="44"/>
      <c r="M7" s="44"/>
    </row>
    <row r="8" spans="1:13" x14ac:dyDescent="0.2">
      <c r="A8" s="38" t="s">
        <v>3</v>
      </c>
      <c r="B8" s="38" t="s">
        <v>68</v>
      </c>
      <c r="C8" s="39" t="s">
        <v>81</v>
      </c>
      <c r="D8" s="41">
        <v>-19.122499999999999</v>
      </c>
      <c r="E8" s="41">
        <v>-51.720799999999997</v>
      </c>
      <c r="F8" s="45">
        <v>516</v>
      </c>
      <c r="G8" s="43">
        <v>39515</v>
      </c>
      <c r="H8" s="41">
        <v>1</v>
      </c>
      <c r="I8" s="39" t="s">
        <v>82</v>
      </c>
      <c r="J8" s="44"/>
      <c r="K8" s="44"/>
      <c r="L8" s="44"/>
      <c r="M8" s="44"/>
    </row>
    <row r="9" spans="1:13" x14ac:dyDescent="0.2">
      <c r="A9" s="38" t="s">
        <v>4</v>
      </c>
      <c r="B9" s="38" t="s">
        <v>68</v>
      </c>
      <c r="C9" s="39" t="s">
        <v>83</v>
      </c>
      <c r="D9" s="45">
        <v>-18.802199999999999</v>
      </c>
      <c r="E9" s="45">
        <v>-52.602800000000002</v>
      </c>
      <c r="F9" s="45">
        <v>818</v>
      </c>
      <c r="G9" s="43">
        <v>39070</v>
      </c>
      <c r="H9" s="41">
        <v>1</v>
      </c>
      <c r="I9" s="39" t="s">
        <v>84</v>
      </c>
      <c r="J9" s="44"/>
      <c r="K9" s="44"/>
      <c r="L9" s="44"/>
      <c r="M9" s="44"/>
    </row>
    <row r="10" spans="1:13" ht="13.5" customHeight="1" x14ac:dyDescent="0.2">
      <c r="A10" s="38" t="s">
        <v>5</v>
      </c>
      <c r="B10" s="38" t="s">
        <v>68</v>
      </c>
      <c r="C10" s="39" t="s">
        <v>85</v>
      </c>
      <c r="D10" s="45">
        <v>-18.996700000000001</v>
      </c>
      <c r="E10" s="45">
        <v>-57.637500000000003</v>
      </c>
      <c r="F10" s="45">
        <v>126</v>
      </c>
      <c r="G10" s="43">
        <v>39017</v>
      </c>
      <c r="H10" s="41">
        <v>1</v>
      </c>
      <c r="I10" s="39" t="s">
        <v>86</v>
      </c>
      <c r="J10" s="44"/>
      <c r="K10" s="44"/>
      <c r="L10" s="44"/>
      <c r="M10" s="44"/>
    </row>
    <row r="11" spans="1:13" ht="13.5" customHeight="1" x14ac:dyDescent="0.2">
      <c r="A11" s="38" t="s">
        <v>50</v>
      </c>
      <c r="B11" s="38" t="s">
        <v>68</v>
      </c>
      <c r="C11" s="39" t="s">
        <v>87</v>
      </c>
      <c r="D11" s="45">
        <v>-18.4922</v>
      </c>
      <c r="E11" s="45">
        <v>-53.167200000000001</v>
      </c>
      <c r="F11" s="45">
        <v>730</v>
      </c>
      <c r="G11" s="43">
        <v>41247</v>
      </c>
      <c r="H11" s="41">
        <v>1</v>
      </c>
      <c r="I11" s="46" t="s">
        <v>88</v>
      </c>
      <c r="J11" s="44"/>
      <c r="K11" s="44"/>
      <c r="L11" s="44"/>
      <c r="M11" s="44"/>
    </row>
    <row r="12" spans="1:13" x14ac:dyDescent="0.2">
      <c r="A12" s="38" t="s">
        <v>6</v>
      </c>
      <c r="B12" s="38" t="s">
        <v>68</v>
      </c>
      <c r="C12" s="39" t="s">
        <v>89</v>
      </c>
      <c r="D12" s="45">
        <v>-18.304400000000001</v>
      </c>
      <c r="E12" s="45">
        <v>-54.440899999999999</v>
      </c>
      <c r="F12" s="45">
        <v>252</v>
      </c>
      <c r="G12" s="43">
        <v>39028</v>
      </c>
      <c r="H12" s="41">
        <v>1</v>
      </c>
      <c r="I12" s="39" t="s">
        <v>90</v>
      </c>
      <c r="J12" s="44"/>
      <c r="K12" s="44"/>
      <c r="L12" s="44"/>
      <c r="M12" s="44"/>
    </row>
    <row r="13" spans="1:13" x14ac:dyDescent="0.2">
      <c r="A13" s="38" t="s">
        <v>7</v>
      </c>
      <c r="B13" s="38" t="s">
        <v>68</v>
      </c>
      <c r="C13" s="39" t="s">
        <v>91</v>
      </c>
      <c r="D13" s="45">
        <v>-22.193899999999999</v>
      </c>
      <c r="E13" s="48">
        <v>-54.9114</v>
      </c>
      <c r="F13" s="45">
        <v>469</v>
      </c>
      <c r="G13" s="43">
        <v>39011</v>
      </c>
      <c r="H13" s="41">
        <v>1</v>
      </c>
      <c r="I13" s="39" t="s">
        <v>92</v>
      </c>
      <c r="J13" s="44"/>
      <c r="K13" s="44"/>
      <c r="L13" s="44"/>
      <c r="M13" s="44"/>
    </row>
    <row r="14" spans="1:13" x14ac:dyDescent="0.2">
      <c r="A14" s="38" t="s">
        <v>93</v>
      </c>
      <c r="B14" s="38" t="s">
        <v>68</v>
      </c>
      <c r="C14" s="39" t="s">
        <v>94</v>
      </c>
      <c r="D14" s="41">
        <v>-23.449400000000001</v>
      </c>
      <c r="E14" s="41">
        <v>-54.181699999999999</v>
      </c>
      <c r="F14" s="41">
        <v>336</v>
      </c>
      <c r="G14" s="43">
        <v>39598</v>
      </c>
      <c r="H14" s="41">
        <v>1</v>
      </c>
      <c r="I14" s="39" t="s">
        <v>95</v>
      </c>
      <c r="J14" s="44"/>
      <c r="K14" s="44"/>
      <c r="L14" s="44"/>
      <c r="M14" s="44"/>
    </row>
    <row r="15" spans="1:13" x14ac:dyDescent="0.2">
      <c r="A15" s="38" t="s">
        <v>9</v>
      </c>
      <c r="B15" s="38" t="s">
        <v>68</v>
      </c>
      <c r="C15" s="39" t="s">
        <v>96</v>
      </c>
      <c r="D15" s="45">
        <v>-22.3</v>
      </c>
      <c r="E15" s="45">
        <v>-53.816600000000001</v>
      </c>
      <c r="F15" s="45">
        <v>373.29</v>
      </c>
      <c r="G15" s="43">
        <v>37662</v>
      </c>
      <c r="H15" s="41">
        <v>1</v>
      </c>
      <c r="I15" s="39" t="s">
        <v>97</v>
      </c>
      <c r="J15" s="44"/>
      <c r="K15" s="44"/>
      <c r="L15" s="44"/>
      <c r="M15" s="44"/>
    </row>
    <row r="16" spans="1:13" s="47" customFormat="1" x14ac:dyDescent="0.2">
      <c r="A16" s="38" t="s">
        <v>49</v>
      </c>
      <c r="B16" s="38" t="s">
        <v>68</v>
      </c>
      <c r="C16" s="39" t="s">
        <v>98</v>
      </c>
      <c r="D16" s="45">
        <v>-21.478200000000001</v>
      </c>
      <c r="E16" s="45">
        <v>-56.136899999999997</v>
      </c>
      <c r="F16" s="45">
        <v>249</v>
      </c>
      <c r="G16" s="43">
        <v>40759</v>
      </c>
      <c r="H16" s="41">
        <v>1</v>
      </c>
      <c r="I16" s="46" t="s">
        <v>99</v>
      </c>
      <c r="J16" s="44"/>
      <c r="K16" s="44"/>
      <c r="L16" s="44"/>
      <c r="M16" s="44"/>
    </row>
    <row r="17" spans="1:13" x14ac:dyDescent="0.2">
      <c r="A17" s="38" t="s">
        <v>10</v>
      </c>
      <c r="B17" s="38" t="s">
        <v>68</v>
      </c>
      <c r="C17" s="39" t="s">
        <v>100</v>
      </c>
      <c r="D17" s="41">
        <v>-22.857199999999999</v>
      </c>
      <c r="E17" s="41">
        <v>-54.605600000000003</v>
      </c>
      <c r="F17" s="41">
        <v>379</v>
      </c>
      <c r="G17" s="43">
        <v>39617</v>
      </c>
      <c r="H17" s="41">
        <v>1</v>
      </c>
      <c r="I17" s="39" t="s">
        <v>101</v>
      </c>
      <c r="J17" s="44"/>
      <c r="K17" s="44"/>
      <c r="L17" s="44"/>
      <c r="M17" s="44"/>
    </row>
    <row r="18" spans="1:13" ht="12.75" customHeight="1" x14ac:dyDescent="0.2">
      <c r="A18" s="38" t="s">
        <v>11</v>
      </c>
      <c r="B18" s="38" t="s">
        <v>68</v>
      </c>
      <c r="C18" s="39" t="s">
        <v>102</v>
      </c>
      <c r="D18" s="45">
        <v>-21.609200000000001</v>
      </c>
      <c r="E18" s="45">
        <v>-55.177799999999998</v>
      </c>
      <c r="F18" s="45">
        <v>401</v>
      </c>
      <c r="G18" s="43">
        <v>39065</v>
      </c>
      <c r="H18" s="41">
        <v>1</v>
      </c>
      <c r="I18" s="39" t="s">
        <v>103</v>
      </c>
      <c r="J18" s="44"/>
      <c r="K18" s="44"/>
      <c r="L18" s="44"/>
      <c r="M18" s="44"/>
    </row>
    <row r="19" spans="1:13" s="47" customFormat="1" x14ac:dyDescent="0.2">
      <c r="A19" s="38" t="s">
        <v>12</v>
      </c>
      <c r="B19" s="38" t="s">
        <v>68</v>
      </c>
      <c r="C19" s="39" t="s">
        <v>104</v>
      </c>
      <c r="D19" s="45">
        <v>-20.395600000000002</v>
      </c>
      <c r="E19" s="45">
        <v>-56.431699999999999</v>
      </c>
      <c r="F19" s="45">
        <v>140</v>
      </c>
      <c r="G19" s="43">
        <v>39023</v>
      </c>
      <c r="H19" s="41">
        <v>1</v>
      </c>
      <c r="I19" s="39" t="s">
        <v>105</v>
      </c>
      <c r="J19" s="44"/>
      <c r="K19" s="44"/>
      <c r="L19" s="44"/>
      <c r="M19" s="44"/>
    </row>
    <row r="20" spans="1:13" x14ac:dyDescent="0.2">
      <c r="A20" s="38" t="s">
        <v>106</v>
      </c>
      <c r="B20" s="38" t="s">
        <v>68</v>
      </c>
      <c r="C20" s="39" t="s">
        <v>107</v>
      </c>
      <c r="D20" s="45">
        <v>-18.988900000000001</v>
      </c>
      <c r="E20" s="45">
        <v>-56.623100000000001</v>
      </c>
      <c r="F20" s="45">
        <v>104</v>
      </c>
      <c r="G20" s="43">
        <v>38932</v>
      </c>
      <c r="H20" s="41">
        <v>1</v>
      </c>
      <c r="I20" s="39" t="s">
        <v>108</v>
      </c>
      <c r="J20" s="44"/>
      <c r="K20" s="44"/>
      <c r="L20" s="44"/>
      <c r="M20" s="44"/>
    </row>
    <row r="21" spans="1:13" s="47" customFormat="1" x14ac:dyDescent="0.2">
      <c r="A21" s="38" t="s">
        <v>14</v>
      </c>
      <c r="B21" s="38" t="s">
        <v>68</v>
      </c>
      <c r="C21" s="39" t="s">
        <v>109</v>
      </c>
      <c r="D21" s="45">
        <v>-19.414300000000001</v>
      </c>
      <c r="E21" s="45">
        <v>-51.1053</v>
      </c>
      <c r="F21" s="45">
        <v>424</v>
      </c>
      <c r="G21" s="43" t="s">
        <v>110</v>
      </c>
      <c r="H21" s="41">
        <v>1</v>
      </c>
      <c r="I21" s="39" t="s">
        <v>111</v>
      </c>
      <c r="J21" s="44"/>
      <c r="K21" s="44"/>
      <c r="L21" s="44"/>
      <c r="M21" s="44"/>
    </row>
    <row r="22" spans="1:13" x14ac:dyDescent="0.2">
      <c r="A22" s="38" t="s">
        <v>15</v>
      </c>
      <c r="B22" s="38" t="s">
        <v>68</v>
      </c>
      <c r="C22" s="39" t="s">
        <v>112</v>
      </c>
      <c r="D22" s="45">
        <v>-22.533300000000001</v>
      </c>
      <c r="E22" s="45">
        <v>-55.533299999999997</v>
      </c>
      <c r="F22" s="45">
        <v>650</v>
      </c>
      <c r="G22" s="43">
        <v>37140</v>
      </c>
      <c r="H22" s="41">
        <v>1</v>
      </c>
      <c r="I22" s="39" t="s">
        <v>113</v>
      </c>
      <c r="J22" s="44"/>
      <c r="K22" s="44"/>
      <c r="L22" s="44"/>
      <c r="M22" s="44"/>
    </row>
    <row r="23" spans="1:13" x14ac:dyDescent="0.2">
      <c r="A23" s="38" t="s">
        <v>16</v>
      </c>
      <c r="B23" s="38" t="s">
        <v>68</v>
      </c>
      <c r="C23" s="39" t="s">
        <v>114</v>
      </c>
      <c r="D23" s="45">
        <v>-21.7058</v>
      </c>
      <c r="E23" s="45">
        <v>-57.5533</v>
      </c>
      <c r="F23" s="45">
        <v>85</v>
      </c>
      <c r="G23" s="43">
        <v>39014</v>
      </c>
      <c r="H23" s="41">
        <v>1</v>
      </c>
      <c r="I23" s="39" t="s">
        <v>115</v>
      </c>
      <c r="J23" s="44"/>
      <c r="K23" s="44"/>
      <c r="L23" s="44"/>
      <c r="M23" s="44"/>
    </row>
    <row r="24" spans="1:13" s="47" customFormat="1" x14ac:dyDescent="0.2">
      <c r="A24" s="38" t="s">
        <v>18</v>
      </c>
      <c r="B24" s="38" t="s">
        <v>68</v>
      </c>
      <c r="C24" s="39" t="s">
        <v>116</v>
      </c>
      <c r="D24" s="45">
        <v>-19.420100000000001</v>
      </c>
      <c r="E24" s="45">
        <v>-54.553100000000001</v>
      </c>
      <c r="F24" s="45">
        <v>647</v>
      </c>
      <c r="G24" s="43">
        <v>39067</v>
      </c>
      <c r="H24" s="41">
        <v>1</v>
      </c>
      <c r="I24" s="39" t="s">
        <v>117</v>
      </c>
      <c r="J24" s="44"/>
      <c r="K24" s="44"/>
      <c r="L24" s="44"/>
      <c r="M24" s="44"/>
    </row>
    <row r="25" spans="1:13" x14ac:dyDescent="0.2">
      <c r="A25" s="38" t="s">
        <v>118</v>
      </c>
      <c r="B25" s="38" t="s">
        <v>68</v>
      </c>
      <c r="C25" s="39" t="s">
        <v>119</v>
      </c>
      <c r="D25" s="41">
        <v>-21.774999999999999</v>
      </c>
      <c r="E25" s="41">
        <v>-54.528100000000002</v>
      </c>
      <c r="F25" s="41">
        <v>329</v>
      </c>
      <c r="G25" s="43">
        <v>39625</v>
      </c>
      <c r="H25" s="41">
        <v>1</v>
      </c>
      <c r="I25" s="39" t="s">
        <v>120</v>
      </c>
      <c r="J25" s="44"/>
      <c r="K25" s="44"/>
      <c r="L25" s="44"/>
      <c r="M25" s="44"/>
    </row>
    <row r="26" spans="1:13" s="52" customFormat="1" ht="15" customHeight="1" x14ac:dyDescent="0.2">
      <c r="A26" s="49" t="s">
        <v>31</v>
      </c>
      <c r="B26" s="49" t="s">
        <v>68</v>
      </c>
      <c r="C26" s="39" t="s">
        <v>121</v>
      </c>
      <c r="D26" s="50">
        <v>-20.9817</v>
      </c>
      <c r="E26" s="50">
        <v>-54.971899999999998</v>
      </c>
      <c r="F26" s="50">
        <v>464</v>
      </c>
      <c r="G26" s="40" t="s">
        <v>122</v>
      </c>
      <c r="H26" s="39">
        <v>1</v>
      </c>
      <c r="I26" s="49" t="s">
        <v>123</v>
      </c>
      <c r="J26" s="51"/>
      <c r="K26" s="51"/>
      <c r="L26" s="51"/>
      <c r="M26" s="51"/>
    </row>
    <row r="27" spans="1:13" s="47" customFormat="1" x14ac:dyDescent="0.2">
      <c r="A27" s="38" t="s">
        <v>19</v>
      </c>
      <c r="B27" s="38" t="s">
        <v>68</v>
      </c>
      <c r="C27" s="39" t="s">
        <v>124</v>
      </c>
      <c r="D27" s="41">
        <v>-23.966899999999999</v>
      </c>
      <c r="E27" s="41">
        <v>-55.0242</v>
      </c>
      <c r="F27" s="41">
        <v>402</v>
      </c>
      <c r="G27" s="43">
        <v>39605</v>
      </c>
      <c r="H27" s="41">
        <v>1</v>
      </c>
      <c r="I27" s="39" t="s">
        <v>125</v>
      </c>
      <c r="J27" s="44"/>
      <c r="K27" s="44"/>
      <c r="L27" s="44"/>
      <c r="M27" s="44"/>
    </row>
    <row r="28" spans="1:13" s="54" customFormat="1" x14ac:dyDescent="0.2">
      <c r="A28" s="49" t="s">
        <v>51</v>
      </c>
      <c r="B28" s="49" t="s">
        <v>68</v>
      </c>
      <c r="C28" s="39" t="s">
        <v>126</v>
      </c>
      <c r="D28" s="39">
        <v>-17.634699999999999</v>
      </c>
      <c r="E28" s="39">
        <v>-54.760100000000001</v>
      </c>
      <c r="F28" s="39">
        <v>486</v>
      </c>
      <c r="G28" s="40" t="s">
        <v>127</v>
      </c>
      <c r="H28" s="39">
        <v>1</v>
      </c>
      <c r="I28" s="41" t="s">
        <v>128</v>
      </c>
      <c r="J28" s="53"/>
      <c r="K28" s="53"/>
      <c r="L28" s="53"/>
      <c r="M28" s="53"/>
    </row>
    <row r="29" spans="1:13" x14ac:dyDescent="0.2">
      <c r="A29" s="38" t="s">
        <v>20</v>
      </c>
      <c r="B29" s="38" t="s">
        <v>68</v>
      </c>
      <c r="C29" s="39" t="s">
        <v>129</v>
      </c>
      <c r="D29" s="41">
        <v>-20.783300000000001</v>
      </c>
      <c r="E29" s="41">
        <v>-51.7</v>
      </c>
      <c r="F29" s="41">
        <v>313</v>
      </c>
      <c r="G29" s="43">
        <v>37137</v>
      </c>
      <c r="H29" s="41">
        <v>1</v>
      </c>
      <c r="I29" s="39" t="s">
        <v>130</v>
      </c>
      <c r="J29" s="44"/>
      <c r="K29" s="44"/>
      <c r="L29" s="44"/>
      <c r="M29" s="44"/>
    </row>
    <row r="30" spans="1:13" ht="18" customHeight="1" x14ac:dyDescent="0.2">
      <c r="A30" s="55"/>
      <c r="B30" s="56"/>
      <c r="C30" s="57"/>
      <c r="D30" s="57"/>
      <c r="E30" s="57"/>
      <c r="F30" s="57"/>
      <c r="G30" s="35" t="s">
        <v>131</v>
      </c>
      <c r="H30" s="39">
        <f>SUM(H2:H29)</f>
        <v>28</v>
      </c>
      <c r="I30" s="55"/>
      <c r="J30" s="44"/>
      <c r="K30" s="44"/>
      <c r="L30" s="44"/>
      <c r="M30" s="44"/>
    </row>
    <row r="31" spans="1:13" x14ac:dyDescent="0.2">
      <c r="A31" s="44" t="s">
        <v>132</v>
      </c>
      <c r="B31" s="58"/>
      <c r="C31" s="58"/>
      <c r="D31" s="58"/>
      <c r="E31" s="58"/>
      <c r="F31" s="58"/>
      <c r="G31" s="44"/>
      <c r="H31" s="59"/>
      <c r="I31" s="44"/>
      <c r="J31" s="44"/>
      <c r="K31" s="44"/>
      <c r="L31" s="44"/>
      <c r="M31" s="44"/>
    </row>
    <row r="32" spans="1:13" x14ac:dyDescent="0.2">
      <c r="A32" s="60" t="s">
        <v>133</v>
      </c>
      <c r="B32" s="61"/>
      <c r="C32" s="61"/>
      <c r="D32" s="61"/>
      <c r="E32" s="61"/>
      <c r="F32" s="61"/>
      <c r="G32" s="44"/>
      <c r="H32" s="44"/>
      <c r="I32" s="44"/>
      <c r="J32" s="44"/>
      <c r="K32" s="44"/>
      <c r="L32" s="44"/>
      <c r="M32" s="44"/>
    </row>
    <row r="33" spans="1:13" x14ac:dyDescent="0.2">
      <c r="A33" s="44"/>
      <c r="B33" s="61"/>
      <c r="C33" s="61"/>
      <c r="D33" s="61"/>
      <c r="E33" s="61"/>
      <c r="F33" s="61"/>
      <c r="G33" s="44"/>
      <c r="H33" s="44"/>
      <c r="I33" s="44"/>
      <c r="J33" s="44"/>
      <c r="K33" s="44"/>
      <c r="L33" s="44"/>
      <c r="M33" s="44"/>
    </row>
    <row r="34" spans="1:13" x14ac:dyDescent="0.2">
      <c r="A34" s="44"/>
      <c r="B34" s="61"/>
      <c r="C34" s="61"/>
      <c r="D34" s="61"/>
      <c r="E34" s="61"/>
      <c r="F34" s="61"/>
      <c r="G34" s="44"/>
      <c r="H34" s="44"/>
      <c r="I34" s="44"/>
      <c r="J34" s="44"/>
      <c r="K34" s="44"/>
      <c r="L34" s="44"/>
      <c r="M34" s="44"/>
    </row>
    <row r="35" spans="1:13" x14ac:dyDescent="0.2">
      <c r="A35" s="44"/>
      <c r="B35" s="61"/>
      <c r="C35" s="61"/>
      <c r="D35" s="61"/>
      <c r="E35" s="61"/>
      <c r="F35" s="61"/>
      <c r="G35" s="44"/>
      <c r="H35" s="44"/>
      <c r="I35" s="44"/>
      <c r="J35" s="44"/>
      <c r="K35" s="44"/>
      <c r="L35" s="44"/>
      <c r="M35" s="44"/>
    </row>
    <row r="36" spans="1:13" x14ac:dyDescent="0.2">
      <c r="A36" s="44"/>
      <c r="B36" s="61"/>
      <c r="C36" s="61"/>
      <c r="D36" s="61"/>
      <c r="E36" s="61"/>
      <c r="F36" s="61"/>
      <c r="G36" s="44"/>
      <c r="H36" s="44"/>
      <c r="I36" s="44"/>
      <c r="J36" s="44"/>
      <c r="K36" s="44"/>
      <c r="L36" s="44"/>
      <c r="M36" s="44"/>
    </row>
    <row r="37" spans="1:13" x14ac:dyDescent="0.2">
      <c r="A37" s="44"/>
      <c r="B37" s="61"/>
      <c r="C37" s="61"/>
      <c r="D37" s="61"/>
      <c r="E37" s="61"/>
      <c r="F37" s="61"/>
      <c r="G37" s="44"/>
      <c r="H37" s="44"/>
      <c r="I37" s="44"/>
      <c r="J37" s="44"/>
      <c r="K37" s="44"/>
      <c r="L37" s="44"/>
      <c r="M37" s="44"/>
    </row>
    <row r="38" spans="1:13" x14ac:dyDescent="0.2">
      <c r="A38" s="44"/>
      <c r="B38" s="61"/>
      <c r="C38" s="61"/>
      <c r="D38" s="61"/>
      <c r="E38" s="61"/>
      <c r="F38" s="61"/>
      <c r="G38" s="44"/>
      <c r="H38" s="44"/>
      <c r="I38" s="44"/>
      <c r="J38" s="44"/>
      <c r="K38" s="44"/>
      <c r="L38" s="44"/>
      <c r="M38" s="44"/>
    </row>
    <row r="39" spans="1:13" x14ac:dyDescent="0.2">
      <c r="A39" s="44"/>
      <c r="B39" s="61"/>
      <c r="C39" s="61"/>
      <c r="D39" s="61"/>
      <c r="E39" s="61"/>
      <c r="F39" s="61"/>
      <c r="G39" s="44"/>
      <c r="H39" s="44"/>
      <c r="I39" s="44"/>
      <c r="J39" s="44"/>
      <c r="K39" s="44"/>
      <c r="L39" s="44"/>
      <c r="M39" s="44"/>
    </row>
    <row r="40" spans="1:13" x14ac:dyDescent="0.2">
      <c r="A40" s="44"/>
      <c r="B40" s="61"/>
      <c r="C40" s="61"/>
      <c r="D40" s="61"/>
      <c r="E40" s="61"/>
      <c r="F40" s="61"/>
      <c r="G40" s="44"/>
      <c r="H40" s="44"/>
      <c r="I40" s="44"/>
      <c r="J40" s="44"/>
      <c r="K40" s="44"/>
      <c r="L40" s="44"/>
      <c r="M40" s="44"/>
    </row>
    <row r="41" spans="1:13" x14ac:dyDescent="0.2">
      <c r="A41" s="44"/>
      <c r="B41" s="61"/>
      <c r="C41" s="61"/>
      <c r="D41" s="61"/>
      <c r="E41" s="61"/>
      <c r="F41" s="61"/>
      <c r="G41" s="44"/>
      <c r="H41" s="44"/>
      <c r="I41" s="44"/>
      <c r="J41" s="44"/>
      <c r="K41" s="44"/>
      <c r="L41" s="44"/>
      <c r="M41" s="44"/>
    </row>
    <row r="42" spans="1:13" x14ac:dyDescent="0.2">
      <c r="A42" s="44"/>
      <c r="B42" s="61"/>
      <c r="C42" s="61"/>
      <c r="D42" s="61"/>
      <c r="E42" s="61"/>
      <c r="F42" s="61"/>
      <c r="G42" s="44"/>
      <c r="H42" s="44"/>
      <c r="I42" s="44"/>
      <c r="J42" s="44"/>
      <c r="K42" s="44"/>
      <c r="L42" s="44"/>
      <c r="M42" s="44"/>
    </row>
    <row r="43" spans="1:13" x14ac:dyDescent="0.2">
      <c r="A43" s="44"/>
      <c r="B43" s="61"/>
      <c r="C43" s="61"/>
      <c r="D43" s="61"/>
      <c r="E43" s="61"/>
      <c r="F43" s="61"/>
      <c r="G43" s="44"/>
      <c r="H43" s="44"/>
      <c r="I43" s="44"/>
      <c r="J43" s="44"/>
      <c r="K43" s="44"/>
      <c r="L43" s="44"/>
      <c r="M43" s="44"/>
    </row>
    <row r="44" spans="1:13" x14ac:dyDescent="0.2">
      <c r="A44" s="44"/>
      <c r="B44" s="61"/>
      <c r="C44" s="61"/>
      <c r="D44" s="61"/>
      <c r="E44" s="61"/>
      <c r="F44" s="61"/>
      <c r="G44" s="44"/>
      <c r="H44" s="44"/>
      <c r="I44" s="44"/>
      <c r="J44" s="44"/>
      <c r="K44" s="44"/>
      <c r="L44" s="44"/>
      <c r="M44" s="44"/>
    </row>
    <row r="45" spans="1:13" x14ac:dyDescent="0.2">
      <c r="A45" s="44"/>
      <c r="B45" s="61"/>
      <c r="C45" s="61"/>
      <c r="D45" s="61"/>
      <c r="E45" s="61"/>
      <c r="F45" s="61"/>
      <c r="G45" s="44"/>
      <c r="H45" s="44"/>
      <c r="I45" s="44"/>
      <c r="J45" s="44"/>
      <c r="K45" s="44"/>
      <c r="L45" s="44"/>
      <c r="M45" s="44"/>
    </row>
    <row r="46" spans="1:13" x14ac:dyDescent="0.2">
      <c r="A46" s="44"/>
      <c r="B46" s="61"/>
      <c r="C46" s="61"/>
      <c r="D46" s="61"/>
      <c r="E46" s="61"/>
      <c r="F46" s="61"/>
      <c r="G46" s="44"/>
      <c r="H46" s="44"/>
      <c r="I46" s="44"/>
      <c r="J46" s="44"/>
      <c r="K46" s="44"/>
      <c r="L46" s="44"/>
      <c r="M46" s="44"/>
    </row>
  </sheetData>
  <sheetProtection password="C6EC" sheet="1" objects="1" scenarios="1"/>
  <hyperlinks>
    <hyperlink ref="A32" r:id="rId1"/>
  </hyperlinks>
  <pageMargins left="0.51181102362204722" right="0.51181102362204722" top="0.78740157480314965" bottom="0.78740157480314965" header="0.31496062992125984" footer="0.31496062992125984"/>
  <pageSetup paperSize="9" scale="45" orientation="portrait" r:id="rId2"/>
  <headerFooter>
    <oddHeader>&amp;CCentro de Monitoramento de Tempo, do Clima e dos Recursos Hídricos  de Mato Grosso do Sul (Cemtec-MS)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opLeftCell="A13" zoomScale="90" zoomScaleNormal="90" workbookViewId="0">
      <selection activeCell="AK35" sqref="AK35"/>
    </sheetView>
  </sheetViews>
  <sheetFormatPr defaultRowHeight="12.75" x14ac:dyDescent="0.2"/>
  <cols>
    <col min="1" max="1" width="19.140625" style="2" bestFit="1" customWidth="1"/>
    <col min="2" max="31" width="5.42578125" style="2" bestFit="1" customWidth="1"/>
    <col min="32" max="32" width="7.5703125" style="9" bestFit="1" customWidth="1"/>
    <col min="33" max="33" width="7.28515625" style="12" bestFit="1" customWidth="1"/>
  </cols>
  <sheetData>
    <row r="1" spans="1:33" ht="20.100000000000001" customHeight="1" x14ac:dyDescent="0.2">
      <c r="A1" s="131" t="s">
        <v>23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/>
    </row>
    <row r="2" spans="1:33" ht="20.100000000000001" customHeight="1" x14ac:dyDescent="0.2">
      <c r="A2" s="134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30"/>
    </row>
    <row r="3" spans="1:33" s="4" customFormat="1" ht="20.100000000000001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24" t="s">
        <v>41</v>
      </c>
      <c r="AG3" s="89" t="s">
        <v>40</v>
      </c>
    </row>
    <row r="4" spans="1:33" s="5" customFormat="1" ht="20.100000000000001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24" t="s">
        <v>39</v>
      </c>
      <c r="AG4" s="89" t="s">
        <v>39</v>
      </c>
    </row>
    <row r="5" spans="1:33" s="5" customFormat="1" ht="20.100000000000001" customHeight="1" x14ac:dyDescent="0.2">
      <c r="A5" s="84" t="s">
        <v>47</v>
      </c>
      <c r="B5" s="15">
        <f>[1]Abril!$C$5</f>
        <v>29.3</v>
      </c>
      <c r="C5" s="15">
        <f>[1]Abril!$C$6</f>
        <v>32.299999999999997</v>
      </c>
      <c r="D5" s="15">
        <f>[1]Abril!$C$7</f>
        <v>33.9</v>
      </c>
      <c r="E5" s="15">
        <f>[1]Abril!$C$8</f>
        <v>35.299999999999997</v>
      </c>
      <c r="F5" s="15">
        <f>[1]Abril!$C$9</f>
        <v>35.4</v>
      </c>
      <c r="G5" s="15">
        <f>[1]Abril!$C$10</f>
        <v>34.299999999999997</v>
      </c>
      <c r="H5" s="15">
        <f>[1]Abril!$C$11</f>
        <v>33</v>
      </c>
      <c r="I5" s="15">
        <f>[1]Abril!$C$12</f>
        <v>32.4</v>
      </c>
      <c r="J5" s="15">
        <f>[1]Abril!$C$13</f>
        <v>34.5</v>
      </c>
      <c r="K5" s="15">
        <f>[1]Abril!$C$14</f>
        <v>33.9</v>
      </c>
      <c r="L5" s="15">
        <f>[1]Abril!$C$15</f>
        <v>33</v>
      </c>
      <c r="M5" s="15">
        <f>[1]Abril!$C$16</f>
        <v>31.4</v>
      </c>
      <c r="N5" s="15">
        <f>[1]Abril!$C$17</f>
        <v>31.3</v>
      </c>
      <c r="O5" s="15">
        <f>[1]Abril!$C$18</f>
        <v>33.299999999999997</v>
      </c>
      <c r="P5" s="15">
        <f>[1]Abril!$C$19</f>
        <v>35.1</v>
      </c>
      <c r="Q5" s="15">
        <f>[1]Abril!$C$20</f>
        <v>33.6</v>
      </c>
      <c r="R5" s="15">
        <f>[1]Abril!$C$21</f>
        <v>29.4</v>
      </c>
      <c r="S5" s="15">
        <f>[1]Abril!$C$22</f>
        <v>30.8</v>
      </c>
      <c r="T5" s="15">
        <f>[1]Abril!$C$23</f>
        <v>30.4</v>
      </c>
      <c r="U5" s="15">
        <f>[1]Abril!$C$24</f>
        <v>30.1</v>
      </c>
      <c r="V5" s="15">
        <f>[1]Abril!$C$25</f>
        <v>22.5</v>
      </c>
      <c r="W5" s="15">
        <f>[1]Abril!$C$26</f>
        <v>27.3</v>
      </c>
      <c r="X5" s="15">
        <f>[1]Abril!$C$27</f>
        <v>29.7</v>
      </c>
      <c r="Y5" s="15">
        <f>[1]Abril!$C$28</f>
        <v>30.7</v>
      </c>
      <c r="Z5" s="15">
        <f>[1]Abril!$C$29</f>
        <v>34.200000000000003</v>
      </c>
      <c r="AA5" s="15">
        <f>[1]Abril!$C$30</f>
        <v>30.9</v>
      </c>
      <c r="AB5" s="15">
        <f>[1]Abril!$C$31</f>
        <v>24.3</v>
      </c>
      <c r="AC5" s="15">
        <f>[1]Abril!$C$32</f>
        <v>26.9</v>
      </c>
      <c r="AD5" s="15">
        <f>[1]Abril!$C$33</f>
        <v>27.2</v>
      </c>
      <c r="AE5" s="15">
        <f>[1]Abril!$C$34</f>
        <v>26.2</v>
      </c>
      <c r="AF5" s="25">
        <f t="shared" ref="AF5:AF12" si="1">MAX(B5:AE5)</f>
        <v>35.4</v>
      </c>
      <c r="AG5" s="90">
        <f t="shared" ref="AG5:AG12" si="2">AVERAGE(B5:AE5)</f>
        <v>31.086666666666666</v>
      </c>
    </row>
    <row r="6" spans="1:33" ht="17.100000000000001" customHeight="1" x14ac:dyDescent="0.2">
      <c r="A6" s="84" t="s">
        <v>0</v>
      </c>
      <c r="B6" s="15">
        <f>[2]Abril!$C$5</f>
        <v>28.1</v>
      </c>
      <c r="C6" s="15">
        <f>[2]Abril!$C$6</f>
        <v>27.8</v>
      </c>
      <c r="D6" s="15">
        <f>[2]Abril!$C$7</f>
        <v>30.1</v>
      </c>
      <c r="E6" s="15">
        <f>[2]Abril!$C$8</f>
        <v>24.9</v>
      </c>
      <c r="F6" s="15">
        <f>[2]Abril!$C$9</f>
        <v>32.299999999999997</v>
      </c>
      <c r="G6" s="15">
        <f>[2]Abril!$C$10</f>
        <v>26.5</v>
      </c>
      <c r="H6" s="15">
        <f>[2]Abril!$C$11</f>
        <v>29.9</v>
      </c>
      <c r="I6" s="15">
        <f>[2]Abril!$C$12</f>
        <v>31.3</v>
      </c>
      <c r="J6" s="15">
        <f>[2]Abril!$C$13</f>
        <v>31.4</v>
      </c>
      <c r="K6" s="15">
        <f>[2]Abril!$C$14</f>
        <v>30.9</v>
      </c>
      <c r="L6" s="15">
        <f>[2]Abril!$C$15</f>
        <v>24.6</v>
      </c>
      <c r="M6" s="15">
        <f>[2]Abril!$C$16</f>
        <v>28.6</v>
      </c>
      <c r="N6" s="15">
        <f>[2]Abril!$C$17</f>
        <v>27.3</v>
      </c>
      <c r="O6" s="15">
        <f>[2]Abril!$C$18</f>
        <v>30</v>
      </c>
      <c r="P6" s="15">
        <f>[2]Abril!$C$19</f>
        <v>31.5</v>
      </c>
      <c r="Q6" s="15">
        <f>[2]Abril!$C$20</f>
        <v>25.7</v>
      </c>
      <c r="R6" s="15">
        <f>[2]Abril!$C$21</f>
        <v>25.7</v>
      </c>
      <c r="S6" s="15">
        <f>[2]Abril!$C$22</f>
        <v>25.9</v>
      </c>
      <c r="T6" s="15">
        <f>[2]Abril!$C$23</f>
        <v>25.7</v>
      </c>
      <c r="U6" s="15">
        <f>[2]Abril!$C$24</f>
        <v>21.9</v>
      </c>
      <c r="V6" s="15">
        <f>[2]Abril!$C$25</f>
        <v>24.2</v>
      </c>
      <c r="W6" s="15">
        <f>[2]Abril!$C$26</f>
        <v>24.8</v>
      </c>
      <c r="X6" s="15">
        <f>[2]Abril!$C$27</f>
        <v>27.1</v>
      </c>
      <c r="Y6" s="15">
        <f>[2]Abril!$C$28</f>
        <v>27.6</v>
      </c>
      <c r="Z6" s="15">
        <f>[2]Abril!$C$29</f>
        <v>30.1</v>
      </c>
      <c r="AA6" s="15">
        <f>[2]Abril!$C$30</f>
        <v>25.7</v>
      </c>
      <c r="AB6" s="15">
        <f>[2]Abril!$C$31</f>
        <v>20.5</v>
      </c>
      <c r="AC6" s="15">
        <f>[2]Abril!$C$32</f>
        <v>23.8</v>
      </c>
      <c r="AD6" s="15">
        <f>[2]Abril!$C$33</f>
        <v>24.6</v>
      </c>
      <c r="AE6" s="15">
        <f>[2]Abril!$C$34</f>
        <v>22.7</v>
      </c>
      <c r="AF6" s="26">
        <f t="shared" si="1"/>
        <v>32.299999999999997</v>
      </c>
      <c r="AG6" s="91">
        <f t="shared" si="2"/>
        <v>27.040000000000006</v>
      </c>
    </row>
    <row r="7" spans="1:33" ht="17.100000000000001" customHeight="1" x14ac:dyDescent="0.2">
      <c r="A7" s="84" t="s">
        <v>1</v>
      </c>
      <c r="B7" s="15">
        <f>[3]Abril!$C$5</f>
        <v>31.9</v>
      </c>
      <c r="C7" s="15">
        <f>[3]Abril!$C$6</f>
        <v>32.5</v>
      </c>
      <c r="D7" s="15">
        <f>[3]Abril!$C$7</f>
        <v>34.799999999999997</v>
      </c>
      <c r="E7" s="15">
        <f>[3]Abril!$C$8</f>
        <v>32.4</v>
      </c>
      <c r="F7" s="15">
        <f>[3]Abril!$C$9</f>
        <v>32.4</v>
      </c>
      <c r="G7" s="15">
        <f>[3]Abril!$C$10</f>
        <v>31.2</v>
      </c>
      <c r="H7" s="15">
        <f>[3]Abril!$C$11</f>
        <v>33.4</v>
      </c>
      <c r="I7" s="15">
        <f>[3]Abril!$C$12</f>
        <v>33.5</v>
      </c>
      <c r="J7" s="15">
        <f>[3]Abril!$C$13</f>
        <v>35.1</v>
      </c>
      <c r="K7" s="15">
        <f>[3]Abril!$C$14</f>
        <v>34.5</v>
      </c>
      <c r="L7" s="15">
        <f>[3]Abril!$C$15</f>
        <v>31.7</v>
      </c>
      <c r="M7" s="15">
        <f>[3]Abril!$C$16</f>
        <v>31.7</v>
      </c>
      <c r="N7" s="15">
        <f>[3]Abril!$C$17</f>
        <v>32.4</v>
      </c>
      <c r="O7" s="15">
        <f>[3]Abril!$C$18</f>
        <v>35.299999999999997</v>
      </c>
      <c r="P7" s="15">
        <f>[3]Abril!$C$19</f>
        <v>35.299999999999997</v>
      </c>
      <c r="Q7" s="15">
        <f>[3]Abril!$C$20</f>
        <v>33.6</v>
      </c>
      <c r="R7" s="15">
        <f>[3]Abril!$C$21</f>
        <v>30.4</v>
      </c>
      <c r="S7" s="15">
        <f>[3]Abril!$C$22</f>
        <v>32.1</v>
      </c>
      <c r="T7" s="15">
        <f>[3]Abril!$C$23</f>
        <v>32</v>
      </c>
      <c r="U7" s="15">
        <f>[3]Abril!$C$24</f>
        <v>27</v>
      </c>
      <c r="V7" s="15">
        <f>[3]Abril!$C$25</f>
        <v>26.8</v>
      </c>
      <c r="W7" s="15">
        <f>[3]Abril!$C$26</f>
        <v>29.3</v>
      </c>
      <c r="X7" s="15">
        <f>[3]Abril!$C$27</f>
        <v>30.5</v>
      </c>
      <c r="Y7" s="15">
        <f>[3]Abril!$C$28</f>
        <v>32.5</v>
      </c>
      <c r="Z7" s="15">
        <f>[3]Abril!$C$29</f>
        <v>33.4</v>
      </c>
      <c r="AA7" s="15">
        <f>[3]Abril!$C$30</f>
        <v>28.6</v>
      </c>
      <c r="AB7" s="15">
        <f>[3]Abril!$C$31</f>
        <v>23.9</v>
      </c>
      <c r="AC7" s="15">
        <f>[3]Abril!$C$32</f>
        <v>27</v>
      </c>
      <c r="AD7" s="15">
        <f>[3]Abril!$C$33</f>
        <v>29.1</v>
      </c>
      <c r="AE7" s="15">
        <f>[3]Abril!$C$34</f>
        <v>29.9</v>
      </c>
      <c r="AF7" s="26">
        <f t="shared" si="1"/>
        <v>35.299999999999997</v>
      </c>
      <c r="AG7" s="91">
        <f t="shared" si="2"/>
        <v>31.473333333333333</v>
      </c>
    </row>
    <row r="8" spans="1:33" ht="17.100000000000001" customHeight="1" x14ac:dyDescent="0.2">
      <c r="A8" s="84" t="s">
        <v>55</v>
      </c>
      <c r="B8" s="15">
        <f>[4]Abril!$C$5</f>
        <v>28.6</v>
      </c>
      <c r="C8" s="15">
        <f>[4]Abril!$C$6</f>
        <v>29.6</v>
      </c>
      <c r="D8" s="15">
        <f>[4]Abril!$C$7</f>
        <v>31.6</v>
      </c>
      <c r="E8" s="15">
        <f>[4]Abril!$C$8</f>
        <v>32.6</v>
      </c>
      <c r="F8" s="15">
        <f>[4]Abril!$C$9</f>
        <v>31.6</v>
      </c>
      <c r="G8" s="15">
        <f>[4]Abril!$C$10</f>
        <v>31.6</v>
      </c>
      <c r="H8" s="15">
        <f>[4]Abril!$C$11</f>
        <v>33.4</v>
      </c>
      <c r="I8" s="15">
        <f>[4]Abril!$C$12</f>
        <v>28.5</v>
      </c>
      <c r="J8" s="15">
        <f>[4]Abril!$C$13</f>
        <v>31.4</v>
      </c>
      <c r="K8" s="15">
        <f>[4]Abril!$C$14</f>
        <v>33</v>
      </c>
      <c r="L8" s="15">
        <f>[4]Abril!$C$15</f>
        <v>31.6</v>
      </c>
      <c r="M8" s="15">
        <f>[4]Abril!$C$16</f>
        <v>31.6</v>
      </c>
      <c r="N8" s="15">
        <f>[4]Abril!$C$17</f>
        <v>30</v>
      </c>
      <c r="O8" s="15">
        <f>[4]Abril!$C$18</f>
        <v>31.2</v>
      </c>
      <c r="P8" s="15">
        <f>[4]Abril!$C$19</f>
        <v>32.799999999999997</v>
      </c>
      <c r="Q8" s="15">
        <f>[4]Abril!$C$20</f>
        <v>28.1</v>
      </c>
      <c r="R8" s="15">
        <f>[4]Abril!$C$21</f>
        <v>29.2</v>
      </c>
      <c r="S8" s="15">
        <f>[4]Abril!$C$22</f>
        <v>29.2</v>
      </c>
      <c r="T8" s="15">
        <f>[4]Abril!$C$23</f>
        <v>27.9</v>
      </c>
      <c r="U8" s="15">
        <f>[4]Abril!$C$24</f>
        <v>27.1</v>
      </c>
      <c r="V8" s="15">
        <f>[4]Abril!$C$25</f>
        <v>23.8</v>
      </c>
      <c r="W8" s="15">
        <f>[4]Abril!$C$26</f>
        <v>27.3</v>
      </c>
      <c r="X8" s="15">
        <f>[4]Abril!$C$27</f>
        <v>27.8</v>
      </c>
      <c r="Y8" s="15">
        <f>[4]Abril!$C$28</f>
        <v>28.1</v>
      </c>
      <c r="Z8" s="15">
        <f>[4]Abril!$C$29</f>
        <v>32.200000000000003</v>
      </c>
      <c r="AA8" s="15">
        <f>[4]Abril!$C$30</f>
        <v>26.7</v>
      </c>
      <c r="AB8" s="15">
        <f>[4]Abril!$C$31</f>
        <v>22.7</v>
      </c>
      <c r="AC8" s="15">
        <f>[4]Abril!$C$32</f>
        <v>26.1</v>
      </c>
      <c r="AD8" s="15">
        <f>[4]Abril!$C$33</f>
        <v>26.2</v>
      </c>
      <c r="AE8" s="15">
        <f>[4]Abril!$C$34</f>
        <v>27.9</v>
      </c>
      <c r="AF8" s="26">
        <f>MAX(B8:AE8)</f>
        <v>33.4</v>
      </c>
      <c r="AG8" s="91">
        <f>AVERAGE(B8:AE8)</f>
        <v>29.31333333333334</v>
      </c>
    </row>
    <row r="9" spans="1:33" ht="17.100000000000001" customHeight="1" x14ac:dyDescent="0.2">
      <c r="A9" s="84" t="s">
        <v>48</v>
      </c>
      <c r="B9" s="15">
        <f>[5]Abril!$C$5</f>
        <v>31.7</v>
      </c>
      <c r="C9" s="15">
        <f>[5]Abril!$C$6</f>
        <v>31.5</v>
      </c>
      <c r="D9" s="15">
        <f>[5]Abril!$C$7</f>
        <v>32.299999999999997</v>
      </c>
      <c r="E9" s="15">
        <f>[5]Abril!$C$8</f>
        <v>28.4</v>
      </c>
      <c r="F9" s="15">
        <f>[5]Abril!$C$9</f>
        <v>30.5</v>
      </c>
      <c r="G9" s="15">
        <f>[5]Abril!$C$10</f>
        <v>28.3</v>
      </c>
      <c r="H9" s="15">
        <f>[5]Abril!$C$11</f>
        <v>32.6</v>
      </c>
      <c r="I9" s="15">
        <f>[5]Abril!$C$12</f>
        <v>33.6</v>
      </c>
      <c r="J9" s="15">
        <f>[5]Abril!$C$13</f>
        <v>33.700000000000003</v>
      </c>
      <c r="K9" s="15">
        <f>[5]Abril!$C$14</f>
        <v>32.1</v>
      </c>
      <c r="L9" s="15">
        <f>[5]Abril!$C$15</f>
        <v>27.9</v>
      </c>
      <c r="M9" s="15">
        <f>[5]Abril!$C$16</f>
        <v>29.4</v>
      </c>
      <c r="N9" s="15">
        <f>[5]Abril!$C$17</f>
        <v>32.5</v>
      </c>
      <c r="O9" s="15">
        <f>[5]Abril!$C$18</f>
        <v>33.9</v>
      </c>
      <c r="P9" s="15">
        <f>[5]Abril!$C$19</f>
        <v>34.9</v>
      </c>
      <c r="Q9" s="15">
        <f>[5]Abril!$C$20</f>
        <v>28.5</v>
      </c>
      <c r="R9" s="15">
        <f>[5]Abril!$C$21</f>
        <v>29</v>
      </c>
      <c r="S9" s="15">
        <f>[5]Abril!$C$22</f>
        <v>30.6</v>
      </c>
      <c r="T9" s="15">
        <f>[5]Abril!$C$23</f>
        <v>28.9</v>
      </c>
      <c r="U9" s="15">
        <f>[5]Abril!$C$24</f>
        <v>23</v>
      </c>
      <c r="V9" s="15">
        <f>[5]Abril!$C$25</f>
        <v>26.2</v>
      </c>
      <c r="W9" s="15">
        <f>[5]Abril!$C$26</f>
        <v>28.3</v>
      </c>
      <c r="X9" s="15">
        <f>[5]Abril!$C$27</f>
        <v>29.8</v>
      </c>
      <c r="Y9" s="15">
        <f>[5]Abril!$C$28</f>
        <v>31.5</v>
      </c>
      <c r="Z9" s="15">
        <f>[5]Abril!$C$29</f>
        <v>32.9</v>
      </c>
      <c r="AA9" s="15">
        <f>[5]Abril!$C$30</f>
        <v>27.7</v>
      </c>
      <c r="AB9" s="15">
        <f>[5]Abril!$C$31</f>
        <v>22.3</v>
      </c>
      <c r="AC9" s="15">
        <f>[5]Abril!$C$32</f>
        <v>26.3</v>
      </c>
      <c r="AD9" s="15">
        <f>[5]Abril!$C$33</f>
        <v>27.8</v>
      </c>
      <c r="AE9" s="15">
        <f>[5]Abril!$C$34</f>
        <v>27.9</v>
      </c>
      <c r="AF9" s="26">
        <f t="shared" si="1"/>
        <v>34.9</v>
      </c>
      <c r="AG9" s="91">
        <f t="shared" si="2"/>
        <v>29.799999999999994</v>
      </c>
    </row>
    <row r="10" spans="1:33" ht="17.100000000000001" customHeight="1" x14ac:dyDescent="0.2">
      <c r="A10" s="84" t="s">
        <v>2</v>
      </c>
      <c r="B10" s="15">
        <f>[6]Abril!$C$5</f>
        <v>29</v>
      </c>
      <c r="C10" s="15">
        <f>[6]Abril!$C$6</f>
        <v>29.7</v>
      </c>
      <c r="D10" s="15">
        <f>[6]Abril!$C$7</f>
        <v>31.4</v>
      </c>
      <c r="E10" s="15">
        <f>[6]Abril!$C$8</f>
        <v>28.5</v>
      </c>
      <c r="F10" s="15">
        <f>[6]Abril!$C$9</f>
        <v>29</v>
      </c>
      <c r="G10" s="15">
        <f>[6]Abril!$C$10</f>
        <v>29.1</v>
      </c>
      <c r="H10" s="15">
        <f>[6]Abril!$C$11</f>
        <v>30.8</v>
      </c>
      <c r="I10" s="15">
        <f>[6]Abril!$C$12</f>
        <v>30.3</v>
      </c>
      <c r="J10" s="15">
        <f>[6]Abril!$C$13</f>
        <v>31.6</v>
      </c>
      <c r="K10" s="15">
        <f>[6]Abril!$C$14</f>
        <v>32.200000000000003</v>
      </c>
      <c r="L10" s="15">
        <f>[6]Abril!$C$15</f>
        <v>29.8</v>
      </c>
      <c r="M10" s="15">
        <f>[6]Abril!$C$16</f>
        <v>28.8</v>
      </c>
      <c r="N10" s="15">
        <f>[6]Abril!$C$17</f>
        <v>29.6</v>
      </c>
      <c r="O10" s="15">
        <f>[6]Abril!$C$18</f>
        <v>32.4</v>
      </c>
      <c r="P10" s="15">
        <f>[6]Abril!$C$19</f>
        <v>32.799999999999997</v>
      </c>
      <c r="Q10" s="15">
        <f>[6]Abril!$C$20</f>
        <v>31.1</v>
      </c>
      <c r="R10" s="15">
        <f>[6]Abril!$C$21</f>
        <v>28.7</v>
      </c>
      <c r="S10" s="15">
        <f>[6]Abril!$C$22</f>
        <v>30.3</v>
      </c>
      <c r="T10" s="15">
        <f>[6]Abril!$C$23</f>
        <v>29.9</v>
      </c>
      <c r="U10" s="15">
        <f>[6]Abril!$C$24</f>
        <v>22.6</v>
      </c>
      <c r="V10" s="15">
        <f>[6]Abril!$C$25</f>
        <v>23.1</v>
      </c>
      <c r="W10" s="15">
        <f>[6]Abril!$C$26</f>
        <v>26.9</v>
      </c>
      <c r="X10" s="15">
        <f>[6]Abril!$C$27</f>
        <v>28.5</v>
      </c>
      <c r="Y10" s="15">
        <f>[6]Abril!$C$28</f>
        <v>30.1</v>
      </c>
      <c r="Z10" s="15">
        <f>[6]Abril!$C$29</f>
        <v>29.8</v>
      </c>
      <c r="AA10" s="15">
        <f>[6]Abril!$C$30</f>
        <v>26</v>
      </c>
      <c r="AB10" s="15">
        <f>[6]Abril!$C$31</f>
        <v>21.9</v>
      </c>
      <c r="AC10" s="15">
        <f>[6]Abril!$C$32</f>
        <v>26.4</v>
      </c>
      <c r="AD10" s="15">
        <f>[6]Abril!$C$33</f>
        <v>27.8</v>
      </c>
      <c r="AE10" s="15">
        <f>[6]Abril!$C$34</f>
        <v>29.5</v>
      </c>
      <c r="AF10" s="26">
        <f t="shared" si="1"/>
        <v>32.799999999999997</v>
      </c>
      <c r="AG10" s="91">
        <f t="shared" si="2"/>
        <v>28.919999999999998</v>
      </c>
    </row>
    <row r="11" spans="1:33" ht="17.100000000000001" customHeight="1" x14ac:dyDescent="0.2">
      <c r="A11" s="84" t="s">
        <v>3</v>
      </c>
      <c r="B11" s="15">
        <f>[7]Abril!$C$5</f>
        <v>30.5</v>
      </c>
      <c r="C11" s="15">
        <f>[7]Abril!$C$6</f>
        <v>31.1</v>
      </c>
      <c r="D11" s="15">
        <f>[7]Abril!$C$7</f>
        <v>32</v>
      </c>
      <c r="E11" s="15">
        <f>[7]Abril!$C$8</f>
        <v>32.5</v>
      </c>
      <c r="F11" s="15">
        <f>[7]Abril!$C$9</f>
        <v>32.700000000000003</v>
      </c>
      <c r="G11" s="15">
        <f>[7]Abril!$C$10</f>
        <v>33.4</v>
      </c>
      <c r="H11" s="15">
        <f>[7]Abril!$C$11</f>
        <v>33</v>
      </c>
      <c r="I11" s="15">
        <f>[7]Abril!$C$12</f>
        <v>29</v>
      </c>
      <c r="J11" s="15">
        <f>[7]Abril!$C$13</f>
        <v>33.4</v>
      </c>
      <c r="K11" s="15">
        <f>[7]Abril!$C$14</f>
        <v>33.4</v>
      </c>
      <c r="L11" s="15">
        <f>[7]Abril!$C$15</f>
        <v>33.5</v>
      </c>
      <c r="M11" s="15">
        <f>[7]Abril!$C$16</f>
        <v>32</v>
      </c>
      <c r="N11" s="15">
        <f>[7]Abril!$C$17</f>
        <v>32.1</v>
      </c>
      <c r="O11" s="15">
        <f>[7]Abril!$C$18</f>
        <v>33.4</v>
      </c>
      <c r="P11" s="15">
        <f>[7]Abril!$C$19</f>
        <v>34.200000000000003</v>
      </c>
      <c r="Q11" s="15">
        <f>[7]Abril!$C$20</f>
        <v>34.1</v>
      </c>
      <c r="R11" s="15">
        <f>[7]Abril!$C$21</f>
        <v>32.200000000000003</v>
      </c>
      <c r="S11" s="15">
        <f>[7]Abril!$C$22</f>
        <v>32.1</v>
      </c>
      <c r="T11" s="15">
        <f>[7]Abril!$C$23</f>
        <v>33</v>
      </c>
      <c r="U11" s="15">
        <f>[7]Abril!$C$24</f>
        <v>30.8</v>
      </c>
      <c r="V11" s="15">
        <f>[7]Abril!$C$25</f>
        <v>27.8</v>
      </c>
      <c r="W11" s="15">
        <f>[7]Abril!$C$26</f>
        <v>27.5</v>
      </c>
      <c r="X11" s="15">
        <f>[7]Abril!$C$27</f>
        <v>28.6</v>
      </c>
      <c r="Y11" s="15">
        <f>[7]Abril!$C$28</f>
        <v>29.7</v>
      </c>
      <c r="Z11" s="15">
        <f>[7]Abril!$C$29</f>
        <v>33.200000000000003</v>
      </c>
      <c r="AA11" s="15">
        <f>[7]Abril!$C$30</f>
        <v>33.799999999999997</v>
      </c>
      <c r="AB11" s="15">
        <f>[7]Abril!$C$31</f>
        <v>23</v>
      </c>
      <c r="AC11" s="15">
        <f>[7]Abril!$C$32</f>
        <v>25.3</v>
      </c>
      <c r="AD11" s="15">
        <f>[7]Abril!$C$33</f>
        <v>27.2</v>
      </c>
      <c r="AE11" s="15">
        <f>[7]Abril!$C$34</f>
        <v>29.8</v>
      </c>
      <c r="AF11" s="26">
        <f t="shared" si="1"/>
        <v>34.200000000000003</v>
      </c>
      <c r="AG11" s="91">
        <f t="shared" si="2"/>
        <v>31.143333333333331</v>
      </c>
    </row>
    <row r="12" spans="1:33" ht="17.100000000000001" customHeight="1" x14ac:dyDescent="0.2">
      <c r="A12" s="84" t="s">
        <v>4</v>
      </c>
      <c r="B12" s="15">
        <f>[8]Abril!$C$5</f>
        <v>27.5</v>
      </c>
      <c r="C12" s="15">
        <f>[8]Abril!$C$6</f>
        <v>29.7</v>
      </c>
      <c r="D12" s="15">
        <f>[8]Abril!$C$7</f>
        <v>30.5</v>
      </c>
      <c r="E12" s="15">
        <f>[8]Abril!$C$8</f>
        <v>30.4</v>
      </c>
      <c r="F12" s="15">
        <f>[8]Abril!$C$9</f>
        <v>29</v>
      </c>
      <c r="G12" s="15">
        <f>[8]Abril!$C$10</f>
        <v>30.5</v>
      </c>
      <c r="H12" s="15">
        <f>[8]Abril!$C$11</f>
        <v>29.9</v>
      </c>
      <c r="I12" s="15">
        <f>[8]Abril!$C$12</f>
        <v>29.6</v>
      </c>
      <c r="J12" s="15">
        <f>[8]Abril!$C$13</f>
        <v>30.9</v>
      </c>
      <c r="K12" s="15">
        <f>[8]Abril!$C$14</f>
        <v>31</v>
      </c>
      <c r="L12" s="15">
        <f>[8]Abril!$C$15</f>
        <v>30.6</v>
      </c>
      <c r="M12" s="15">
        <f>[8]Abril!$C$16</f>
        <v>27</v>
      </c>
      <c r="N12" s="15">
        <f>[8]Abril!$C$17</f>
        <v>30.3</v>
      </c>
      <c r="O12" s="15">
        <f>[8]Abril!$C$18</f>
        <v>31.5</v>
      </c>
      <c r="P12" s="15">
        <f>[8]Abril!$C$19</f>
        <v>31.5</v>
      </c>
      <c r="Q12" s="15">
        <f>[8]Abril!$C$20</f>
        <v>31</v>
      </c>
      <c r="R12" s="15">
        <f>[8]Abril!$C$21</f>
        <v>28</v>
      </c>
      <c r="S12" s="15">
        <f>[8]Abril!$C$22</f>
        <v>29.1</v>
      </c>
      <c r="T12" s="15">
        <f>[8]Abril!$C$23</f>
        <v>30.1</v>
      </c>
      <c r="U12" s="15">
        <f>[8]Abril!$C$24</f>
        <v>26.2</v>
      </c>
      <c r="V12" s="15">
        <f>[8]Abril!$C$25</f>
        <v>26.7</v>
      </c>
      <c r="W12" s="15">
        <f>[8]Abril!$C$26</f>
        <v>25.2</v>
      </c>
      <c r="X12" s="15">
        <f>[8]Abril!$C$27</f>
        <v>26.6</v>
      </c>
      <c r="Y12" s="15">
        <f>[8]Abril!$C$28</f>
        <v>28.4</v>
      </c>
      <c r="Z12" s="15">
        <f>[8]Abril!$C$29</f>
        <v>31</v>
      </c>
      <c r="AA12" s="15">
        <f>[8]Abril!$C$30</f>
        <v>29.9</v>
      </c>
      <c r="AB12" s="15">
        <f>[8]Abril!$C$31</f>
        <v>18.5</v>
      </c>
      <c r="AC12" s="15">
        <f>[8]Abril!$C$32</f>
        <v>23.4</v>
      </c>
      <c r="AD12" s="15">
        <f>[8]Abril!$C$33</f>
        <v>25.5</v>
      </c>
      <c r="AE12" s="15">
        <f>[8]Abril!$C$34</f>
        <v>28.8</v>
      </c>
      <c r="AF12" s="26">
        <f t="shared" si="1"/>
        <v>31.5</v>
      </c>
      <c r="AG12" s="91">
        <f t="shared" si="2"/>
        <v>28.610000000000003</v>
      </c>
    </row>
    <row r="13" spans="1:33" ht="17.100000000000001" customHeight="1" x14ac:dyDescent="0.2">
      <c r="A13" s="84" t="s">
        <v>5</v>
      </c>
      <c r="B13" s="15" t="str">
        <f>[9]Abril!$C$5</f>
        <v>*</v>
      </c>
      <c r="C13" s="15" t="str">
        <f>[9]Abril!$C$6</f>
        <v>*</v>
      </c>
      <c r="D13" s="15" t="str">
        <f>[9]Abril!$C$7</f>
        <v>*</v>
      </c>
      <c r="E13" s="15" t="str">
        <f>[9]Abril!$C$8</f>
        <v>*</v>
      </c>
      <c r="F13" s="15" t="str">
        <f>[9]Abril!$C$9</f>
        <v>*</v>
      </c>
      <c r="G13" s="15" t="str">
        <f>[9]Abril!$C$10</f>
        <v>*</v>
      </c>
      <c r="H13" s="15" t="str">
        <f>[9]Abril!$C$11</f>
        <v>*</v>
      </c>
      <c r="I13" s="15" t="str">
        <f>[9]Abril!$C$12</f>
        <v>*</v>
      </c>
      <c r="J13" s="15" t="str">
        <f>[9]Abril!$C$13</f>
        <v>*</v>
      </c>
      <c r="K13" s="15" t="str">
        <f>[9]Abril!$C$14</f>
        <v>*</v>
      </c>
      <c r="L13" s="15" t="str">
        <f>[9]Abril!$C$15</f>
        <v>*</v>
      </c>
      <c r="M13" s="15" t="str">
        <f>[9]Abril!$C$16</f>
        <v>*</v>
      </c>
      <c r="N13" s="15" t="str">
        <f>[9]Abril!$C$17</f>
        <v>*</v>
      </c>
      <c r="O13" s="15" t="str">
        <f>[9]Abril!$C$18</f>
        <v>*</v>
      </c>
      <c r="P13" s="15" t="str">
        <f>[9]Abril!$C$19</f>
        <v>*</v>
      </c>
      <c r="Q13" s="15" t="str">
        <f>[9]Abril!$C$20</f>
        <v>*</v>
      </c>
      <c r="R13" s="15" t="str">
        <f>[9]Abril!$C$21</f>
        <v>*</v>
      </c>
      <c r="S13" s="15" t="str">
        <f>[9]Abril!$C$22</f>
        <v>*</v>
      </c>
      <c r="T13" s="15" t="str">
        <f>[9]Abril!$C$23</f>
        <v>*</v>
      </c>
      <c r="U13" s="15" t="str">
        <f>[9]Abril!$C$24</f>
        <v>*</v>
      </c>
      <c r="V13" s="15" t="str">
        <f>[9]Abril!$C$25</f>
        <v>*</v>
      </c>
      <c r="W13" s="15" t="str">
        <f>[9]Abril!$C$26</f>
        <v>*</v>
      </c>
      <c r="X13" s="15" t="str">
        <f>[9]Abril!$C$27</f>
        <v>*</v>
      </c>
      <c r="Y13" s="15" t="str">
        <f>[9]Abril!$C$28</f>
        <v>*</v>
      </c>
      <c r="Z13" s="15" t="str">
        <f>[9]Abril!$C$29</f>
        <v>*</v>
      </c>
      <c r="AA13" s="15" t="str">
        <f>[9]Abril!$C$30</f>
        <v>*</v>
      </c>
      <c r="AB13" s="15" t="str">
        <f>[9]Abril!$C$31</f>
        <v>*</v>
      </c>
      <c r="AC13" s="15" t="str">
        <f>[9]Abril!$C$32</f>
        <v>*</v>
      </c>
      <c r="AD13" s="15" t="str">
        <f>[9]Abril!$C$33</f>
        <v>*</v>
      </c>
      <c r="AE13" s="15" t="str">
        <f>[9]Abril!$C$34</f>
        <v>*</v>
      </c>
      <c r="AF13" s="26" t="s">
        <v>134</v>
      </c>
      <c r="AG13" s="91" t="s">
        <v>134</v>
      </c>
    </row>
    <row r="14" spans="1:33" ht="17.100000000000001" customHeight="1" x14ac:dyDescent="0.2">
      <c r="A14" s="84" t="s">
        <v>50</v>
      </c>
      <c r="B14" s="15">
        <f>[10]Abril!$C$5</f>
        <v>29.8</v>
      </c>
      <c r="C14" s="15">
        <f>[10]Abril!$C$6</f>
        <v>30.6</v>
      </c>
      <c r="D14" s="15">
        <f>[10]Abril!$C$7</f>
        <v>31.9</v>
      </c>
      <c r="E14" s="15">
        <f>[10]Abril!$C$8</f>
        <v>30.4</v>
      </c>
      <c r="F14" s="15">
        <f>[10]Abril!$C$9</f>
        <v>31.5</v>
      </c>
      <c r="G14" s="15">
        <f>[10]Abril!$C$10</f>
        <v>30.4</v>
      </c>
      <c r="H14" s="15">
        <f>[10]Abril!$C$11</f>
        <v>32.1</v>
      </c>
      <c r="I14" s="15">
        <f>[10]Abril!$C$12</f>
        <v>31.4</v>
      </c>
      <c r="J14" s="15">
        <f>[10]Abril!$C$13</f>
        <v>32.9</v>
      </c>
      <c r="K14" s="15">
        <f>[10]Abril!$C$14</f>
        <v>32.700000000000003</v>
      </c>
      <c r="L14" s="15">
        <f>[10]Abril!$C$15</f>
        <v>32.6</v>
      </c>
      <c r="M14" s="15">
        <f>[10]Abril!$C$16</f>
        <v>30.1</v>
      </c>
      <c r="N14" s="15">
        <f>[10]Abril!$C$17</f>
        <v>31.7</v>
      </c>
      <c r="O14" s="15">
        <f>[10]Abril!$C$18</f>
        <v>33</v>
      </c>
      <c r="P14" s="15">
        <f>[10]Abril!$C$19</f>
        <v>33</v>
      </c>
      <c r="Q14" s="15">
        <f>[10]Abril!$C$20</f>
        <v>32.4</v>
      </c>
      <c r="R14" s="15">
        <f>[10]Abril!$C$21</f>
        <v>29.6</v>
      </c>
      <c r="S14" s="15">
        <f>[10]Abril!$C$22</f>
        <v>31.6</v>
      </c>
      <c r="T14" s="15">
        <f>[10]Abril!$C$23</f>
        <v>31.5</v>
      </c>
      <c r="U14" s="15">
        <f>[10]Abril!$C$24</f>
        <v>25.9</v>
      </c>
      <c r="V14" s="15">
        <f>[10]Abril!$C$25</f>
        <v>27</v>
      </c>
      <c r="W14" s="15">
        <f>[10]Abril!$C$26</f>
        <v>27.4</v>
      </c>
      <c r="X14" s="15">
        <f>[10]Abril!$C$27</f>
        <v>29.6</v>
      </c>
      <c r="Y14" s="15">
        <f>[10]Abril!$C$28</f>
        <v>30.5</v>
      </c>
      <c r="Z14" s="15">
        <f>[10]Abril!$C$29</f>
        <v>31.4</v>
      </c>
      <c r="AA14" s="15">
        <f>[10]Abril!$C$30</f>
        <v>30.6</v>
      </c>
      <c r="AB14" s="15">
        <f>[10]Abril!$C$31</f>
        <v>20.5</v>
      </c>
      <c r="AC14" s="15">
        <f>[10]Abril!$C$32</f>
        <v>25.4</v>
      </c>
      <c r="AD14" s="15">
        <f>[10]Abril!$C$33</f>
        <v>28.5</v>
      </c>
      <c r="AE14" s="15">
        <f>[10]Abril!$C$34</f>
        <v>30.6</v>
      </c>
      <c r="AF14" s="26">
        <f>MAX(B14:AE14)</f>
        <v>33</v>
      </c>
      <c r="AG14" s="91">
        <f>AVERAGE(B14:AE14)</f>
        <v>30.220000000000002</v>
      </c>
    </row>
    <row r="15" spans="1:33" ht="17.100000000000001" customHeight="1" x14ac:dyDescent="0.2">
      <c r="A15" s="84" t="s">
        <v>6</v>
      </c>
      <c r="B15" s="15">
        <f>[11]Abril!$C$5</f>
        <v>31.8</v>
      </c>
      <c r="C15" s="15">
        <f>[11]Abril!$C$6</f>
        <v>32.200000000000003</v>
      </c>
      <c r="D15" s="15">
        <f>[11]Abril!$C$7</f>
        <v>33.4</v>
      </c>
      <c r="E15" s="15">
        <f>[11]Abril!$C$8</f>
        <v>29.9</v>
      </c>
      <c r="F15" s="15">
        <f>[11]Abril!$C$9</f>
        <v>32.700000000000003</v>
      </c>
      <c r="G15" s="15">
        <f>[11]Abril!$C$10</f>
        <v>32.799999999999997</v>
      </c>
      <c r="H15" s="15">
        <f>[11]Abril!$C$11</f>
        <v>33.5</v>
      </c>
      <c r="I15" s="15">
        <f>[11]Abril!$C$12</f>
        <v>32.5</v>
      </c>
      <c r="J15" s="15">
        <f>[11]Abril!$C$13</f>
        <v>34.1</v>
      </c>
      <c r="K15" s="15">
        <f>[11]Abril!$C$14</f>
        <v>34.9</v>
      </c>
      <c r="L15" s="15">
        <f>[11]Abril!$C$15</f>
        <v>34.200000000000003</v>
      </c>
      <c r="M15" s="15">
        <f>[11]Abril!$C$16</f>
        <v>30.8</v>
      </c>
      <c r="N15" s="15">
        <f>[11]Abril!$C$17</f>
        <v>33.1</v>
      </c>
      <c r="O15" s="15">
        <f>[11]Abril!$C$18</f>
        <v>34.5</v>
      </c>
      <c r="P15" s="15">
        <f>[11]Abril!$C$19</f>
        <v>35.299999999999997</v>
      </c>
      <c r="Q15" s="15">
        <f>[11]Abril!$C$20</f>
        <v>33.4</v>
      </c>
      <c r="R15" s="15">
        <f>[11]Abril!$C$21</f>
        <v>29.6</v>
      </c>
      <c r="S15" s="15">
        <f>[11]Abril!$C$22</f>
        <v>32.1</v>
      </c>
      <c r="T15" s="15">
        <f>[11]Abril!$C$23</f>
        <v>32</v>
      </c>
      <c r="U15" s="15">
        <f>[11]Abril!$C$24</f>
        <v>25</v>
      </c>
      <c r="V15" s="15">
        <f>[11]Abril!$C$25</f>
        <v>25.2</v>
      </c>
      <c r="W15" s="15">
        <f>[11]Abril!$C$26</f>
        <v>28.1</v>
      </c>
      <c r="X15" s="15">
        <f>[11]Abril!$C$27</f>
        <v>30.3</v>
      </c>
      <c r="Y15" s="15">
        <f>[11]Abril!$C$28</f>
        <v>31.8</v>
      </c>
      <c r="Z15" s="15">
        <f>[11]Abril!$C$29</f>
        <v>33.4</v>
      </c>
      <c r="AA15" s="15">
        <f>[11]Abril!$C$30</f>
        <v>31.8</v>
      </c>
      <c r="AB15" s="15">
        <f>[11]Abril!$C$31</f>
        <v>24.2</v>
      </c>
      <c r="AC15" s="15">
        <f>[11]Abril!$C$32</f>
        <v>27.2</v>
      </c>
      <c r="AD15" s="15">
        <f>[11]Abril!$C$33</f>
        <v>29.6</v>
      </c>
      <c r="AE15" s="15">
        <f>[11]Abril!$C$34</f>
        <v>31.2</v>
      </c>
      <c r="AF15" s="26">
        <f t="shared" ref="AF15:AF30" si="3">MAX(B15:AE15)</f>
        <v>35.299999999999997</v>
      </c>
      <c r="AG15" s="91">
        <f t="shared" ref="AG15:AG30" si="4">AVERAGE(B15:AE15)</f>
        <v>31.353333333333339</v>
      </c>
    </row>
    <row r="16" spans="1:33" ht="17.100000000000001" customHeight="1" x14ac:dyDescent="0.2">
      <c r="A16" s="84" t="s">
        <v>7</v>
      </c>
      <c r="B16" s="15">
        <f>[12]Abril!$C$5</f>
        <v>27.3</v>
      </c>
      <c r="C16" s="15">
        <f>[12]Abril!$C$6</f>
        <v>27.7</v>
      </c>
      <c r="D16" s="15">
        <f>[12]Abril!$C$7</f>
        <v>29.1</v>
      </c>
      <c r="E16" s="15">
        <f>[12]Abril!$C$8</f>
        <v>26.7</v>
      </c>
      <c r="F16" s="15">
        <f>[12]Abril!$C$9</f>
        <v>29.6</v>
      </c>
      <c r="G16" s="15">
        <f>[12]Abril!$C$10</f>
        <v>29.9</v>
      </c>
      <c r="H16" s="15">
        <f>[12]Abril!$C$11</f>
        <v>29.9</v>
      </c>
      <c r="I16" s="15">
        <f>[12]Abril!$C$12</f>
        <v>30.2</v>
      </c>
      <c r="J16" s="15">
        <f>[12]Abril!$C$13</f>
        <v>30.3</v>
      </c>
      <c r="K16" s="15">
        <f>[12]Abril!$C$14</f>
        <v>30.1</v>
      </c>
      <c r="L16" s="15">
        <f>[12]Abril!$C$15</f>
        <v>27.8</v>
      </c>
      <c r="M16" s="15">
        <f>[12]Abril!$C$16</f>
        <v>28.5</v>
      </c>
      <c r="N16" s="15">
        <f>[12]Abril!$C$17</f>
        <v>27.8</v>
      </c>
      <c r="O16" s="15">
        <f>[12]Abril!$C$18</f>
        <v>29.4</v>
      </c>
      <c r="P16" s="15">
        <f>[12]Abril!$C$19</f>
        <v>31.7</v>
      </c>
      <c r="Q16" s="15">
        <f>[12]Abril!$C$20</f>
        <v>24.8</v>
      </c>
      <c r="R16" s="15">
        <f>[12]Abril!$C$21</f>
        <v>24.4</v>
      </c>
      <c r="S16" s="15">
        <f>[12]Abril!$C$22</f>
        <v>26.4</v>
      </c>
      <c r="T16" s="15">
        <f>[12]Abril!$C$23</f>
        <v>26.4</v>
      </c>
      <c r="U16" s="15">
        <f>[12]Abril!$C$24</f>
        <v>23.8</v>
      </c>
      <c r="V16" s="15">
        <f>[12]Abril!$C$25</f>
        <v>24.7</v>
      </c>
      <c r="W16" s="15">
        <f>[12]Abril!$C$26</f>
        <v>23</v>
      </c>
      <c r="X16" s="15">
        <f>[12]Abril!$C$27</f>
        <v>26.2</v>
      </c>
      <c r="Y16" s="15">
        <f>[12]Abril!$C$28</f>
        <v>27.5</v>
      </c>
      <c r="Z16" s="15">
        <f>[12]Abril!$C$29</f>
        <v>29.7</v>
      </c>
      <c r="AA16" s="15">
        <f>[12]Abril!$C$30</f>
        <v>24.4</v>
      </c>
      <c r="AB16" s="15">
        <f>[12]Abril!$C$31</f>
        <v>20.100000000000001</v>
      </c>
      <c r="AC16" s="15">
        <f>[12]Abril!$C$32</f>
        <v>23.2</v>
      </c>
      <c r="AD16" s="15">
        <f>[12]Abril!$C$33</f>
        <v>24.3</v>
      </c>
      <c r="AE16" s="15">
        <f>[12]Abril!$C$34</f>
        <v>23.8</v>
      </c>
      <c r="AF16" s="26">
        <f t="shared" si="3"/>
        <v>31.7</v>
      </c>
      <c r="AG16" s="91">
        <f t="shared" si="4"/>
        <v>26.956666666666667</v>
      </c>
    </row>
    <row r="17" spans="1:33" ht="17.100000000000001" customHeight="1" x14ac:dyDescent="0.2">
      <c r="A17" s="84" t="s">
        <v>8</v>
      </c>
      <c r="B17" s="15">
        <f>[13]Abril!$C$5</f>
        <v>28.2</v>
      </c>
      <c r="C17" s="15">
        <f>[13]Abril!$C$6</f>
        <v>29</v>
      </c>
      <c r="D17" s="15">
        <f>[13]Abril!$C$7</f>
        <v>30.7</v>
      </c>
      <c r="E17" s="15">
        <f>[13]Abril!$C$8</f>
        <v>26.5</v>
      </c>
      <c r="F17" s="15">
        <f>[13]Abril!$C$9</f>
        <v>31.1</v>
      </c>
      <c r="G17" s="15">
        <f>[13]Abril!$C$10</f>
        <v>26</v>
      </c>
      <c r="H17" s="15">
        <f>[13]Abril!$C$11</f>
        <v>30.5</v>
      </c>
      <c r="I17" s="15">
        <f>[13]Abril!$C$12</f>
        <v>30.5</v>
      </c>
      <c r="J17" s="15">
        <f>[13]Abril!$C$13</f>
        <v>31.1</v>
      </c>
      <c r="K17" s="15">
        <f>[13]Abril!$C$14</f>
        <v>31.9</v>
      </c>
      <c r="L17" s="15">
        <f>[13]Abril!$C$15</f>
        <v>25.1</v>
      </c>
      <c r="M17" s="15">
        <f>[13]Abril!$C$16</f>
        <v>28.3</v>
      </c>
      <c r="N17" s="15">
        <f>[13]Abril!$C$17</f>
        <v>28.9</v>
      </c>
      <c r="O17" s="15">
        <f>[13]Abril!$C$18</f>
        <v>30.5</v>
      </c>
      <c r="P17" s="15">
        <f>[13]Abril!$C$19</f>
        <v>32</v>
      </c>
      <c r="Q17" s="15">
        <f>[13]Abril!$C$20</f>
        <v>26.2</v>
      </c>
      <c r="R17" s="15">
        <f>[13]Abril!$C$21</f>
        <v>26.6</v>
      </c>
      <c r="S17" s="15">
        <f>[13]Abril!$C$22</f>
        <v>26.4</v>
      </c>
      <c r="T17" s="15">
        <f>[13]Abril!$C$23</f>
        <v>27.5</v>
      </c>
      <c r="U17" s="15">
        <f>[13]Abril!$C$24</f>
        <v>22.4</v>
      </c>
      <c r="V17" s="15">
        <f>[13]Abril!$C$25</f>
        <v>25.5</v>
      </c>
      <c r="W17" s="15">
        <f>[13]Abril!$C$26</f>
        <v>25.4</v>
      </c>
      <c r="X17" s="15">
        <f>[13]Abril!$C$27</f>
        <v>27.3</v>
      </c>
      <c r="Y17" s="15">
        <f>[13]Abril!$C$28</f>
        <v>27.8</v>
      </c>
      <c r="Z17" s="15">
        <f>[13]Abril!$C$29</f>
        <v>30</v>
      </c>
      <c r="AA17" s="15">
        <f>[13]Abril!$C$30</f>
        <v>25.6</v>
      </c>
      <c r="AB17" s="15">
        <f>[13]Abril!$C$31</f>
        <v>20.2</v>
      </c>
      <c r="AC17" s="15">
        <f>[13]Abril!$C$32</f>
        <v>23.9</v>
      </c>
      <c r="AD17" s="15">
        <f>[13]Abril!$C$33</f>
        <v>24.7</v>
      </c>
      <c r="AE17" s="15">
        <f>[13]Abril!$C$34</f>
        <v>25.5</v>
      </c>
      <c r="AF17" s="26">
        <f t="shared" si="3"/>
        <v>32</v>
      </c>
      <c r="AG17" s="91">
        <f t="shared" si="4"/>
        <v>27.509999999999998</v>
      </c>
    </row>
    <row r="18" spans="1:33" ht="17.100000000000001" customHeight="1" x14ac:dyDescent="0.2">
      <c r="A18" s="84" t="s">
        <v>9</v>
      </c>
      <c r="B18" s="15">
        <f>[14]Abril!$C$5</f>
        <v>28.2</v>
      </c>
      <c r="C18" s="15">
        <f>[14]Abril!$C$6</f>
        <v>29.4</v>
      </c>
      <c r="D18" s="15">
        <f>[14]Abril!$C$7</f>
        <v>31.7</v>
      </c>
      <c r="E18" s="15">
        <f>[14]Abril!$C$8</f>
        <v>30.6</v>
      </c>
      <c r="F18" s="15">
        <f>[14]Abril!$C$9</f>
        <v>30.5</v>
      </c>
      <c r="G18" s="15">
        <f>[14]Abril!$C$10</f>
        <v>28.7</v>
      </c>
      <c r="H18" s="15">
        <f>[14]Abril!$C$11</f>
        <v>32.299999999999997</v>
      </c>
      <c r="I18" s="15">
        <f>[14]Abril!$C$12</f>
        <v>30.1</v>
      </c>
      <c r="J18" s="15">
        <f>[14]Abril!$C$13</f>
        <v>31.6</v>
      </c>
      <c r="K18" s="15">
        <f>[14]Abril!$C$14</f>
        <v>32.799999999999997</v>
      </c>
      <c r="L18" s="15">
        <f>[14]Abril!$C$15</f>
        <v>26.9</v>
      </c>
      <c r="M18" s="15">
        <f>[14]Abril!$C$16</f>
        <v>29.8</v>
      </c>
      <c r="N18" s="15">
        <f>[14]Abril!$C$17</f>
        <v>29.8</v>
      </c>
      <c r="O18" s="15">
        <f>[14]Abril!$C$18</f>
        <v>31.4</v>
      </c>
      <c r="P18" s="15">
        <f>[14]Abril!$C$19</f>
        <v>33.299999999999997</v>
      </c>
      <c r="Q18" s="15">
        <f>[14]Abril!$C$20</f>
        <v>27.6</v>
      </c>
      <c r="R18" s="15">
        <f>[14]Abril!$C$21</f>
        <v>25.5</v>
      </c>
      <c r="S18" s="15">
        <f>[14]Abril!$C$22</f>
        <v>28.2</v>
      </c>
      <c r="T18" s="15">
        <f>[14]Abril!$C$23</f>
        <v>27.6</v>
      </c>
      <c r="U18" s="15">
        <f>[14]Abril!$C$24</f>
        <v>23.6</v>
      </c>
      <c r="V18" s="15">
        <f>[14]Abril!$C$25</f>
        <v>25.8</v>
      </c>
      <c r="W18" s="15">
        <f>[14]Abril!$C$26</f>
        <v>25.8</v>
      </c>
      <c r="X18" s="15">
        <f>[14]Abril!$C$27</f>
        <v>28.1</v>
      </c>
      <c r="Y18" s="15">
        <f>[14]Abril!$C$28</f>
        <v>28.6</v>
      </c>
      <c r="Z18" s="15">
        <f>[14]Abril!$C$29</f>
        <v>31.8</v>
      </c>
      <c r="AA18" s="15">
        <f>[14]Abril!$C$30</f>
        <v>25.4</v>
      </c>
      <c r="AB18" s="15">
        <f>[14]Abril!$C$31</f>
        <v>21.2</v>
      </c>
      <c r="AC18" s="15">
        <f>[14]Abril!$C$32</f>
        <v>24.8</v>
      </c>
      <c r="AD18" s="15">
        <f>[14]Abril!$C$33</f>
        <v>25.2</v>
      </c>
      <c r="AE18" s="15">
        <f>[14]Abril!$C$34</f>
        <v>26.5</v>
      </c>
      <c r="AF18" s="26">
        <f t="shared" si="3"/>
        <v>33.299999999999997</v>
      </c>
      <c r="AG18" s="91">
        <f t="shared" si="4"/>
        <v>28.426666666666666</v>
      </c>
    </row>
    <row r="19" spans="1:33" ht="17.100000000000001" customHeight="1" x14ac:dyDescent="0.2">
      <c r="A19" s="84" t="s">
        <v>49</v>
      </c>
      <c r="B19" s="15">
        <f>[15]Abril!$C$5</f>
        <v>32.5</v>
      </c>
      <c r="C19" s="15">
        <f>[15]Abril!$C$6</f>
        <v>32.4</v>
      </c>
      <c r="D19" s="15">
        <f>[15]Abril!$C$7</f>
        <v>33.6</v>
      </c>
      <c r="E19" s="15">
        <f>[15]Abril!$C$8</f>
        <v>28.9</v>
      </c>
      <c r="F19" s="15">
        <f>[15]Abril!$C$9</f>
        <v>31.1</v>
      </c>
      <c r="G19" s="15">
        <f>[15]Abril!$C$10</f>
        <v>30.8</v>
      </c>
      <c r="H19" s="15">
        <f>[15]Abril!$C$11</f>
        <v>31.7</v>
      </c>
      <c r="I19" s="15">
        <f>[15]Abril!$C$12</f>
        <v>32.1</v>
      </c>
      <c r="J19" s="15">
        <f>[15]Abril!$C$13</f>
        <v>34.1</v>
      </c>
      <c r="K19" s="15">
        <f>[15]Abril!$C$14</f>
        <v>32.700000000000003</v>
      </c>
      <c r="L19" s="15">
        <f>[15]Abril!$C$15</f>
        <v>31.2</v>
      </c>
      <c r="M19" s="15">
        <f>[15]Abril!$C$16</f>
        <v>30.9</v>
      </c>
      <c r="N19" s="15">
        <f>[15]Abril!$C$17</f>
        <v>32</v>
      </c>
      <c r="O19" s="15">
        <f>[15]Abril!$C$18</f>
        <v>33.799999999999997</v>
      </c>
      <c r="P19" s="15">
        <f>[15]Abril!$C$19</f>
        <v>34.299999999999997</v>
      </c>
      <c r="Q19" s="15">
        <f>[15]Abril!$C$20</f>
        <v>28.5</v>
      </c>
      <c r="R19" s="15">
        <f>[15]Abril!$C$21</f>
        <v>28</v>
      </c>
      <c r="S19" s="15">
        <f>[15]Abril!$C$22</f>
        <v>31</v>
      </c>
      <c r="T19" s="15">
        <f>[15]Abril!$C$23</f>
        <v>30.5</v>
      </c>
      <c r="U19" s="15">
        <f>[15]Abril!$C$24</f>
        <v>23.5</v>
      </c>
      <c r="V19" s="15">
        <f>[15]Abril!$C$25</f>
        <v>27.6</v>
      </c>
      <c r="W19" s="15">
        <f>[15]Abril!$C$26</f>
        <v>28.4</v>
      </c>
      <c r="X19" s="15">
        <f>[15]Abril!$C$27</f>
        <v>29.7</v>
      </c>
      <c r="Y19" s="15">
        <f>[15]Abril!$C$28</f>
        <v>31.4</v>
      </c>
      <c r="Z19" s="15">
        <f>[15]Abril!$C$29</f>
        <v>32.1</v>
      </c>
      <c r="AA19" s="15">
        <f>[15]Abril!$C$30</f>
        <v>27.1</v>
      </c>
      <c r="AB19" s="15">
        <f>[15]Abril!$C$31</f>
        <v>24.4</v>
      </c>
      <c r="AC19" s="15">
        <f>[15]Abril!$C$32</f>
        <v>26.7</v>
      </c>
      <c r="AD19" s="15">
        <f>[15]Abril!$C$33</f>
        <v>28.2</v>
      </c>
      <c r="AE19" s="15">
        <f>[15]Abril!$C$34</f>
        <v>28.1</v>
      </c>
      <c r="AF19" s="26">
        <f t="shared" si="3"/>
        <v>34.299999999999997</v>
      </c>
      <c r="AG19" s="91">
        <f t="shared" si="4"/>
        <v>30.243333333333336</v>
      </c>
    </row>
    <row r="20" spans="1:33" ht="17.100000000000001" customHeight="1" x14ac:dyDescent="0.2">
      <c r="A20" s="84" t="s">
        <v>10</v>
      </c>
      <c r="B20" s="15">
        <f>[16]Abril!$C$5</f>
        <v>29.6</v>
      </c>
      <c r="C20" s="15">
        <f>[16]Abril!$C$6</f>
        <v>29.5</v>
      </c>
      <c r="D20" s="15">
        <f>[16]Abril!$C$7</f>
        <v>31.7</v>
      </c>
      <c r="E20" s="15">
        <f>[16]Abril!$C$8</f>
        <v>28.1</v>
      </c>
      <c r="F20" s="15">
        <f>[16]Abril!$C$9</f>
        <v>31.9</v>
      </c>
      <c r="G20" s="15">
        <f>[16]Abril!$C$10</f>
        <v>26.7</v>
      </c>
      <c r="H20" s="15">
        <f>[16]Abril!$C$11</f>
        <v>30.6</v>
      </c>
      <c r="I20" s="15">
        <f>[16]Abril!$C$12</f>
        <v>32</v>
      </c>
      <c r="J20" s="15">
        <f>[16]Abril!$C$13</f>
        <v>32</v>
      </c>
      <c r="K20" s="15">
        <f>[16]Abril!$C$14</f>
        <v>32.200000000000003</v>
      </c>
      <c r="L20" s="15">
        <f>[16]Abril!$C$15</f>
        <v>25.7</v>
      </c>
      <c r="M20" s="15">
        <f>[16]Abril!$C$16</f>
        <v>29.6</v>
      </c>
      <c r="N20" s="15">
        <f>[16]Abril!$C$17</f>
        <v>29.3</v>
      </c>
      <c r="O20" s="15">
        <f>[16]Abril!$C$18</f>
        <v>32.299999999999997</v>
      </c>
      <c r="P20" s="15">
        <f>[16]Abril!$C$19</f>
        <v>33</v>
      </c>
      <c r="Q20" s="15">
        <f>[16]Abril!$C$20</f>
        <v>28.1</v>
      </c>
      <c r="R20" s="15">
        <f>[16]Abril!$C$21</f>
        <v>25.8</v>
      </c>
      <c r="S20" s="15">
        <f>[16]Abril!$C$22</f>
        <v>26.4</v>
      </c>
      <c r="T20" s="15">
        <f>[16]Abril!$C$23</f>
        <v>27.8</v>
      </c>
      <c r="U20" s="15">
        <f>[16]Abril!$C$24</f>
        <v>23.4</v>
      </c>
      <c r="V20" s="15">
        <f>[16]Abril!$C$25</f>
        <v>25.1</v>
      </c>
      <c r="W20" s="15">
        <f>[16]Abril!$C$26</f>
        <v>25.4</v>
      </c>
      <c r="X20" s="15">
        <f>[16]Abril!$C$27</f>
        <v>27.9</v>
      </c>
      <c r="Y20" s="15">
        <f>[16]Abril!$C$28</f>
        <v>28.7</v>
      </c>
      <c r="Z20" s="15">
        <f>[16]Abril!$C$29</f>
        <v>29.9</v>
      </c>
      <c r="AA20" s="15">
        <f>[16]Abril!$C$30</f>
        <v>26</v>
      </c>
      <c r="AB20" s="15">
        <f>[16]Abril!$C$31</f>
        <v>20.6</v>
      </c>
      <c r="AC20" s="15">
        <f>[16]Abril!$C$32</f>
        <v>24.9</v>
      </c>
      <c r="AD20" s="15">
        <f>[16]Abril!$C$33</f>
        <v>25.6</v>
      </c>
      <c r="AE20" s="15">
        <f>[16]Abril!$C$34</f>
        <v>26.5</v>
      </c>
      <c r="AF20" s="26">
        <f t="shared" si="3"/>
        <v>33</v>
      </c>
      <c r="AG20" s="91">
        <f t="shared" si="4"/>
        <v>28.21</v>
      </c>
    </row>
    <row r="21" spans="1:33" ht="17.100000000000001" customHeight="1" x14ac:dyDescent="0.2">
      <c r="A21" s="84" t="s">
        <v>11</v>
      </c>
      <c r="B21" s="15">
        <f>[17]Abril!$C$5</f>
        <v>28.3</v>
      </c>
      <c r="C21" s="15">
        <f>[17]Abril!$C$6</f>
        <v>29.6</v>
      </c>
      <c r="D21" s="15">
        <f>[17]Abril!$C$7</f>
        <v>31.2</v>
      </c>
      <c r="E21" s="15">
        <f>[17]Abril!$C$8</f>
        <v>30.4</v>
      </c>
      <c r="F21" s="15">
        <f>[17]Abril!$C$9</f>
        <v>29.8</v>
      </c>
      <c r="G21" s="15">
        <f>[17]Abril!$C$10</f>
        <v>29.6</v>
      </c>
      <c r="H21" s="15">
        <f>[17]Abril!$C$11</f>
        <v>31.6</v>
      </c>
      <c r="I21" s="15">
        <f>[17]Abril!$C$12</f>
        <v>30.8</v>
      </c>
      <c r="J21" s="15">
        <f>[17]Abril!$C$13</f>
        <v>32.799999999999997</v>
      </c>
      <c r="K21" s="15">
        <f>[17]Abril!$C$14</f>
        <v>32.299999999999997</v>
      </c>
      <c r="L21" s="15">
        <f>[17]Abril!$C$15</f>
        <v>28.9</v>
      </c>
      <c r="M21" s="15">
        <f>[17]Abril!$C$16</f>
        <v>29.1</v>
      </c>
      <c r="N21" s="15">
        <f>[17]Abril!$C$17</f>
        <v>28.4</v>
      </c>
      <c r="O21" s="15">
        <f>[17]Abril!$C$18</f>
        <v>30.8</v>
      </c>
      <c r="P21" s="15">
        <f>[17]Abril!$C$19</f>
        <v>32.9</v>
      </c>
      <c r="Q21" s="15">
        <f>[17]Abril!$C$20</f>
        <v>26.2</v>
      </c>
      <c r="R21" s="15">
        <f>[17]Abril!$C$21</f>
        <v>25.5</v>
      </c>
      <c r="S21" s="15">
        <f>[17]Abril!$C$22</f>
        <v>28.8</v>
      </c>
      <c r="T21" s="15">
        <f>[17]Abril!$C$23</f>
        <v>29.3</v>
      </c>
      <c r="U21" s="15">
        <f>[17]Abril!$C$24</f>
        <v>24.1</v>
      </c>
      <c r="V21" s="15">
        <f>[17]Abril!$C$25</f>
        <v>25.3</v>
      </c>
      <c r="W21" s="15">
        <f>[17]Abril!$C$26</f>
        <v>22.9</v>
      </c>
      <c r="X21" s="15">
        <f>[17]Abril!$C$27</f>
        <v>27.9</v>
      </c>
      <c r="Y21" s="15">
        <f>[17]Abril!$C$28</f>
        <v>29.3</v>
      </c>
      <c r="Z21" s="15">
        <f>[17]Abril!$C$29</f>
        <v>31.3</v>
      </c>
      <c r="AA21" s="15">
        <f>[17]Abril!$C$30</f>
        <v>24.9</v>
      </c>
      <c r="AB21" s="15">
        <f>[17]Abril!$C$31</f>
        <v>21.2</v>
      </c>
      <c r="AC21" s="15">
        <f>[17]Abril!$C$32</f>
        <v>23.4</v>
      </c>
      <c r="AD21" s="15">
        <f>[17]Abril!$C$33</f>
        <v>25</v>
      </c>
      <c r="AE21" s="15">
        <f>[17]Abril!$C$34</f>
        <v>23.4</v>
      </c>
      <c r="AF21" s="26">
        <f t="shared" si="3"/>
        <v>32.9</v>
      </c>
      <c r="AG21" s="91">
        <f t="shared" si="4"/>
        <v>28.166666666666661</v>
      </c>
    </row>
    <row r="22" spans="1:33" ht="17.100000000000001" customHeight="1" x14ac:dyDescent="0.2">
      <c r="A22" s="84" t="s">
        <v>12</v>
      </c>
      <c r="B22" s="15">
        <f>[18]Abril!$C$5</f>
        <v>32.9</v>
      </c>
      <c r="C22" s="15">
        <f>[18]Abril!$C$6</f>
        <v>31.9</v>
      </c>
      <c r="D22" s="15">
        <f>[18]Abril!$C$7</f>
        <v>33.200000000000003</v>
      </c>
      <c r="E22" s="15">
        <f>[18]Abril!$C$8</f>
        <v>33</v>
      </c>
      <c r="F22" s="15">
        <f>[18]Abril!$C$9</f>
        <v>31.2</v>
      </c>
      <c r="G22" s="15">
        <f>[18]Abril!$C$10</f>
        <v>31.3</v>
      </c>
      <c r="H22" s="15">
        <f>[18]Abril!$C$11</f>
        <v>30</v>
      </c>
      <c r="I22" s="15">
        <f>[18]Abril!$C$12</f>
        <v>33.299999999999997</v>
      </c>
      <c r="J22" s="15">
        <f>[18]Abril!$C$13</f>
        <v>34.299999999999997</v>
      </c>
      <c r="K22" s="15">
        <f>[18]Abril!$C$14</f>
        <v>33.299999999999997</v>
      </c>
      <c r="L22" s="15">
        <f>[18]Abril!$C$15</f>
        <v>31.7</v>
      </c>
      <c r="M22" s="15">
        <f>[18]Abril!$C$16</f>
        <v>31.8</v>
      </c>
      <c r="N22" s="15">
        <f>[18]Abril!$C$17</f>
        <v>32.6</v>
      </c>
      <c r="O22" s="15">
        <f>[18]Abril!$C$18</f>
        <v>34.1</v>
      </c>
      <c r="P22" s="15">
        <f>[18]Abril!$C$19</f>
        <v>34.700000000000003</v>
      </c>
      <c r="Q22" s="15">
        <f>[18]Abril!$C$20</f>
        <v>34.1</v>
      </c>
      <c r="R22" s="15">
        <f>[18]Abril!$C$21</f>
        <v>29.4</v>
      </c>
      <c r="S22" s="15">
        <f>[18]Abril!$C$22</f>
        <v>31.1</v>
      </c>
      <c r="T22" s="15">
        <f>[18]Abril!$C$23</f>
        <v>30.1</v>
      </c>
      <c r="U22" s="15">
        <f>[18]Abril!$C$24</f>
        <v>24.7</v>
      </c>
      <c r="V22" s="15">
        <f>[18]Abril!$C$25</f>
        <v>26.3</v>
      </c>
      <c r="W22" s="15">
        <f>[18]Abril!$C$26</f>
        <v>28.2</v>
      </c>
      <c r="X22" s="15">
        <f>[18]Abril!$C$27</f>
        <v>30</v>
      </c>
      <c r="Y22" s="15">
        <f>[18]Abril!$C$28</f>
        <v>31.6</v>
      </c>
      <c r="Z22" s="15">
        <f>[18]Abril!$C$29</f>
        <v>32.6</v>
      </c>
      <c r="AA22" s="15">
        <f>[18]Abril!$C$30</f>
        <v>27.5</v>
      </c>
      <c r="AB22" s="15">
        <f>[18]Abril!$C$31</f>
        <v>23.4</v>
      </c>
      <c r="AC22" s="15">
        <f>[18]Abril!$C$32</f>
        <v>25</v>
      </c>
      <c r="AD22" s="15">
        <f>[18]Abril!$C$33</f>
        <v>27.7</v>
      </c>
      <c r="AE22" s="15">
        <f>[18]Abril!$C$34</f>
        <v>28.6</v>
      </c>
      <c r="AF22" s="26">
        <f t="shared" si="3"/>
        <v>34.700000000000003</v>
      </c>
      <c r="AG22" s="91">
        <f t="shared" si="4"/>
        <v>30.653333333333343</v>
      </c>
    </row>
    <row r="23" spans="1:33" ht="17.100000000000001" customHeight="1" x14ac:dyDescent="0.2">
      <c r="A23" s="84" t="s">
        <v>13</v>
      </c>
      <c r="B23" s="15">
        <f>[19]Abril!$C$5</f>
        <v>32.700000000000003</v>
      </c>
      <c r="C23" s="15">
        <f>[19]Abril!$C$6</f>
        <v>32.700000000000003</v>
      </c>
      <c r="D23" s="15">
        <f>[19]Abril!$C$7</f>
        <v>33.799999999999997</v>
      </c>
      <c r="E23" s="15">
        <f>[19]Abril!$C$8</f>
        <v>32.5</v>
      </c>
      <c r="F23" s="15">
        <f>[19]Abril!$C$9</f>
        <v>33.6</v>
      </c>
      <c r="G23" s="15">
        <f>[19]Abril!$C$10</f>
        <v>31.7</v>
      </c>
      <c r="H23" s="15">
        <f>[19]Abril!$C$11</f>
        <v>33.5</v>
      </c>
      <c r="I23" s="15">
        <f>[19]Abril!$C$12</f>
        <v>34.200000000000003</v>
      </c>
      <c r="J23" s="15">
        <f>[19]Abril!$C$13</f>
        <v>35.1</v>
      </c>
      <c r="K23" s="15">
        <f>[19]Abril!$C$14</f>
        <v>35.9</v>
      </c>
      <c r="L23" s="15">
        <f>[19]Abril!$C$15</f>
        <v>31.7</v>
      </c>
      <c r="M23" s="15">
        <f>[19]Abril!$C$16</f>
        <v>31.1</v>
      </c>
      <c r="N23" s="15">
        <f>[19]Abril!$C$17</f>
        <v>34</v>
      </c>
      <c r="O23" s="15">
        <f>[19]Abril!$C$18</f>
        <v>35.4</v>
      </c>
      <c r="P23" s="15">
        <f>[19]Abril!$C$19</f>
        <v>35.6</v>
      </c>
      <c r="Q23" s="15">
        <f>[19]Abril!$C$20</f>
        <v>34.9</v>
      </c>
      <c r="R23" s="15">
        <f>[19]Abril!$C$21</f>
        <v>29.3</v>
      </c>
      <c r="S23" s="15">
        <f>[19]Abril!$C$22</f>
        <v>32.299999999999997</v>
      </c>
      <c r="T23" s="15">
        <f>[19]Abril!$C$23</f>
        <v>30.4</v>
      </c>
      <c r="U23" s="15">
        <f>[19]Abril!$C$24</f>
        <v>25</v>
      </c>
      <c r="V23" s="15">
        <f>[19]Abril!$C$25</f>
        <v>23.9</v>
      </c>
      <c r="W23" s="15">
        <f>[19]Abril!$C$26</f>
        <v>28.7</v>
      </c>
      <c r="X23" s="15">
        <f>[19]Abril!$C$27</f>
        <v>31.4</v>
      </c>
      <c r="Y23" s="15">
        <f>[19]Abril!$C$28</f>
        <v>33</v>
      </c>
      <c r="Z23" s="15">
        <f>[19]Abril!$C$29</f>
        <v>32.9</v>
      </c>
      <c r="AA23" s="15">
        <f>[19]Abril!$C$30</f>
        <v>31.5</v>
      </c>
      <c r="AB23" s="15">
        <f>[19]Abril!$C$31</f>
        <v>24.1</v>
      </c>
      <c r="AC23" s="15">
        <f>[19]Abril!$C$32</f>
        <v>27</v>
      </c>
      <c r="AD23" s="15">
        <f>[19]Abril!$C$33</f>
        <v>29.7</v>
      </c>
      <c r="AE23" s="15">
        <f>[19]Abril!$C$34</f>
        <v>30.2</v>
      </c>
      <c r="AF23" s="26">
        <f t="shared" si="3"/>
        <v>35.9</v>
      </c>
      <c r="AG23" s="91">
        <f t="shared" si="4"/>
        <v>31.59333333333333</v>
      </c>
    </row>
    <row r="24" spans="1:33" ht="17.100000000000001" customHeight="1" x14ac:dyDescent="0.2">
      <c r="A24" s="84" t="s">
        <v>14</v>
      </c>
      <c r="B24" s="15">
        <f>[20]Abril!$C$5</f>
        <v>29.1</v>
      </c>
      <c r="C24" s="15">
        <f>[20]Abril!$C$6</f>
        <v>31.1</v>
      </c>
      <c r="D24" s="15">
        <f>[20]Abril!$C$7</f>
        <v>31.6</v>
      </c>
      <c r="E24" s="15">
        <f>[20]Abril!$C$8</f>
        <v>31.5</v>
      </c>
      <c r="F24" s="15">
        <f>[20]Abril!$C$9</f>
        <v>32.4</v>
      </c>
      <c r="G24" s="15">
        <f>[20]Abril!$C$10</f>
        <v>32</v>
      </c>
      <c r="H24" s="15">
        <f>[20]Abril!$C$11</f>
        <v>31.7</v>
      </c>
      <c r="I24" s="15">
        <f>[20]Abril!$C$12</f>
        <v>30</v>
      </c>
      <c r="J24" s="15">
        <f>[20]Abril!$C$13</f>
        <v>33.4</v>
      </c>
      <c r="K24" s="15">
        <f>[20]Abril!$C$14</f>
        <v>33</v>
      </c>
      <c r="L24" s="15">
        <f>[20]Abril!$C$15</f>
        <v>33.1</v>
      </c>
      <c r="M24" s="15">
        <f>[20]Abril!$C$16</f>
        <v>30.5</v>
      </c>
      <c r="N24" s="15">
        <f>[20]Abril!$C$17</f>
        <v>31</v>
      </c>
      <c r="O24" s="15">
        <f>[20]Abril!$C$18</f>
        <v>33.200000000000003</v>
      </c>
      <c r="P24" s="15">
        <f>[20]Abril!$C$19</f>
        <v>34.1</v>
      </c>
      <c r="Q24" s="15">
        <f>[20]Abril!$C$20</f>
        <v>34.6</v>
      </c>
      <c r="R24" s="15">
        <f>[20]Abril!$C$21</f>
        <v>31.1</v>
      </c>
      <c r="S24" s="15">
        <f>[20]Abril!$C$22</f>
        <v>31.2</v>
      </c>
      <c r="T24" s="15">
        <f>[20]Abril!$C$23</f>
        <v>33.200000000000003</v>
      </c>
      <c r="U24" s="15">
        <f>[20]Abril!$C$24</f>
        <v>33</v>
      </c>
      <c r="V24" s="15">
        <f>[20]Abril!$C$25</f>
        <v>27.2</v>
      </c>
      <c r="W24" s="15">
        <f>[20]Abril!$C$26</f>
        <v>27.9</v>
      </c>
      <c r="X24" s="15">
        <f>[20]Abril!$C$27</f>
        <v>28</v>
      </c>
      <c r="Y24" s="15">
        <f>[20]Abril!$C$28</f>
        <v>30</v>
      </c>
      <c r="Z24" s="15">
        <f>[20]Abril!$C$29</f>
        <v>33.200000000000003</v>
      </c>
      <c r="AA24" s="15">
        <f>[20]Abril!$C$30</f>
        <v>32.799999999999997</v>
      </c>
      <c r="AB24" s="15">
        <f>[20]Abril!$C$31</f>
        <v>21.9</v>
      </c>
      <c r="AC24" s="15">
        <f>[20]Abril!$C$32</f>
        <v>25.3</v>
      </c>
      <c r="AD24" s="15">
        <f>[20]Abril!$C$33</f>
        <v>28.3</v>
      </c>
      <c r="AE24" s="15">
        <f>[20]Abril!$C$34</f>
        <v>30.5</v>
      </c>
      <c r="AF24" s="26">
        <f t="shared" si="3"/>
        <v>34.6</v>
      </c>
      <c r="AG24" s="91">
        <f t="shared" si="4"/>
        <v>30.863333333333337</v>
      </c>
    </row>
    <row r="25" spans="1:33" ht="17.100000000000001" customHeight="1" x14ac:dyDescent="0.2">
      <c r="A25" s="84" t="s">
        <v>15</v>
      </c>
      <c r="B25" s="15">
        <f>[21]Abril!$C$5</f>
        <v>27.1</v>
      </c>
      <c r="C25" s="15">
        <f>[21]Abril!$C$6</f>
        <v>26.8</v>
      </c>
      <c r="D25" s="15">
        <f>[21]Abril!$C$7</f>
        <v>27.8</v>
      </c>
      <c r="E25" s="15">
        <f>[21]Abril!$C$8</f>
        <v>24.7</v>
      </c>
      <c r="F25" s="15">
        <f>[21]Abril!$C$9</f>
        <v>28.7</v>
      </c>
      <c r="G25" s="15">
        <f>[21]Abril!$C$10</f>
        <v>25.8</v>
      </c>
      <c r="H25" s="15">
        <f>[21]Abril!$C$11</f>
        <v>29.7</v>
      </c>
      <c r="I25" s="15">
        <f>[21]Abril!$C$12</f>
        <v>30</v>
      </c>
      <c r="J25" s="15">
        <f>[21]Abril!$C$13</f>
        <v>29.7</v>
      </c>
      <c r="K25" s="15">
        <f>[21]Abril!$C$14</f>
        <v>30.6</v>
      </c>
      <c r="L25" s="15">
        <f>[21]Abril!$C$15</f>
        <v>23.8</v>
      </c>
      <c r="M25" s="15">
        <f>[21]Abril!$C$16</f>
        <v>26.3</v>
      </c>
      <c r="N25" s="15">
        <f>[21]Abril!$C$17</f>
        <v>27</v>
      </c>
      <c r="O25" s="15">
        <f>[21]Abril!$C$18</f>
        <v>29.4</v>
      </c>
      <c r="P25" s="15">
        <f>[21]Abril!$C$19</f>
        <v>31</v>
      </c>
      <c r="Q25" s="15">
        <f>[21]Abril!$C$20</f>
        <v>23.7</v>
      </c>
      <c r="R25" s="15">
        <f>[21]Abril!$C$21</f>
        <v>24.5</v>
      </c>
      <c r="S25" s="15">
        <f>[21]Abril!$C$22</f>
        <v>26.2</v>
      </c>
      <c r="T25" s="15">
        <f>[21]Abril!$C$23</f>
        <v>25.3</v>
      </c>
      <c r="U25" s="15">
        <f>[21]Abril!$C$24</f>
        <v>20.9</v>
      </c>
      <c r="V25" s="15">
        <f>[21]Abril!$C$25</f>
        <v>21.2</v>
      </c>
      <c r="W25" s="15">
        <f>[21]Abril!$C$26</f>
        <v>24.3</v>
      </c>
      <c r="X25" s="15">
        <f>[21]Abril!$C$27</f>
        <v>26.1</v>
      </c>
      <c r="Y25" s="15">
        <f>[21]Abril!$C$28</f>
        <v>26.7</v>
      </c>
      <c r="Z25" s="15">
        <f>[21]Abril!$C$29</f>
        <v>28.7</v>
      </c>
      <c r="AA25" s="15">
        <f>[21]Abril!$C$30</f>
        <v>24.8</v>
      </c>
      <c r="AB25" s="15">
        <f>[21]Abril!$C$31</f>
        <v>19.399999999999999</v>
      </c>
      <c r="AC25" s="15">
        <f>[21]Abril!$C$32</f>
        <v>23.4</v>
      </c>
      <c r="AD25" s="15">
        <f>[21]Abril!$C$33</f>
        <v>23.9</v>
      </c>
      <c r="AE25" s="15">
        <f>[21]Abril!$C$34</f>
        <v>22.2</v>
      </c>
      <c r="AF25" s="26">
        <f t="shared" si="3"/>
        <v>31</v>
      </c>
      <c r="AG25" s="91">
        <f t="shared" si="4"/>
        <v>25.99</v>
      </c>
    </row>
    <row r="26" spans="1:33" ht="17.100000000000001" customHeight="1" x14ac:dyDescent="0.2">
      <c r="A26" s="84" t="s">
        <v>16</v>
      </c>
      <c r="B26" s="15">
        <f>[22]Abril!$C$5</f>
        <v>34.5</v>
      </c>
      <c r="C26" s="15">
        <f>[22]Abril!$C$6</f>
        <v>34.5</v>
      </c>
      <c r="D26" s="15">
        <f>[22]Abril!$C$7</f>
        <v>29.3</v>
      </c>
      <c r="E26" s="15">
        <f>[22]Abril!$C$8</f>
        <v>31.5</v>
      </c>
      <c r="F26" s="15">
        <f>[22]Abril!$C$9</f>
        <v>33.1</v>
      </c>
      <c r="G26" s="15">
        <f>[22]Abril!$C$10</f>
        <v>26.2</v>
      </c>
      <c r="H26" s="15">
        <f>[22]Abril!$C$11</f>
        <v>33.799999999999997</v>
      </c>
      <c r="I26" s="15">
        <f>[22]Abril!$C$12</f>
        <v>35.299999999999997</v>
      </c>
      <c r="J26" s="15">
        <f>[22]Abril!$C$13</f>
        <v>35.299999999999997</v>
      </c>
      <c r="K26" s="15">
        <f>[22]Abril!$C$14</f>
        <v>28</v>
      </c>
      <c r="L26" s="15">
        <f>[22]Abril!$C$15</f>
        <v>26.9</v>
      </c>
      <c r="M26" s="15">
        <f>[22]Abril!$C$16</f>
        <v>30.4</v>
      </c>
      <c r="N26" s="15">
        <f>[22]Abril!$C$17</f>
        <v>33.299999999999997</v>
      </c>
      <c r="O26" s="15">
        <f>[22]Abril!$C$18</f>
        <v>35.799999999999997</v>
      </c>
      <c r="P26" s="15">
        <f>[22]Abril!$C$19</f>
        <v>38</v>
      </c>
      <c r="Q26" s="15">
        <f>[22]Abril!$C$20</f>
        <v>31.6</v>
      </c>
      <c r="R26" s="15">
        <f>[22]Abril!$C$21</f>
        <v>29.7</v>
      </c>
      <c r="S26" s="15">
        <f>[22]Abril!$C$22</f>
        <v>30.6</v>
      </c>
      <c r="T26" s="15">
        <f>[22]Abril!$C$23</f>
        <v>26.5</v>
      </c>
      <c r="U26" s="15">
        <f>[22]Abril!$C$24</f>
        <v>23.8</v>
      </c>
      <c r="V26" s="15">
        <f>[22]Abril!$C$25</f>
        <v>27.8</v>
      </c>
      <c r="W26" s="15">
        <f>[22]Abril!$C$26</f>
        <v>27.3</v>
      </c>
      <c r="X26" s="15">
        <f>[22]Abril!$C$27</f>
        <v>30.2</v>
      </c>
      <c r="Y26" s="15">
        <f>[22]Abril!$C$28</f>
        <v>32.1</v>
      </c>
      <c r="Z26" s="15">
        <f>[22]Abril!$C$29</f>
        <v>33.4</v>
      </c>
      <c r="AA26" s="15">
        <f>[22]Abril!$C$30</f>
        <v>30.5</v>
      </c>
      <c r="AB26" s="15">
        <f>[22]Abril!$C$31</f>
        <v>23</v>
      </c>
      <c r="AC26" s="15">
        <f>[22]Abril!$C$32</f>
        <v>26.1</v>
      </c>
      <c r="AD26" s="15">
        <f>[22]Abril!$C$33</f>
        <v>27.9</v>
      </c>
      <c r="AE26" s="15">
        <f>[22]Abril!$C$34</f>
        <v>28.3</v>
      </c>
      <c r="AF26" s="26">
        <f t="shared" si="3"/>
        <v>38</v>
      </c>
      <c r="AG26" s="91">
        <f t="shared" si="4"/>
        <v>30.49</v>
      </c>
    </row>
    <row r="27" spans="1:33" ht="17.100000000000001" customHeight="1" x14ac:dyDescent="0.2">
      <c r="A27" s="84" t="s">
        <v>17</v>
      </c>
      <c r="B27" s="15">
        <f>[23]Abril!$C$5</f>
        <v>28.8</v>
      </c>
      <c r="C27" s="15">
        <f>[23]Abril!$C$6</f>
        <v>29.8</v>
      </c>
      <c r="D27" s="15">
        <f>[23]Abril!$C$7</f>
        <v>31.4</v>
      </c>
      <c r="E27" s="15">
        <f>[23]Abril!$C$8</f>
        <v>29.2</v>
      </c>
      <c r="F27" s="15">
        <f>[23]Abril!$C$9</f>
        <v>31.2</v>
      </c>
      <c r="G27" s="15">
        <f>[23]Abril!$C$10</f>
        <v>30.4</v>
      </c>
      <c r="H27" s="15">
        <f>[23]Abril!$C$11</f>
        <v>32.6</v>
      </c>
      <c r="I27" s="15">
        <f>[23]Abril!$C$12</f>
        <v>32</v>
      </c>
      <c r="J27" s="15">
        <f>[23]Abril!$C$13</f>
        <v>32.200000000000003</v>
      </c>
      <c r="K27" s="15">
        <f>[23]Abril!$C$14</f>
        <v>32.9</v>
      </c>
      <c r="L27" s="15">
        <f>[23]Abril!$C$15</f>
        <v>26.8</v>
      </c>
      <c r="M27" s="15">
        <f>[23]Abril!$C$16</f>
        <v>29.4</v>
      </c>
      <c r="N27" s="15">
        <f>[23]Abril!$C$17</f>
        <v>29.8</v>
      </c>
      <c r="O27" s="15">
        <f>[23]Abril!$C$18</f>
        <v>32.1</v>
      </c>
      <c r="P27" s="15">
        <f>[23]Abril!$C$19</f>
        <v>34.1</v>
      </c>
      <c r="Q27" s="15">
        <f>[23]Abril!$C$20</f>
        <v>23.6</v>
      </c>
      <c r="R27" s="15">
        <f>[23]Abril!$C$21</f>
        <v>26.5</v>
      </c>
      <c r="S27" s="15">
        <f>[23]Abril!$C$22</f>
        <v>29.6</v>
      </c>
      <c r="T27" s="15">
        <f>[23]Abril!$C$23</f>
        <v>29.5</v>
      </c>
      <c r="U27" s="15">
        <f>[23]Abril!$C$24</f>
        <v>24.7</v>
      </c>
      <c r="V27" s="15">
        <f>[23]Abril!$C$25</f>
        <v>25.6</v>
      </c>
      <c r="W27" s="15">
        <f>[23]Abril!$C$26</f>
        <v>23.8</v>
      </c>
      <c r="X27" s="15">
        <f>[23]Abril!$C$27</f>
        <v>28.8</v>
      </c>
      <c r="Y27" s="15">
        <f>[23]Abril!$C$28</f>
        <v>29.7</v>
      </c>
      <c r="Z27" s="15">
        <f>[23]Abril!$C$29</f>
        <v>31.9</v>
      </c>
      <c r="AA27" s="15">
        <f>[23]Abril!$C$30</f>
        <v>26</v>
      </c>
      <c r="AB27" s="15">
        <f>[23]Abril!$C$31</f>
        <v>21.4</v>
      </c>
      <c r="AC27" s="15">
        <f>[23]Abril!$C$32</f>
        <v>24.7</v>
      </c>
      <c r="AD27" s="15">
        <f>[23]Abril!$C$33</f>
        <v>25.9</v>
      </c>
      <c r="AE27" s="15">
        <f>[23]Abril!$C$34</f>
        <v>25.7</v>
      </c>
      <c r="AF27" s="26">
        <f>MAX(B27:AE27)</f>
        <v>34.1</v>
      </c>
      <c r="AG27" s="91">
        <f>AVERAGE(B27:AE27)</f>
        <v>28.670000000000005</v>
      </c>
    </row>
    <row r="28" spans="1:33" ht="17.100000000000001" customHeight="1" x14ac:dyDescent="0.2">
      <c r="A28" s="84" t="s">
        <v>18</v>
      </c>
      <c r="B28" s="15">
        <f>[24]Abril!$C$5</f>
        <v>28.5</v>
      </c>
      <c r="C28" s="15">
        <f>[24]Abril!$C$6</f>
        <v>29.1</v>
      </c>
      <c r="D28" s="15">
        <f>[24]Abril!$C$7</f>
        <v>23</v>
      </c>
      <c r="E28" s="15" t="str">
        <f>[24]Abril!$C$8</f>
        <v>*</v>
      </c>
      <c r="F28" s="15">
        <f>[24]Abril!$C$9</f>
        <v>29.3</v>
      </c>
      <c r="G28" s="15" t="str">
        <f>[24]Abril!$C$10</f>
        <v>*</v>
      </c>
      <c r="H28" s="15">
        <f>[24]Abril!$C$11</f>
        <v>31.3</v>
      </c>
      <c r="I28" s="15">
        <f>[24]Abril!$C$12</f>
        <v>31</v>
      </c>
      <c r="J28" s="15">
        <f>[24]Abril!$C$13</f>
        <v>31.5</v>
      </c>
      <c r="K28" s="15">
        <f>[24]Abril!$C$14</f>
        <v>31.6</v>
      </c>
      <c r="L28" s="15">
        <f>[24]Abril!$C$15</f>
        <v>30.3</v>
      </c>
      <c r="M28" s="15">
        <f>[24]Abril!$C$16</f>
        <v>27.8</v>
      </c>
      <c r="N28" s="15">
        <f>[24]Abril!$C$17</f>
        <v>28.8</v>
      </c>
      <c r="O28" s="15">
        <f>[24]Abril!$C$18</f>
        <v>31.8</v>
      </c>
      <c r="P28" s="15">
        <f>[24]Abril!$C$19</f>
        <v>32.200000000000003</v>
      </c>
      <c r="Q28" s="15">
        <f>[24]Abril!$C$20</f>
        <v>31.7</v>
      </c>
      <c r="R28" s="15">
        <f>[24]Abril!$C$21</f>
        <v>28</v>
      </c>
      <c r="S28" s="15">
        <f>[24]Abril!$C$22</f>
        <v>29.4</v>
      </c>
      <c r="T28" s="15">
        <f>[24]Abril!$C$23</f>
        <v>29.5</v>
      </c>
      <c r="U28" s="15">
        <f>[24]Abril!$C$24</f>
        <v>22.5</v>
      </c>
      <c r="V28" s="15">
        <f>[24]Abril!$C$25</f>
        <v>21.5</v>
      </c>
      <c r="W28" s="15">
        <f>[24]Abril!$C$26</f>
        <v>25.9</v>
      </c>
      <c r="X28" s="15">
        <f>[24]Abril!$C$27</f>
        <v>26.8</v>
      </c>
      <c r="Y28" s="15">
        <f>[24]Abril!$C$28</f>
        <v>28.4</v>
      </c>
      <c r="Z28" s="15">
        <f>[24]Abril!$C$29</f>
        <v>30.5</v>
      </c>
      <c r="AA28" s="15">
        <f>[24]Abril!$C$30</f>
        <v>28.7</v>
      </c>
      <c r="AB28" s="15">
        <f>[24]Abril!$C$31</f>
        <v>21.4</v>
      </c>
      <c r="AC28" s="15">
        <f>[24]Abril!$C$32</f>
        <v>26.3</v>
      </c>
      <c r="AD28" s="15">
        <f>[24]Abril!$C$33</f>
        <v>27.1</v>
      </c>
      <c r="AE28" s="15">
        <f>[24]Abril!$C$34</f>
        <v>27.9</v>
      </c>
      <c r="AF28" s="26">
        <f t="shared" si="3"/>
        <v>32.200000000000003</v>
      </c>
      <c r="AG28" s="91">
        <f t="shared" si="4"/>
        <v>28.278571428571421</v>
      </c>
    </row>
    <row r="29" spans="1:33" ht="17.100000000000001" customHeight="1" x14ac:dyDescent="0.2">
      <c r="A29" s="84" t="s">
        <v>19</v>
      </c>
      <c r="B29" s="15">
        <f>[25]Abril!$C$5</f>
        <v>28</v>
      </c>
      <c r="C29" s="15">
        <f>[25]Abril!$C$6</f>
        <v>27.6</v>
      </c>
      <c r="D29" s="15">
        <f>[25]Abril!$C$7</f>
        <v>28.5</v>
      </c>
      <c r="E29" s="15">
        <f>[25]Abril!$C$8</f>
        <v>26.8</v>
      </c>
      <c r="F29" s="15">
        <f>[25]Abril!$C$9</f>
        <v>27.6</v>
      </c>
      <c r="G29" s="15">
        <f>[25]Abril!$C$10</f>
        <v>25.6</v>
      </c>
      <c r="H29" s="15">
        <f>[25]Abril!$C$11</f>
        <v>29.7</v>
      </c>
      <c r="I29" s="15">
        <f>[25]Abril!$C$12</f>
        <v>30.4</v>
      </c>
      <c r="J29" s="15">
        <f>[25]Abril!$C$13</f>
        <v>30.1</v>
      </c>
      <c r="K29" s="15">
        <f>[25]Abril!$C$14</f>
        <v>30.7</v>
      </c>
      <c r="L29" s="15">
        <f>[25]Abril!$C$15</f>
        <v>25.3</v>
      </c>
      <c r="M29" s="15">
        <f>[25]Abril!$C$16</f>
        <v>26.8</v>
      </c>
      <c r="N29" s="15">
        <f>[25]Abril!$C$17</f>
        <v>28.5</v>
      </c>
      <c r="O29" s="15">
        <f>[25]Abril!$C$18</f>
        <v>30.7</v>
      </c>
      <c r="P29" s="15">
        <f>[25]Abril!$C$19</f>
        <v>31.8</v>
      </c>
      <c r="Q29" s="15">
        <f>[25]Abril!$C$20</f>
        <v>26</v>
      </c>
      <c r="R29" s="15">
        <f>[25]Abril!$C$21</f>
        <v>28</v>
      </c>
      <c r="S29" s="15">
        <f>[25]Abril!$C$22</f>
        <v>25.5</v>
      </c>
      <c r="T29" s="15">
        <f>[25]Abril!$C$23</f>
        <v>26.5</v>
      </c>
      <c r="U29" s="15">
        <f>[25]Abril!$C$24</f>
        <v>22.5</v>
      </c>
      <c r="V29" s="15">
        <f>[25]Abril!$C$25</f>
        <v>22.8</v>
      </c>
      <c r="W29" s="15">
        <f>[25]Abril!$C$26</f>
        <v>24.2</v>
      </c>
      <c r="X29" s="15">
        <f>[25]Abril!$C$27</f>
        <v>27.5</v>
      </c>
      <c r="Y29" s="15">
        <f>[25]Abril!$C$28</f>
        <v>27.9</v>
      </c>
      <c r="Z29" s="15">
        <f>[25]Abril!$C$29</f>
        <v>30.1</v>
      </c>
      <c r="AA29" s="15">
        <f>[25]Abril!$C$30</f>
        <v>25.2</v>
      </c>
      <c r="AB29" s="15">
        <f>[25]Abril!$C$31</f>
        <v>19.7</v>
      </c>
      <c r="AC29" s="15">
        <f>[25]Abril!$C$32</f>
        <v>23.9</v>
      </c>
      <c r="AD29" s="15">
        <f>[25]Abril!$C$33</f>
        <v>23.9</v>
      </c>
      <c r="AE29" s="15">
        <f>[25]Abril!$C$34</f>
        <v>24.6</v>
      </c>
      <c r="AF29" s="26">
        <f t="shared" si="3"/>
        <v>31.8</v>
      </c>
      <c r="AG29" s="91">
        <f t="shared" si="4"/>
        <v>26.880000000000003</v>
      </c>
    </row>
    <row r="30" spans="1:33" ht="17.100000000000001" customHeight="1" x14ac:dyDescent="0.2">
      <c r="A30" s="84" t="s">
        <v>31</v>
      </c>
      <c r="B30" s="15">
        <f>[26]Abril!$C$5</f>
        <v>29.6</v>
      </c>
      <c r="C30" s="15">
        <f>[26]Abril!$C$6</f>
        <v>30</v>
      </c>
      <c r="D30" s="15">
        <f>[26]Abril!$C$7</f>
        <v>31.2</v>
      </c>
      <c r="E30" s="15">
        <f>[26]Abril!$C$8</f>
        <v>29.8</v>
      </c>
      <c r="F30" s="15">
        <f>[26]Abril!$C$9</f>
        <v>30.3</v>
      </c>
      <c r="G30" s="15">
        <f>[26]Abril!$C$10</f>
        <v>29.3</v>
      </c>
      <c r="H30" s="15">
        <f>[26]Abril!$C$11</f>
        <v>31.6</v>
      </c>
      <c r="I30" s="15">
        <f>[26]Abril!$C$12</f>
        <v>30.7</v>
      </c>
      <c r="J30" s="15">
        <f>[26]Abril!$C$13</f>
        <v>32.700000000000003</v>
      </c>
      <c r="K30" s="15">
        <f>[26]Abril!$C$14</f>
        <v>32.700000000000003</v>
      </c>
      <c r="L30" s="15">
        <f>[26]Abril!$C$15</f>
        <v>29.1</v>
      </c>
      <c r="M30" s="15">
        <f>[26]Abril!$C$16</f>
        <v>29.3</v>
      </c>
      <c r="N30" s="15">
        <f>[26]Abril!$C$17</f>
        <v>29.4</v>
      </c>
      <c r="O30" s="15">
        <f>[26]Abril!$C$18</f>
        <v>32.9</v>
      </c>
      <c r="P30" s="15">
        <f>[26]Abril!$C$19</f>
        <v>33.299999999999997</v>
      </c>
      <c r="Q30" s="15">
        <f>[26]Abril!$C$20</f>
        <v>29.9</v>
      </c>
      <c r="R30" s="15">
        <f>[26]Abril!$C$21</f>
        <v>25.9</v>
      </c>
      <c r="S30" s="15">
        <f>[26]Abril!$C$22</f>
        <v>29.6</v>
      </c>
      <c r="T30" s="15">
        <f>[26]Abril!$C$23</f>
        <v>30.5</v>
      </c>
      <c r="U30" s="15">
        <f>[26]Abril!$C$24</f>
        <v>22.1</v>
      </c>
      <c r="V30" s="15">
        <f>[26]Abril!$C$25</f>
        <v>24.4</v>
      </c>
      <c r="W30" s="15">
        <f>[26]Abril!$C$26</f>
        <v>24.8</v>
      </c>
      <c r="X30" s="15">
        <f>[26]Abril!$C$27</f>
        <v>28</v>
      </c>
      <c r="Y30" s="15">
        <f>[26]Abril!$C$28</f>
        <v>29.6</v>
      </c>
      <c r="Z30" s="15">
        <f>[26]Abril!$C$29</f>
        <v>30.6</v>
      </c>
      <c r="AA30" s="15">
        <f>[26]Abril!$C$30</f>
        <v>26.3</v>
      </c>
      <c r="AB30" s="15">
        <f>[26]Abril!$C$31</f>
        <v>20.9</v>
      </c>
      <c r="AC30" s="15">
        <f>[26]Abril!$C$32</f>
        <v>24.1</v>
      </c>
      <c r="AD30" s="15">
        <f>[26]Abril!$C$33</f>
        <v>27.1</v>
      </c>
      <c r="AE30" s="15">
        <f>[26]Abril!$C$34</f>
        <v>25.7</v>
      </c>
      <c r="AF30" s="26">
        <f t="shared" si="3"/>
        <v>33.299999999999997</v>
      </c>
      <c r="AG30" s="91">
        <f t="shared" si="4"/>
        <v>28.713333333333331</v>
      </c>
    </row>
    <row r="31" spans="1:33" ht="17.100000000000001" customHeight="1" x14ac:dyDescent="0.2">
      <c r="A31" s="84" t="s">
        <v>51</v>
      </c>
      <c r="B31" s="15">
        <f>[27]Abril!$C$5</f>
        <v>31.4</v>
      </c>
      <c r="C31" s="15">
        <f>[27]Abril!$C$6</f>
        <v>31.4</v>
      </c>
      <c r="D31" s="15">
        <f>[27]Abril!$C$7</f>
        <v>32.200000000000003</v>
      </c>
      <c r="E31" s="15">
        <f>[27]Abril!$C$8</f>
        <v>31.7</v>
      </c>
      <c r="F31" s="15">
        <f>[27]Abril!$C$9</f>
        <v>31.1</v>
      </c>
      <c r="G31" s="15">
        <f>[27]Abril!$C$10</f>
        <v>31.7</v>
      </c>
      <c r="H31" s="15">
        <f>[27]Abril!$C$11</f>
        <v>32.200000000000003</v>
      </c>
      <c r="I31" s="15">
        <f>[27]Abril!$C$12</f>
        <v>32.5</v>
      </c>
      <c r="J31" s="15">
        <f>[27]Abril!$C$13</f>
        <v>32.6</v>
      </c>
      <c r="K31" s="15">
        <f>[27]Abril!$C$14</f>
        <v>33.200000000000003</v>
      </c>
      <c r="L31" s="15">
        <f>[27]Abril!$C$15</f>
        <v>32.1</v>
      </c>
      <c r="M31" s="15">
        <f>[27]Abril!$C$16</f>
        <v>30.7</v>
      </c>
      <c r="N31" s="15">
        <f>[27]Abril!$C$17</f>
        <v>31.1</v>
      </c>
      <c r="O31" s="15">
        <f>[27]Abril!$C$18</f>
        <v>34.1</v>
      </c>
      <c r="P31" s="15">
        <f>[27]Abril!$C$19</f>
        <v>32.700000000000003</v>
      </c>
      <c r="Q31" s="15">
        <f>[27]Abril!$C$20</f>
        <v>30.3</v>
      </c>
      <c r="R31" s="15">
        <f>[27]Abril!$C$21</f>
        <v>28.8</v>
      </c>
      <c r="S31" s="15">
        <f>[27]Abril!$C$22</f>
        <v>31</v>
      </c>
      <c r="T31" s="15">
        <f>[27]Abril!$C$23</f>
        <v>29.6</v>
      </c>
      <c r="U31" s="15">
        <f>[27]Abril!$C$24</f>
        <v>25.4</v>
      </c>
      <c r="V31" s="15">
        <f>[27]Abril!$C$25</f>
        <v>28.3</v>
      </c>
      <c r="W31" s="15">
        <f>[27]Abril!$C$26</f>
        <v>28.5</v>
      </c>
      <c r="X31" s="15">
        <f>[27]Abril!$C$27</f>
        <v>30.7</v>
      </c>
      <c r="Y31" s="15">
        <f>[27]Abril!$C$28</f>
        <v>31.2</v>
      </c>
      <c r="Z31" s="15">
        <f>[27]Abril!$C$29</f>
        <v>32.1</v>
      </c>
      <c r="AA31" s="15">
        <f>[27]Abril!$C$30</f>
        <v>30.2</v>
      </c>
      <c r="AB31" s="15">
        <f>[27]Abril!$C$31</f>
        <v>21.8</v>
      </c>
      <c r="AC31" s="15">
        <f>[27]Abril!$C$32</f>
        <v>27.1</v>
      </c>
      <c r="AD31" s="15">
        <f>[27]Abril!$C$33</f>
        <v>29.4</v>
      </c>
      <c r="AE31" s="15">
        <f>[27]Abril!$C$34</f>
        <v>31.6</v>
      </c>
      <c r="AF31" s="26">
        <f>MAX(B31:AE31)</f>
        <v>34.1</v>
      </c>
      <c r="AG31" s="91">
        <f>AVERAGE(B31:AE31)</f>
        <v>30.556666666666672</v>
      </c>
    </row>
    <row r="32" spans="1:33" ht="17.100000000000001" customHeight="1" x14ac:dyDescent="0.2">
      <c r="A32" s="84" t="s">
        <v>20</v>
      </c>
      <c r="B32" s="15">
        <f>[28]Abril!$C$5</f>
        <v>31</v>
      </c>
      <c r="C32" s="15">
        <f>[28]Abril!$C$6</f>
        <v>31.2</v>
      </c>
      <c r="D32" s="15">
        <f>[28]Abril!$C$7</f>
        <v>32.4</v>
      </c>
      <c r="E32" s="15">
        <f>[28]Abril!$C$8</f>
        <v>34</v>
      </c>
      <c r="F32" s="15">
        <f>[28]Abril!$C$9</f>
        <v>33.6</v>
      </c>
      <c r="G32" s="15">
        <f>[28]Abril!$C$10</f>
        <v>33.9</v>
      </c>
      <c r="H32" s="15">
        <f>[28]Abril!$C$11</f>
        <v>33.799999999999997</v>
      </c>
      <c r="I32" s="15">
        <f>[28]Abril!$C$12</f>
        <v>31.6</v>
      </c>
      <c r="J32" s="15">
        <f>[28]Abril!$C$13</f>
        <v>33.700000000000003</v>
      </c>
      <c r="K32" s="15">
        <f>[28]Abril!$C$14</f>
        <v>34.5</v>
      </c>
      <c r="L32" s="15">
        <f>[28]Abril!$C$15</f>
        <v>32.799999999999997</v>
      </c>
      <c r="M32" s="15">
        <f>[28]Abril!$C$16</f>
        <v>32.299999999999997</v>
      </c>
      <c r="N32" s="15">
        <f>[28]Abril!$C$17</f>
        <v>32.1</v>
      </c>
      <c r="O32" s="15">
        <f>[28]Abril!$C$18</f>
        <v>34.200000000000003</v>
      </c>
      <c r="P32" s="15">
        <f>[28]Abril!$C$19</f>
        <v>34.4</v>
      </c>
      <c r="Q32" s="15">
        <f>[28]Abril!$C$20</f>
        <v>32.6</v>
      </c>
      <c r="R32" s="15">
        <f>[28]Abril!$C$21</f>
        <v>31.5</v>
      </c>
      <c r="S32" s="15">
        <f>[28]Abril!$C$22</f>
        <v>31.6</v>
      </c>
      <c r="T32" s="15">
        <f>[28]Abril!$C$23</f>
        <v>31.7</v>
      </c>
      <c r="U32" s="15">
        <f>[28]Abril!$C$24</f>
        <v>30.8</v>
      </c>
      <c r="V32" s="15">
        <f>[28]Abril!$C$25</f>
        <v>25</v>
      </c>
      <c r="W32" s="15">
        <f>[28]Abril!$C$26</f>
        <v>28.4</v>
      </c>
      <c r="X32" s="15">
        <f>[28]Abril!$C$27</f>
        <v>30.2</v>
      </c>
      <c r="Y32" s="15">
        <f>[28]Abril!$C$28</f>
        <v>30.3</v>
      </c>
      <c r="Z32" s="15">
        <f>[28]Abril!$C$29</f>
        <v>33.4</v>
      </c>
      <c r="AA32" s="15">
        <f>[28]Abril!$C$30</f>
        <v>30.9</v>
      </c>
      <c r="AB32" s="15">
        <f>[28]Abril!$C$31</f>
        <v>24.6</v>
      </c>
      <c r="AC32" s="15">
        <f>[28]Abril!$C$32</f>
        <v>28.1</v>
      </c>
      <c r="AD32" s="15">
        <f>[28]Abril!$C$33</f>
        <v>29</v>
      </c>
      <c r="AE32" s="15">
        <f>[28]Abril!$C$34</f>
        <v>30.1</v>
      </c>
      <c r="AF32" s="26">
        <f>MAX(B32:AE32)</f>
        <v>34.5</v>
      </c>
      <c r="AG32" s="91">
        <f>AVERAGE(B32:AE32)</f>
        <v>31.456666666666667</v>
      </c>
    </row>
    <row r="33" spans="1:35" s="5" customFormat="1" ht="17.100000000000001" customHeight="1" thickBot="1" x14ac:dyDescent="0.25">
      <c r="A33" s="95" t="s">
        <v>33</v>
      </c>
      <c r="B33" s="96">
        <f>MAX(B5:B32)</f>
        <v>34.5</v>
      </c>
      <c r="C33" s="96">
        <f t="shared" ref="C33:AF33" si="5">MAX(C5:C32)</f>
        <v>34.5</v>
      </c>
      <c r="D33" s="96">
        <f t="shared" si="5"/>
        <v>34.799999999999997</v>
      </c>
      <c r="E33" s="96">
        <f t="shared" si="5"/>
        <v>35.299999999999997</v>
      </c>
      <c r="F33" s="96">
        <f t="shared" si="5"/>
        <v>35.4</v>
      </c>
      <c r="G33" s="96">
        <f t="shared" si="5"/>
        <v>34.299999999999997</v>
      </c>
      <c r="H33" s="96">
        <f t="shared" si="5"/>
        <v>33.799999999999997</v>
      </c>
      <c r="I33" s="96">
        <f t="shared" si="5"/>
        <v>35.299999999999997</v>
      </c>
      <c r="J33" s="96">
        <f t="shared" si="5"/>
        <v>35.299999999999997</v>
      </c>
      <c r="K33" s="96">
        <f t="shared" si="5"/>
        <v>35.9</v>
      </c>
      <c r="L33" s="96">
        <f t="shared" si="5"/>
        <v>34.200000000000003</v>
      </c>
      <c r="M33" s="96">
        <f t="shared" si="5"/>
        <v>32.299999999999997</v>
      </c>
      <c r="N33" s="96">
        <f t="shared" si="5"/>
        <v>34</v>
      </c>
      <c r="O33" s="96">
        <f t="shared" si="5"/>
        <v>35.799999999999997</v>
      </c>
      <c r="P33" s="96">
        <f t="shared" si="5"/>
        <v>38</v>
      </c>
      <c r="Q33" s="96">
        <f t="shared" si="5"/>
        <v>34.9</v>
      </c>
      <c r="R33" s="96">
        <f t="shared" si="5"/>
        <v>32.200000000000003</v>
      </c>
      <c r="S33" s="96">
        <f t="shared" si="5"/>
        <v>32.299999999999997</v>
      </c>
      <c r="T33" s="96">
        <f t="shared" si="5"/>
        <v>33.200000000000003</v>
      </c>
      <c r="U33" s="96">
        <f t="shared" si="5"/>
        <v>33</v>
      </c>
      <c r="V33" s="96">
        <f t="shared" si="5"/>
        <v>28.3</v>
      </c>
      <c r="W33" s="96">
        <f t="shared" si="5"/>
        <v>29.3</v>
      </c>
      <c r="X33" s="96">
        <f t="shared" si="5"/>
        <v>31.4</v>
      </c>
      <c r="Y33" s="96">
        <f t="shared" si="5"/>
        <v>33</v>
      </c>
      <c r="Z33" s="96">
        <f t="shared" si="5"/>
        <v>34.200000000000003</v>
      </c>
      <c r="AA33" s="96">
        <f t="shared" si="5"/>
        <v>33.799999999999997</v>
      </c>
      <c r="AB33" s="96">
        <f t="shared" si="5"/>
        <v>24.6</v>
      </c>
      <c r="AC33" s="96">
        <f t="shared" si="5"/>
        <v>28.1</v>
      </c>
      <c r="AD33" s="96">
        <f t="shared" si="5"/>
        <v>29.7</v>
      </c>
      <c r="AE33" s="96">
        <f t="shared" si="5"/>
        <v>31.6</v>
      </c>
      <c r="AF33" s="97">
        <f t="shared" si="5"/>
        <v>38</v>
      </c>
      <c r="AG33" s="98">
        <f>AVERAGE(AG5:AG32)</f>
        <v>29.356243386243392</v>
      </c>
    </row>
    <row r="34" spans="1:35" x14ac:dyDescent="0.2">
      <c r="A34" s="64"/>
      <c r="B34" s="65"/>
      <c r="C34" s="65"/>
      <c r="D34" s="65" t="s">
        <v>145</v>
      </c>
      <c r="E34" s="65"/>
      <c r="F34" s="6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  <c r="AF34" s="69"/>
      <c r="AG34" s="92"/>
    </row>
    <row r="35" spans="1:35" x14ac:dyDescent="0.2">
      <c r="A35" s="64"/>
      <c r="B35" s="71" t="s">
        <v>138</v>
      </c>
      <c r="C35" s="71"/>
      <c r="D35" s="71"/>
      <c r="E35" s="71"/>
      <c r="F35" s="71"/>
      <c r="G35" s="71"/>
      <c r="H35" s="71"/>
      <c r="I35" s="71"/>
      <c r="J35" s="66"/>
      <c r="K35" s="66"/>
      <c r="L35" s="66"/>
      <c r="M35" s="66" t="s">
        <v>52</v>
      </c>
      <c r="N35" s="66"/>
      <c r="O35" s="66"/>
      <c r="P35" s="66"/>
      <c r="Q35" s="66"/>
      <c r="R35" s="66"/>
      <c r="S35" s="66"/>
      <c r="T35" s="127" t="s">
        <v>139</v>
      </c>
      <c r="U35" s="127"/>
      <c r="V35" s="127"/>
      <c r="W35" s="127"/>
      <c r="X35" s="127"/>
      <c r="Y35" s="66"/>
      <c r="Z35" s="66"/>
      <c r="AA35" s="66"/>
      <c r="AB35" s="66"/>
      <c r="AC35" s="66"/>
      <c r="AD35" s="67"/>
      <c r="AE35" s="66"/>
      <c r="AF35" s="66"/>
      <c r="AG35" s="72"/>
      <c r="AH35" s="2"/>
    </row>
    <row r="36" spans="1:35" x14ac:dyDescent="0.2">
      <c r="A36" s="73"/>
      <c r="B36" s="66"/>
      <c r="C36" s="66"/>
      <c r="D36" s="66"/>
      <c r="E36" s="66"/>
      <c r="F36" s="66"/>
      <c r="G36" s="66"/>
      <c r="H36" s="66"/>
      <c r="I36" s="66"/>
      <c r="J36" s="74"/>
      <c r="K36" s="74"/>
      <c r="L36" s="74"/>
      <c r="M36" s="74" t="s">
        <v>53</v>
      </c>
      <c r="N36" s="74"/>
      <c r="O36" s="74"/>
      <c r="P36" s="74"/>
      <c r="Q36" s="66"/>
      <c r="R36" s="66"/>
      <c r="S36" s="66"/>
      <c r="T36" s="128" t="s">
        <v>140</v>
      </c>
      <c r="U36" s="128"/>
      <c r="V36" s="128"/>
      <c r="W36" s="128"/>
      <c r="X36" s="128"/>
      <c r="Y36" s="66"/>
      <c r="Z36" s="66"/>
      <c r="AA36" s="66"/>
      <c r="AB36" s="66"/>
      <c r="AC36" s="66"/>
      <c r="AD36" s="67"/>
      <c r="AE36" s="68"/>
      <c r="AF36" s="69"/>
      <c r="AG36" s="75"/>
      <c r="AH36" s="2"/>
      <c r="AI36" s="2"/>
    </row>
    <row r="37" spans="1:35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8"/>
      <c r="AF37" s="69"/>
      <c r="AG37" s="93"/>
    </row>
    <row r="38" spans="1:35" ht="13.5" thickBo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94"/>
    </row>
    <row r="39" spans="1:35" x14ac:dyDescent="0.2">
      <c r="D39" s="2" t="s">
        <v>54</v>
      </c>
      <c r="M39" s="2" t="s">
        <v>54</v>
      </c>
    </row>
    <row r="40" spans="1:35" x14ac:dyDescent="0.2">
      <c r="E40" s="2" t="s">
        <v>54</v>
      </c>
      <c r="AA40" s="2" t="s">
        <v>54</v>
      </c>
      <c r="AE40" s="2" t="s">
        <v>54</v>
      </c>
    </row>
    <row r="42" spans="1:35" x14ac:dyDescent="0.2">
      <c r="T42" s="21"/>
    </row>
  </sheetData>
  <sheetProtection password="C6EC" sheet="1" objects="1" scenarios="1"/>
  <mergeCells count="35">
    <mergeCell ref="T35:X35"/>
    <mergeCell ref="T36:X36"/>
    <mergeCell ref="A2:A4"/>
    <mergeCell ref="B3:B4"/>
    <mergeCell ref="F3:F4"/>
    <mergeCell ref="E3:E4"/>
    <mergeCell ref="O3:O4"/>
    <mergeCell ref="H3:H4"/>
    <mergeCell ref="K3:K4"/>
    <mergeCell ref="C3:C4"/>
    <mergeCell ref="D3:D4"/>
    <mergeCell ref="G3:G4"/>
    <mergeCell ref="I3:I4"/>
    <mergeCell ref="AE3:AE4"/>
    <mergeCell ref="M3:M4"/>
    <mergeCell ref="T3:T4"/>
    <mergeCell ref="L3:L4"/>
    <mergeCell ref="J3:J4"/>
    <mergeCell ref="S3:S4"/>
    <mergeCell ref="A1:AG1"/>
    <mergeCell ref="AA3:AA4"/>
    <mergeCell ref="AB3:AB4"/>
    <mergeCell ref="AC3:AC4"/>
    <mergeCell ref="AD3:AD4"/>
    <mergeCell ref="W3:W4"/>
    <mergeCell ref="X3:X4"/>
    <mergeCell ref="Y3:Y4"/>
    <mergeCell ref="P3:P4"/>
    <mergeCell ref="Q3:Q4"/>
    <mergeCell ref="R3:R4"/>
    <mergeCell ref="Z3:Z4"/>
    <mergeCell ref="V3:V4"/>
    <mergeCell ref="B2:AG2"/>
    <mergeCell ref="U3:U4"/>
    <mergeCell ref="N3:N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G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opLeftCell="A16" zoomScale="90" zoomScaleNormal="90" workbookViewId="0">
      <selection activeCell="AJ41" sqref="AJ41"/>
    </sheetView>
  </sheetViews>
  <sheetFormatPr defaultRowHeight="12.75" x14ac:dyDescent="0.2"/>
  <cols>
    <col min="1" max="1" width="19.140625" style="2" customWidth="1"/>
    <col min="2" max="30" width="5.42578125" style="2" bestFit="1" customWidth="1"/>
    <col min="31" max="31" width="5.5703125" style="2" customWidth="1"/>
    <col min="32" max="32" width="7" style="9" bestFit="1" customWidth="1"/>
    <col min="33" max="33" width="7.28515625" style="1" bestFit="1" customWidth="1"/>
  </cols>
  <sheetData>
    <row r="1" spans="1:33" ht="20.100000000000001" customHeight="1" x14ac:dyDescent="0.2">
      <c r="A1" s="131" t="s">
        <v>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/>
    </row>
    <row r="2" spans="1:33" s="4" customFormat="1" ht="20.100000000000001" customHeight="1" x14ac:dyDescent="0.2">
      <c r="A2" s="134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30"/>
    </row>
    <row r="3" spans="1:33" s="5" customFormat="1" ht="20.100000000000001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24" t="s">
        <v>42</v>
      </c>
      <c r="AG3" s="89" t="s">
        <v>40</v>
      </c>
    </row>
    <row r="4" spans="1:33" s="5" customFormat="1" ht="20.100000000000001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24" t="s">
        <v>39</v>
      </c>
      <c r="AG4" s="89" t="s">
        <v>39</v>
      </c>
    </row>
    <row r="5" spans="1:33" s="5" customFormat="1" ht="20.100000000000001" customHeight="1" x14ac:dyDescent="0.2">
      <c r="A5" s="84" t="s">
        <v>47</v>
      </c>
      <c r="B5" s="15">
        <f>[1]Abril!$D$5</f>
        <v>17.100000000000001</v>
      </c>
      <c r="C5" s="15">
        <f>[1]Abril!$D$6</f>
        <v>14.1</v>
      </c>
      <c r="D5" s="15">
        <f>[1]Abril!$D$7</f>
        <v>18.600000000000001</v>
      </c>
      <c r="E5" s="15">
        <f>[1]Abril!$D$8</f>
        <v>20.3</v>
      </c>
      <c r="F5" s="15">
        <f>[1]Abril!$D$9</f>
        <v>22.9</v>
      </c>
      <c r="G5" s="15">
        <f>[1]Abril!$D$10</f>
        <v>23.7</v>
      </c>
      <c r="H5" s="15">
        <f>[1]Abril!$D$11</f>
        <v>23.2</v>
      </c>
      <c r="I5" s="15">
        <f>[1]Abril!$D$12</f>
        <v>23.2</v>
      </c>
      <c r="J5" s="15">
        <f>[1]Abril!$D$13</f>
        <v>22.7</v>
      </c>
      <c r="K5" s="15">
        <f>[1]Abril!$D$14</f>
        <v>23.1</v>
      </c>
      <c r="L5" s="15">
        <f>[1]Abril!$D$15</f>
        <v>22.1</v>
      </c>
      <c r="M5" s="15">
        <f>[1]Abril!$D$16</f>
        <v>21.8</v>
      </c>
      <c r="N5" s="15">
        <f>[1]Abril!$D$17</f>
        <v>20.8</v>
      </c>
      <c r="O5" s="15">
        <f>[1]Abril!$D$18</f>
        <v>20.7</v>
      </c>
      <c r="P5" s="15">
        <f>[1]Abril!$D$19</f>
        <v>21.6</v>
      </c>
      <c r="Q5" s="15">
        <f>[1]Abril!$D$20</f>
        <v>21</v>
      </c>
      <c r="R5" s="15">
        <f>[1]Abril!$D$21</f>
        <v>19.2</v>
      </c>
      <c r="S5" s="15">
        <f>[1]Abril!$D$22</f>
        <v>19.5</v>
      </c>
      <c r="T5" s="15">
        <f>[1]Abril!$D$23</f>
        <v>19.3</v>
      </c>
      <c r="U5" s="15">
        <f>[1]Abril!$D$24</f>
        <v>18.899999999999999</v>
      </c>
      <c r="V5" s="15">
        <f>[1]Abril!$D$25</f>
        <v>19.399999999999999</v>
      </c>
      <c r="W5" s="15">
        <f>[1]Abril!$D$26</f>
        <v>15.2</v>
      </c>
      <c r="X5" s="15">
        <f>[1]Abril!$D$27</f>
        <v>14.8</v>
      </c>
      <c r="Y5" s="15">
        <f>[1]Abril!$D$28</f>
        <v>15.3</v>
      </c>
      <c r="Z5" s="15">
        <f>[1]Abril!$D$29</f>
        <v>15.7</v>
      </c>
      <c r="AA5" s="15">
        <f>[1]Abril!$D$30</f>
        <v>19.100000000000001</v>
      </c>
      <c r="AB5" s="15">
        <f>[1]Abril!$D$31</f>
        <v>16.2</v>
      </c>
      <c r="AC5" s="15">
        <f>[1]Abril!$D$32</f>
        <v>14.2</v>
      </c>
      <c r="AD5" s="15">
        <f>[1]Abril!$D$33</f>
        <v>13.5</v>
      </c>
      <c r="AE5" s="15">
        <f>[1]Abril!$D$34</f>
        <v>12.2</v>
      </c>
      <c r="AF5" s="25">
        <f t="shared" ref="AF5:AF12" si="1">MIN(B5:AE5)</f>
        <v>12.2</v>
      </c>
      <c r="AG5" s="90">
        <f t="shared" ref="AG5:AG12" si="2">AVERAGE(B5:AE5)</f>
        <v>18.980000000000004</v>
      </c>
    </row>
    <row r="6" spans="1:33" ht="17.100000000000001" customHeight="1" x14ac:dyDescent="0.2">
      <c r="A6" s="84" t="s">
        <v>0</v>
      </c>
      <c r="B6" s="15">
        <f>[2]Abril!$D$5</f>
        <v>15.7</v>
      </c>
      <c r="C6" s="15">
        <f>[2]Abril!$D$6</f>
        <v>14.1</v>
      </c>
      <c r="D6" s="15">
        <f>[2]Abril!$D$7</f>
        <v>15</v>
      </c>
      <c r="E6" s="15">
        <f>[2]Abril!$D$8</f>
        <v>20.2</v>
      </c>
      <c r="F6" s="15">
        <f>[2]Abril!$D$9</f>
        <v>20</v>
      </c>
      <c r="G6" s="15">
        <f>[2]Abril!$D$10</f>
        <v>18.899999999999999</v>
      </c>
      <c r="H6" s="15">
        <f>[2]Abril!$D$11</f>
        <v>18.2</v>
      </c>
      <c r="I6" s="15">
        <f>[2]Abril!$D$12</f>
        <v>21.6</v>
      </c>
      <c r="J6" s="15">
        <f>[2]Abril!$D$13</f>
        <v>21.4</v>
      </c>
      <c r="K6" s="15">
        <f>[2]Abril!$D$14</f>
        <v>20.399999999999999</v>
      </c>
      <c r="L6" s="15">
        <f>[2]Abril!$D$15</f>
        <v>20.8</v>
      </c>
      <c r="M6" s="15">
        <f>[2]Abril!$D$16</f>
        <v>15.9</v>
      </c>
      <c r="N6" s="15">
        <f>[2]Abril!$D$17</f>
        <v>13.8</v>
      </c>
      <c r="O6" s="15">
        <f>[2]Abril!$D$18</f>
        <v>17.5</v>
      </c>
      <c r="P6" s="15">
        <f>[2]Abril!$D$19</f>
        <v>18.5</v>
      </c>
      <c r="Q6" s="15">
        <f>[2]Abril!$D$20</f>
        <v>18.7</v>
      </c>
      <c r="R6" s="15">
        <f>[2]Abril!$D$21</f>
        <v>18.899999999999999</v>
      </c>
      <c r="S6" s="15">
        <f>[2]Abril!$D$22</f>
        <v>16.8</v>
      </c>
      <c r="T6" s="15">
        <f>[2]Abril!$D$23</f>
        <v>17.8</v>
      </c>
      <c r="U6" s="15">
        <f>[2]Abril!$D$24</f>
        <v>16.8</v>
      </c>
      <c r="V6" s="15">
        <f>[2]Abril!$D$25</f>
        <v>13.8</v>
      </c>
      <c r="W6" s="15">
        <f>[2]Abril!$D$26</f>
        <v>13.7</v>
      </c>
      <c r="X6" s="15">
        <f>[2]Abril!$D$27</f>
        <v>12.6</v>
      </c>
      <c r="Y6" s="15">
        <f>[2]Abril!$D$28</f>
        <v>15.6</v>
      </c>
      <c r="Z6" s="15">
        <f>[2]Abril!$D$29</f>
        <v>17.3</v>
      </c>
      <c r="AA6" s="15">
        <f>[2]Abril!$D$30</f>
        <v>14.6</v>
      </c>
      <c r="AB6" s="15">
        <f>[2]Abril!$D$31</f>
        <v>8.9</v>
      </c>
      <c r="AC6" s="15">
        <f>[2]Abril!$D$32</f>
        <v>5.4</v>
      </c>
      <c r="AD6" s="15">
        <f>[2]Abril!$D$33</f>
        <v>7.6</v>
      </c>
      <c r="AE6" s="15">
        <f>[2]Abril!$D$34</f>
        <v>8.6</v>
      </c>
      <c r="AF6" s="26">
        <f t="shared" si="1"/>
        <v>5.4</v>
      </c>
      <c r="AG6" s="91">
        <f t="shared" si="2"/>
        <v>15.970000000000004</v>
      </c>
    </row>
    <row r="7" spans="1:33" ht="17.100000000000001" customHeight="1" x14ac:dyDescent="0.2">
      <c r="A7" s="84" t="s">
        <v>1</v>
      </c>
      <c r="B7" s="15">
        <f>[3]Abril!$D$5</f>
        <v>21.5</v>
      </c>
      <c r="C7" s="15">
        <f>[3]Abril!$D$6</f>
        <v>16.3</v>
      </c>
      <c r="D7" s="15">
        <f>[3]Abril!$D$7</f>
        <v>17.100000000000001</v>
      </c>
      <c r="E7" s="15">
        <f>[3]Abril!$D$8</f>
        <v>22.4</v>
      </c>
      <c r="F7" s="15">
        <f>[3]Abril!$D$9</f>
        <v>22.7</v>
      </c>
      <c r="G7" s="15">
        <f>[3]Abril!$D$10</f>
        <v>23.6</v>
      </c>
      <c r="H7" s="15">
        <f>[3]Abril!$D$11</f>
        <v>23.5</v>
      </c>
      <c r="I7" s="15">
        <f>[3]Abril!$D$12</f>
        <v>23.2</v>
      </c>
      <c r="J7" s="15">
        <f>[3]Abril!$D$13</f>
        <v>22.4</v>
      </c>
      <c r="K7" s="15">
        <f>[3]Abril!$D$14</f>
        <v>22.8</v>
      </c>
      <c r="L7" s="15">
        <f>[3]Abril!$D$15</f>
        <v>23.8</v>
      </c>
      <c r="M7" s="15">
        <f>[3]Abril!$D$16</f>
        <v>22</v>
      </c>
      <c r="N7" s="15">
        <f>[3]Abril!$D$17</f>
        <v>19.2</v>
      </c>
      <c r="O7" s="15">
        <f>[3]Abril!$D$18</f>
        <v>22.7</v>
      </c>
      <c r="P7" s="15">
        <f>[3]Abril!$D$19</f>
        <v>24.2</v>
      </c>
      <c r="Q7" s="15">
        <f>[3]Abril!$D$20</f>
        <v>20.7</v>
      </c>
      <c r="R7" s="15">
        <f>[3]Abril!$D$21</f>
        <v>19.8</v>
      </c>
      <c r="S7" s="15">
        <f>[3]Abril!$D$22</f>
        <v>20.5</v>
      </c>
      <c r="T7" s="15">
        <f>[3]Abril!$D$23</f>
        <v>22.9</v>
      </c>
      <c r="U7" s="15">
        <f>[3]Abril!$D$24</f>
        <v>17.8</v>
      </c>
      <c r="V7" s="15">
        <f>[3]Abril!$D$25</f>
        <v>16.899999999999999</v>
      </c>
      <c r="W7" s="15">
        <f>[3]Abril!$D$26</f>
        <v>16.8</v>
      </c>
      <c r="X7" s="15">
        <f>[3]Abril!$D$27</f>
        <v>17.2</v>
      </c>
      <c r="Y7" s="15">
        <f>[3]Abril!$D$28</f>
        <v>18.7</v>
      </c>
      <c r="Z7" s="15">
        <f>[3]Abril!$D$29</f>
        <v>20.8</v>
      </c>
      <c r="AA7" s="15">
        <f>[3]Abril!$D$30</f>
        <v>16.3</v>
      </c>
      <c r="AB7" s="15">
        <f>[3]Abril!$D$31</f>
        <v>14.2</v>
      </c>
      <c r="AC7" s="15">
        <f>[3]Abril!$D$32</f>
        <v>12.5</v>
      </c>
      <c r="AD7" s="15">
        <f>[3]Abril!$D$33</f>
        <v>13.1</v>
      </c>
      <c r="AE7" s="15">
        <f>[3]Abril!$D$34</f>
        <v>15.6</v>
      </c>
      <c r="AF7" s="26">
        <f t="shared" si="1"/>
        <v>12.5</v>
      </c>
      <c r="AG7" s="91">
        <f t="shared" si="2"/>
        <v>19.706666666666663</v>
      </c>
    </row>
    <row r="8" spans="1:33" ht="17.100000000000001" customHeight="1" x14ac:dyDescent="0.2">
      <c r="A8" s="84" t="s">
        <v>55</v>
      </c>
      <c r="B8" s="15">
        <f>[4]Abril!$D$5</f>
        <v>17.600000000000001</v>
      </c>
      <c r="C8" s="15">
        <f>[4]Abril!$D$6</f>
        <v>17.5</v>
      </c>
      <c r="D8" s="15">
        <f>[4]Abril!$D$7</f>
        <v>19.7</v>
      </c>
      <c r="E8" s="15">
        <f>[4]Abril!$D$8</f>
        <v>22.4</v>
      </c>
      <c r="F8" s="15">
        <f>[4]Abril!$D$9</f>
        <v>23</v>
      </c>
      <c r="G8" s="15">
        <f>[4]Abril!$D$10</f>
        <v>23.2</v>
      </c>
      <c r="H8" s="15">
        <f>[4]Abril!$D$11</f>
        <v>23.2</v>
      </c>
      <c r="I8" s="15">
        <f>[4]Abril!$D$12</f>
        <v>22.7</v>
      </c>
      <c r="J8" s="15">
        <f>[4]Abril!$D$13</f>
        <v>23.2</v>
      </c>
      <c r="K8" s="15">
        <f>[4]Abril!$D$14</f>
        <v>23</v>
      </c>
      <c r="L8" s="15">
        <f>[4]Abril!$D$15</f>
        <v>22.6</v>
      </c>
      <c r="M8" s="15">
        <f>[4]Abril!$D$16</f>
        <v>20.7</v>
      </c>
      <c r="N8" s="15">
        <f>[4]Abril!$D$17</f>
        <v>20</v>
      </c>
      <c r="O8" s="15">
        <f>[4]Abril!$D$18</f>
        <v>20</v>
      </c>
      <c r="P8" s="15">
        <f>[4]Abril!$D$19</f>
        <v>21.5</v>
      </c>
      <c r="Q8" s="15">
        <f>[4]Abril!$D$20</f>
        <v>20.5</v>
      </c>
      <c r="R8" s="15">
        <f>[4]Abril!$D$21</f>
        <v>18.5</v>
      </c>
      <c r="S8" s="15">
        <f>[4]Abril!$D$22</f>
        <v>20.5</v>
      </c>
      <c r="T8" s="15">
        <f>[4]Abril!$D$23</f>
        <v>18.5</v>
      </c>
      <c r="U8" s="15">
        <f>[4]Abril!$D$24</f>
        <v>19.399999999999999</v>
      </c>
      <c r="V8" s="15">
        <f>[4]Abril!$D$25</f>
        <v>19</v>
      </c>
      <c r="W8" s="15">
        <f>[4]Abril!$D$26</f>
        <v>16</v>
      </c>
      <c r="X8" s="15">
        <f>[4]Abril!$D$27</f>
        <v>18</v>
      </c>
      <c r="Y8" s="15">
        <f>[4]Abril!$D$28</f>
        <v>17.899999999999999</v>
      </c>
      <c r="Z8" s="15">
        <f>[4]Abril!$D$29</f>
        <v>18.899999999999999</v>
      </c>
      <c r="AA8" s="15">
        <f>[4]Abril!$D$30</f>
        <v>18.399999999999999</v>
      </c>
      <c r="AB8" s="15">
        <f>[4]Abril!$D$31</f>
        <v>14</v>
      </c>
      <c r="AC8" s="15">
        <f>[4]Abril!$D$32</f>
        <v>12.5</v>
      </c>
      <c r="AD8" s="15">
        <f>[4]Abril!$D$33</f>
        <v>14.6</v>
      </c>
      <c r="AE8" s="15">
        <f>[4]Abril!$D$34</f>
        <v>16</v>
      </c>
      <c r="AF8" s="26">
        <f>MIN(B8:AE8)</f>
        <v>12.5</v>
      </c>
      <c r="AG8" s="91">
        <f>AVERAGE(B8:AE8)</f>
        <v>19.43333333333333</v>
      </c>
    </row>
    <row r="9" spans="1:33" ht="17.100000000000001" customHeight="1" x14ac:dyDescent="0.2">
      <c r="A9" s="84" t="s">
        <v>48</v>
      </c>
      <c r="B9" s="15">
        <f>[5]Abril!$D$5</f>
        <v>16.600000000000001</v>
      </c>
      <c r="C9" s="15">
        <f>[5]Abril!$D$6</f>
        <v>14.5</v>
      </c>
      <c r="D9" s="15">
        <f>[5]Abril!$D$7</f>
        <v>15.8</v>
      </c>
      <c r="E9" s="15">
        <f>[5]Abril!$D$8</f>
        <v>22.1</v>
      </c>
      <c r="F9" s="15">
        <f>[5]Abril!$D$9</f>
        <v>22.2</v>
      </c>
      <c r="G9" s="15">
        <f>[5]Abril!$D$10</f>
        <v>21</v>
      </c>
      <c r="H9" s="15">
        <f>[5]Abril!$D$11</f>
        <v>19.899999999999999</v>
      </c>
      <c r="I9" s="15">
        <f>[5]Abril!$D$12</f>
        <v>23</v>
      </c>
      <c r="J9" s="15">
        <f>[5]Abril!$D$13</f>
        <v>22</v>
      </c>
      <c r="K9" s="15">
        <f>[5]Abril!$D$14</f>
        <v>21.8</v>
      </c>
      <c r="L9" s="15">
        <f>[5]Abril!$D$15</f>
        <v>20.2</v>
      </c>
      <c r="M9" s="15">
        <f>[5]Abril!$D$16</f>
        <v>18.8</v>
      </c>
      <c r="N9" s="15">
        <f>[5]Abril!$D$17</f>
        <v>15</v>
      </c>
      <c r="O9" s="15">
        <f>[5]Abril!$D$18</f>
        <v>18.7</v>
      </c>
      <c r="P9" s="15">
        <f>[5]Abril!$D$19</f>
        <v>20</v>
      </c>
      <c r="Q9" s="15">
        <f>[5]Abril!$D$20</f>
        <v>20.3</v>
      </c>
      <c r="R9" s="15">
        <f>[5]Abril!$D$21</f>
        <v>20.8</v>
      </c>
      <c r="S9" s="15">
        <f>[5]Abril!$D$22</f>
        <v>20</v>
      </c>
      <c r="T9" s="15">
        <f>[5]Abril!$D$23</f>
        <v>20.7</v>
      </c>
      <c r="U9" s="15">
        <f>[5]Abril!$D$24</f>
        <v>17.2</v>
      </c>
      <c r="V9" s="15">
        <f>[5]Abril!$D$25</f>
        <v>15.7</v>
      </c>
      <c r="W9" s="15">
        <f>[5]Abril!$D$26</f>
        <v>14.8</v>
      </c>
      <c r="X9" s="15">
        <f>[5]Abril!$D$27</f>
        <v>15.2</v>
      </c>
      <c r="Y9" s="15">
        <f>[5]Abril!$D$28</f>
        <v>17.399999999999999</v>
      </c>
      <c r="Z9" s="15">
        <f>[5]Abril!$D$29</f>
        <v>20.7</v>
      </c>
      <c r="AA9" s="15">
        <f>[5]Abril!$D$30</f>
        <v>16.399999999999999</v>
      </c>
      <c r="AB9" s="15">
        <f>[5]Abril!$D$31</f>
        <v>10.6</v>
      </c>
      <c r="AC9" s="15">
        <f>[5]Abril!$D$32</f>
        <v>7</v>
      </c>
      <c r="AD9" s="15">
        <f>[5]Abril!$D$33</f>
        <v>8.1999999999999993</v>
      </c>
      <c r="AE9" s="15">
        <f>[5]Abril!$D$34</f>
        <v>10.9</v>
      </c>
      <c r="AF9" s="26">
        <f t="shared" si="1"/>
        <v>7</v>
      </c>
      <c r="AG9" s="91">
        <f t="shared" si="2"/>
        <v>17.583333333333332</v>
      </c>
    </row>
    <row r="10" spans="1:33" ht="17.100000000000001" customHeight="1" x14ac:dyDescent="0.2">
      <c r="A10" s="84" t="s">
        <v>2</v>
      </c>
      <c r="B10" s="15">
        <f>[6]Abril!$D$5</f>
        <v>19.3</v>
      </c>
      <c r="C10" s="15">
        <f>[6]Abril!$D$6</f>
        <v>16</v>
      </c>
      <c r="D10" s="15">
        <f>[6]Abril!$D$7</f>
        <v>18.899999999999999</v>
      </c>
      <c r="E10" s="15">
        <f>[6]Abril!$D$8</f>
        <v>20.5</v>
      </c>
      <c r="F10" s="15">
        <f>[6]Abril!$D$9</f>
        <v>21.1</v>
      </c>
      <c r="G10" s="15">
        <f>[6]Abril!$D$10</f>
        <v>21.9</v>
      </c>
      <c r="H10" s="15">
        <f>[6]Abril!$D$11</f>
        <v>20.5</v>
      </c>
      <c r="I10" s="15">
        <f>[6]Abril!$D$12</f>
        <v>22.2</v>
      </c>
      <c r="J10" s="15">
        <f>[6]Abril!$D$13</f>
        <v>22.8</v>
      </c>
      <c r="K10" s="15">
        <f>[6]Abril!$D$14</f>
        <v>22.9</v>
      </c>
      <c r="L10" s="15">
        <f>[6]Abril!$D$15</f>
        <v>21.6</v>
      </c>
      <c r="M10" s="15">
        <f>[6]Abril!$D$16</f>
        <v>20.5</v>
      </c>
      <c r="N10" s="15">
        <f>[6]Abril!$D$17</f>
        <v>19</v>
      </c>
      <c r="O10" s="15">
        <f>[6]Abril!$D$18</f>
        <v>22.3</v>
      </c>
      <c r="P10" s="15">
        <f>[6]Abril!$D$19</f>
        <v>20.9</v>
      </c>
      <c r="Q10" s="15">
        <f>[6]Abril!$D$20</f>
        <v>19</v>
      </c>
      <c r="R10" s="15">
        <f>[6]Abril!$D$21</f>
        <v>16.7</v>
      </c>
      <c r="S10" s="15">
        <f>[6]Abril!$D$22</f>
        <v>19.7</v>
      </c>
      <c r="T10" s="15">
        <f>[6]Abril!$D$23</f>
        <v>21.3</v>
      </c>
      <c r="U10" s="15">
        <f>[6]Abril!$D$24</f>
        <v>16.8</v>
      </c>
      <c r="V10" s="15">
        <f>[6]Abril!$D$25</f>
        <v>13.9</v>
      </c>
      <c r="W10" s="15">
        <f>[6]Abril!$D$26</f>
        <v>14.5</v>
      </c>
      <c r="X10" s="15">
        <f>[6]Abril!$D$27</f>
        <v>15.5</v>
      </c>
      <c r="Y10" s="15">
        <f>[6]Abril!$D$28</f>
        <v>18.899999999999999</v>
      </c>
      <c r="Z10" s="15">
        <f>[6]Abril!$D$29</f>
        <v>19.100000000000001</v>
      </c>
      <c r="AA10" s="15">
        <f>[6]Abril!$D$30</f>
        <v>14.7</v>
      </c>
      <c r="AB10" s="15">
        <f>[6]Abril!$D$31</f>
        <v>12.6</v>
      </c>
      <c r="AC10" s="15">
        <f>[6]Abril!$D$32</f>
        <v>12.1</v>
      </c>
      <c r="AD10" s="15">
        <f>[6]Abril!$D$33</f>
        <v>15.2</v>
      </c>
      <c r="AE10" s="15">
        <f>[6]Abril!$D$34</f>
        <v>15.6</v>
      </c>
      <c r="AF10" s="26">
        <f t="shared" si="1"/>
        <v>12.1</v>
      </c>
      <c r="AG10" s="91">
        <f t="shared" si="2"/>
        <v>18.533333333333335</v>
      </c>
    </row>
    <row r="11" spans="1:33" ht="17.100000000000001" customHeight="1" x14ac:dyDescent="0.2">
      <c r="A11" s="84" t="s">
        <v>3</v>
      </c>
      <c r="B11" s="15">
        <f>[7]Abril!$D$5</f>
        <v>17.600000000000001</v>
      </c>
      <c r="C11" s="15">
        <f>[7]Abril!$D$6</f>
        <v>16.100000000000001</v>
      </c>
      <c r="D11" s="15">
        <f>[7]Abril!$D$7</f>
        <v>19.7</v>
      </c>
      <c r="E11" s="15">
        <f>[7]Abril!$D$8</f>
        <v>21.2</v>
      </c>
      <c r="F11" s="15">
        <f>[7]Abril!$D$9</f>
        <v>22.6</v>
      </c>
      <c r="G11" s="15">
        <f>[7]Abril!$D$10</f>
        <v>21.3</v>
      </c>
      <c r="H11" s="15">
        <f>[7]Abril!$D$11</f>
        <v>22.2</v>
      </c>
      <c r="I11" s="15">
        <f>[7]Abril!$D$12</f>
        <v>22.4</v>
      </c>
      <c r="J11" s="15">
        <f>[7]Abril!$D$13</f>
        <v>21.3</v>
      </c>
      <c r="K11" s="15">
        <f>[7]Abril!$D$14</f>
        <v>22.3</v>
      </c>
      <c r="L11" s="15">
        <f>[7]Abril!$D$15</f>
        <v>22.9</v>
      </c>
      <c r="M11" s="15">
        <f>[7]Abril!$D$16</f>
        <v>21.7</v>
      </c>
      <c r="N11" s="15">
        <f>[7]Abril!$D$17</f>
        <v>20.399999999999999</v>
      </c>
      <c r="O11" s="15">
        <f>[7]Abril!$D$18</f>
        <v>20.9</v>
      </c>
      <c r="P11" s="15">
        <f>[7]Abril!$D$19</f>
        <v>21.6</v>
      </c>
      <c r="Q11" s="15">
        <f>[7]Abril!$D$20</f>
        <v>19.8</v>
      </c>
      <c r="R11" s="15">
        <f>[7]Abril!$D$21</f>
        <v>20</v>
      </c>
      <c r="S11" s="15">
        <f>[7]Abril!$D$22</f>
        <v>19.8</v>
      </c>
      <c r="T11" s="15">
        <f>[7]Abril!$D$23</f>
        <v>19.8</v>
      </c>
      <c r="U11" s="15">
        <f>[7]Abril!$D$24</f>
        <v>20.8</v>
      </c>
      <c r="V11" s="15">
        <f>[7]Abril!$D$25</f>
        <v>20.3</v>
      </c>
      <c r="W11" s="15">
        <f>[7]Abril!$D$26</f>
        <v>17.8</v>
      </c>
      <c r="X11" s="15">
        <f>[7]Abril!$D$27</f>
        <v>15.5</v>
      </c>
      <c r="Y11" s="15">
        <f>[7]Abril!$D$28</f>
        <v>14.6</v>
      </c>
      <c r="Z11" s="15">
        <f>[7]Abril!$D$29</f>
        <v>14.8</v>
      </c>
      <c r="AA11" s="15">
        <f>[7]Abril!$D$30</f>
        <v>20.9</v>
      </c>
      <c r="AB11" s="15">
        <f>[7]Abril!$D$31</f>
        <v>19.399999999999999</v>
      </c>
      <c r="AC11" s="15">
        <f>[7]Abril!$D$32</f>
        <v>15.9</v>
      </c>
      <c r="AD11" s="15">
        <f>[7]Abril!$D$33</f>
        <v>15.4</v>
      </c>
      <c r="AE11" s="15">
        <f>[7]Abril!$D$34</f>
        <v>15.5</v>
      </c>
      <c r="AF11" s="26">
        <f t="shared" si="1"/>
        <v>14.6</v>
      </c>
      <c r="AG11" s="91">
        <f t="shared" si="2"/>
        <v>19.483333333333338</v>
      </c>
    </row>
    <row r="12" spans="1:33" ht="17.100000000000001" customHeight="1" x14ac:dyDescent="0.2">
      <c r="A12" s="84" t="s">
        <v>4</v>
      </c>
      <c r="B12" s="15">
        <f>[8]Abril!$D$5</f>
        <v>17.3</v>
      </c>
      <c r="C12" s="15">
        <f>[8]Abril!$D$6</f>
        <v>16.2</v>
      </c>
      <c r="D12" s="15">
        <f>[8]Abril!$D$7</f>
        <v>19.7</v>
      </c>
      <c r="E12" s="15">
        <f>[8]Abril!$D$8</f>
        <v>19.399999999999999</v>
      </c>
      <c r="F12" s="15">
        <f>[8]Abril!$D$9</f>
        <v>20</v>
      </c>
      <c r="G12" s="15">
        <f>[8]Abril!$D$10</f>
        <v>21</v>
      </c>
      <c r="H12" s="15">
        <f>[8]Abril!$D$11</f>
        <v>20.6</v>
      </c>
      <c r="I12" s="15">
        <f>[8]Abril!$D$12</f>
        <v>21.7</v>
      </c>
      <c r="J12" s="15">
        <f>[8]Abril!$D$13</f>
        <v>20.2</v>
      </c>
      <c r="K12" s="15">
        <f>[8]Abril!$D$14</f>
        <v>20.5</v>
      </c>
      <c r="L12" s="15">
        <f>[8]Abril!$D$15</f>
        <v>19.899999999999999</v>
      </c>
      <c r="M12" s="15">
        <f>[8]Abril!$D$16</f>
        <v>20</v>
      </c>
      <c r="N12" s="15">
        <f>[8]Abril!$D$17</f>
        <v>18.600000000000001</v>
      </c>
      <c r="O12" s="15">
        <f>[8]Abril!$D$18</f>
        <v>20</v>
      </c>
      <c r="P12" s="15">
        <f>[8]Abril!$D$19</f>
        <v>21</v>
      </c>
      <c r="Q12" s="15">
        <f>[8]Abril!$D$20</f>
        <v>19.600000000000001</v>
      </c>
      <c r="R12" s="15">
        <f>[8]Abril!$D$21</f>
        <v>17.899999999999999</v>
      </c>
      <c r="S12" s="15">
        <f>[8]Abril!$D$22</f>
        <v>19.2</v>
      </c>
      <c r="T12" s="15">
        <f>[8]Abril!$D$23</f>
        <v>19.8</v>
      </c>
      <c r="U12" s="15">
        <f>[8]Abril!$D$24</f>
        <v>18.2</v>
      </c>
      <c r="V12" s="15">
        <f>[8]Abril!$D$25</f>
        <v>17.600000000000001</v>
      </c>
      <c r="W12" s="15">
        <f>[8]Abril!$D$26</f>
        <v>15.6</v>
      </c>
      <c r="X12" s="15">
        <f>[8]Abril!$D$27</f>
        <v>15.1</v>
      </c>
      <c r="Y12" s="15">
        <f>[8]Abril!$D$28</f>
        <v>14.3</v>
      </c>
      <c r="Z12" s="15">
        <f>[8]Abril!$D$29</f>
        <v>15.4</v>
      </c>
      <c r="AA12" s="15">
        <f>[8]Abril!$D$30</f>
        <v>18.399999999999999</v>
      </c>
      <c r="AB12" s="15">
        <f>[8]Abril!$D$31</f>
        <v>15.4</v>
      </c>
      <c r="AC12" s="15">
        <f>[8]Abril!$D$32</f>
        <v>12.8</v>
      </c>
      <c r="AD12" s="15">
        <f>[8]Abril!$D$33</f>
        <v>15.9</v>
      </c>
      <c r="AE12" s="15">
        <f>[8]Abril!$D$34</f>
        <v>15.9</v>
      </c>
      <c r="AF12" s="26">
        <f t="shared" si="1"/>
        <v>12.8</v>
      </c>
      <c r="AG12" s="91">
        <f t="shared" si="2"/>
        <v>18.239999999999998</v>
      </c>
    </row>
    <row r="13" spans="1:33" ht="17.100000000000001" customHeight="1" x14ac:dyDescent="0.2">
      <c r="A13" s="84" t="s">
        <v>5</v>
      </c>
      <c r="B13" s="15" t="str">
        <f>[9]Abril!$D$5</f>
        <v>*</v>
      </c>
      <c r="C13" s="15" t="str">
        <f>[9]Abril!$D$6</f>
        <v>*</v>
      </c>
      <c r="D13" s="15" t="str">
        <f>[9]Abril!$D$7</f>
        <v>*</v>
      </c>
      <c r="E13" s="15" t="str">
        <f>[9]Abril!$D$8</f>
        <v>*</v>
      </c>
      <c r="F13" s="15" t="str">
        <f>[9]Abril!$D$9</f>
        <v>*</v>
      </c>
      <c r="G13" s="15" t="str">
        <f>[9]Abril!$D$10</f>
        <v>*</v>
      </c>
      <c r="H13" s="15" t="str">
        <f>[9]Abril!$D$11</f>
        <v>*</v>
      </c>
      <c r="I13" s="15" t="str">
        <f>[9]Abril!$D$12</f>
        <v>*</v>
      </c>
      <c r="J13" s="15" t="str">
        <f>[9]Abril!$D$13</f>
        <v>*</v>
      </c>
      <c r="K13" s="15" t="str">
        <f>[9]Abril!$D$14</f>
        <v>*</v>
      </c>
      <c r="L13" s="15" t="str">
        <f>[9]Abril!$D$15</f>
        <v>*</v>
      </c>
      <c r="M13" s="15" t="str">
        <f>[9]Abril!$D$16</f>
        <v>*</v>
      </c>
      <c r="N13" s="15" t="str">
        <f>[9]Abril!$D$17</f>
        <v>*</v>
      </c>
      <c r="O13" s="15" t="str">
        <f>[9]Abril!$D$18</f>
        <v>*</v>
      </c>
      <c r="P13" s="15" t="str">
        <f>[9]Abril!$D$19</f>
        <v>*</v>
      </c>
      <c r="Q13" s="15" t="str">
        <f>[9]Abril!$D$20</f>
        <v>*</v>
      </c>
      <c r="R13" s="15" t="str">
        <f>[9]Abril!$D$21</f>
        <v>*</v>
      </c>
      <c r="S13" s="15" t="str">
        <f>[9]Abril!$D$22</f>
        <v>*</v>
      </c>
      <c r="T13" s="15" t="str">
        <f>[9]Abril!$D$23</f>
        <v>*</v>
      </c>
      <c r="U13" s="15" t="str">
        <f>[9]Abril!$D$24</f>
        <v>*</v>
      </c>
      <c r="V13" s="15" t="str">
        <f>[9]Abril!$D$25</f>
        <v>*</v>
      </c>
      <c r="W13" s="15" t="str">
        <f>[9]Abril!$D$26</f>
        <v>*</v>
      </c>
      <c r="X13" s="15" t="str">
        <f>[9]Abril!$D$27</f>
        <v>*</v>
      </c>
      <c r="Y13" s="15" t="str">
        <f>[9]Abril!$D$28</f>
        <v>*</v>
      </c>
      <c r="Z13" s="15" t="str">
        <f>[9]Abril!$D$29</f>
        <v>*</v>
      </c>
      <c r="AA13" s="15" t="str">
        <f>[9]Abril!$D$30</f>
        <v>*</v>
      </c>
      <c r="AB13" s="15" t="str">
        <f>[9]Abril!$D$31</f>
        <v>*</v>
      </c>
      <c r="AC13" s="15" t="str">
        <f>[9]Abril!$D$32</f>
        <v>*</v>
      </c>
      <c r="AD13" s="15" t="str">
        <f>[9]Abril!$D$33</f>
        <v>*</v>
      </c>
      <c r="AE13" s="15" t="str">
        <f>[9]Abril!$D$34</f>
        <v>*</v>
      </c>
      <c r="AF13" s="26" t="s">
        <v>134</v>
      </c>
      <c r="AG13" s="91" t="s">
        <v>134</v>
      </c>
    </row>
    <row r="14" spans="1:33" ht="17.100000000000001" customHeight="1" x14ac:dyDescent="0.2">
      <c r="A14" s="84" t="s">
        <v>50</v>
      </c>
      <c r="B14" s="15">
        <f>[10]Abril!$D$5</f>
        <v>18.5</v>
      </c>
      <c r="C14" s="15">
        <f>[10]Abril!$D$6</f>
        <v>14.6</v>
      </c>
      <c r="D14" s="15">
        <f>[10]Abril!$D$7</f>
        <v>16.100000000000001</v>
      </c>
      <c r="E14" s="15">
        <f>[10]Abril!$D$8</f>
        <v>18.3</v>
      </c>
      <c r="F14" s="15">
        <f>[10]Abril!$D$9</f>
        <v>20.100000000000001</v>
      </c>
      <c r="G14" s="15">
        <f>[10]Abril!$D$10</f>
        <v>21.1</v>
      </c>
      <c r="H14" s="15">
        <f>[10]Abril!$D$11</f>
        <v>20.3</v>
      </c>
      <c r="I14" s="15">
        <f>[10]Abril!$D$12</f>
        <v>20.2</v>
      </c>
      <c r="J14" s="15">
        <f>[10]Abril!$D$13</f>
        <v>20.5</v>
      </c>
      <c r="K14" s="15">
        <f>[10]Abril!$D$14</f>
        <v>19.5</v>
      </c>
      <c r="L14" s="15">
        <f>[10]Abril!$D$15</f>
        <v>18.2</v>
      </c>
      <c r="M14" s="15">
        <f>[10]Abril!$D$16</f>
        <v>19.899999999999999</v>
      </c>
      <c r="N14" s="15">
        <f>[10]Abril!$D$17</f>
        <v>19.600000000000001</v>
      </c>
      <c r="O14" s="15">
        <f>[10]Abril!$D$18</f>
        <v>20.5</v>
      </c>
      <c r="P14" s="15">
        <f>[10]Abril!$D$19</f>
        <v>20.9</v>
      </c>
      <c r="Q14" s="15">
        <f>[10]Abril!$D$20</f>
        <v>20.3</v>
      </c>
      <c r="R14" s="15">
        <f>[10]Abril!$D$21</f>
        <v>17.3</v>
      </c>
      <c r="S14" s="15">
        <f>[10]Abril!$D$22</f>
        <v>17.2</v>
      </c>
      <c r="T14" s="15">
        <f>[10]Abril!$D$23</f>
        <v>20.2</v>
      </c>
      <c r="U14" s="15">
        <f>[10]Abril!$D$24</f>
        <v>18.5</v>
      </c>
      <c r="V14" s="15">
        <f>[10]Abril!$D$25</f>
        <v>18.2</v>
      </c>
      <c r="W14" s="15">
        <f>[10]Abril!$D$26</f>
        <v>18.399999999999999</v>
      </c>
      <c r="X14" s="15">
        <f>[10]Abril!$D$27</f>
        <v>15.6</v>
      </c>
      <c r="Y14" s="15">
        <f>[10]Abril!$D$28</f>
        <v>15.4</v>
      </c>
      <c r="Z14" s="15">
        <f>[10]Abril!$D$29</f>
        <v>15.1</v>
      </c>
      <c r="AA14" s="15">
        <f>[10]Abril!$D$30</f>
        <v>20.2</v>
      </c>
      <c r="AB14" s="15">
        <f>[10]Abril!$D$31</f>
        <v>16.899999999999999</v>
      </c>
      <c r="AC14" s="15">
        <f>[10]Abril!$D$32</f>
        <v>13.8</v>
      </c>
      <c r="AD14" s="15">
        <f>[10]Abril!$D$33</f>
        <v>16.3</v>
      </c>
      <c r="AE14" s="15">
        <f>[10]Abril!$D$34</f>
        <v>15</v>
      </c>
      <c r="AF14" s="26">
        <f>MIN(B14:AE14)</f>
        <v>13.8</v>
      </c>
      <c r="AG14" s="91">
        <f>AVERAGE(B14:AE14)</f>
        <v>18.223333333333326</v>
      </c>
    </row>
    <row r="15" spans="1:33" ht="17.100000000000001" customHeight="1" x14ac:dyDescent="0.2">
      <c r="A15" s="84" t="s">
        <v>6</v>
      </c>
      <c r="B15" s="15">
        <f>[11]Abril!$D$5</f>
        <v>21.8</v>
      </c>
      <c r="C15" s="15">
        <f>[11]Abril!$D$6</f>
        <v>17.7</v>
      </c>
      <c r="D15" s="15">
        <f>[11]Abril!$D$7</f>
        <v>18.899999999999999</v>
      </c>
      <c r="E15" s="15">
        <f>[11]Abril!$D$8</f>
        <v>22.4</v>
      </c>
      <c r="F15" s="15">
        <f>[11]Abril!$D$9</f>
        <v>22.6</v>
      </c>
      <c r="G15" s="15">
        <f>[11]Abril!$D$10</f>
        <v>22.2</v>
      </c>
      <c r="H15" s="15">
        <f>[11]Abril!$D$11</f>
        <v>23.3</v>
      </c>
      <c r="I15" s="15">
        <f>[11]Abril!$D$12</f>
        <v>23.5</v>
      </c>
      <c r="J15" s="15">
        <f>[11]Abril!$D$13</f>
        <v>21.8</v>
      </c>
      <c r="K15" s="15">
        <f>[11]Abril!$D$14</f>
        <v>22</v>
      </c>
      <c r="L15" s="15">
        <f>[11]Abril!$D$15</f>
        <v>21.3</v>
      </c>
      <c r="M15" s="15">
        <f>[11]Abril!$D$16</f>
        <v>24.1</v>
      </c>
      <c r="N15" s="15">
        <f>[11]Abril!$D$17</f>
        <v>21.2</v>
      </c>
      <c r="O15" s="15">
        <f>[11]Abril!$D$18</f>
        <v>22.2</v>
      </c>
      <c r="P15" s="15">
        <f>[11]Abril!$D$19</f>
        <v>21.9</v>
      </c>
      <c r="Q15" s="15">
        <f>[11]Abril!$D$20</f>
        <v>23.6</v>
      </c>
      <c r="R15" s="15">
        <f>[11]Abril!$D$21</f>
        <v>20.100000000000001</v>
      </c>
      <c r="S15" s="15">
        <f>[11]Abril!$D$22</f>
        <v>20.6</v>
      </c>
      <c r="T15" s="15">
        <f>[11]Abril!$D$23</f>
        <v>21.6</v>
      </c>
      <c r="U15" s="15">
        <f>[11]Abril!$D$24</f>
        <v>19.600000000000001</v>
      </c>
      <c r="V15" s="15">
        <f>[11]Abril!$D$25</f>
        <v>19.8</v>
      </c>
      <c r="W15" s="15">
        <f>[11]Abril!$D$26</f>
        <v>19.7</v>
      </c>
      <c r="X15" s="15">
        <f>[11]Abril!$D$27</f>
        <v>17.399999999999999</v>
      </c>
      <c r="Y15" s="15">
        <f>[11]Abril!$D$28</f>
        <v>17.7</v>
      </c>
      <c r="Z15" s="15">
        <f>[11]Abril!$D$29</f>
        <v>19.100000000000001</v>
      </c>
      <c r="AA15" s="15">
        <f>[11]Abril!$D$30</f>
        <v>20</v>
      </c>
      <c r="AB15" s="15">
        <f>[11]Abril!$D$31</f>
        <v>18.399999999999999</v>
      </c>
      <c r="AC15" s="15">
        <f>[11]Abril!$D$32</f>
        <v>14.9</v>
      </c>
      <c r="AD15" s="15">
        <f>[11]Abril!$D$33</f>
        <v>17</v>
      </c>
      <c r="AE15" s="15">
        <f>[11]Abril!$D$34</f>
        <v>16</v>
      </c>
      <c r="AF15" s="26">
        <f t="shared" ref="AF15:AF30" si="3">MIN(B15:AE15)</f>
        <v>14.9</v>
      </c>
      <c r="AG15" s="91">
        <f t="shared" ref="AG15:AG30" si="4">AVERAGE(B15:AE15)</f>
        <v>20.413333333333334</v>
      </c>
    </row>
    <row r="16" spans="1:33" ht="17.100000000000001" customHeight="1" x14ac:dyDescent="0.2">
      <c r="A16" s="84" t="s">
        <v>7</v>
      </c>
      <c r="B16" s="15">
        <f>[12]Abril!$D$5</f>
        <v>17.7</v>
      </c>
      <c r="C16" s="15">
        <f>[12]Abril!$D$6</f>
        <v>16.899999999999999</v>
      </c>
      <c r="D16" s="15">
        <f>[12]Abril!$D$7</f>
        <v>18.7</v>
      </c>
      <c r="E16" s="15">
        <f>[12]Abril!$D$8</f>
        <v>21.9</v>
      </c>
      <c r="F16" s="15">
        <f>[12]Abril!$D$9</f>
        <v>20.3</v>
      </c>
      <c r="G16" s="15">
        <f>[12]Abril!$D$10</f>
        <v>21.9</v>
      </c>
      <c r="H16" s="15">
        <f>[12]Abril!$D$11</f>
        <v>20.2</v>
      </c>
      <c r="I16" s="15">
        <f>[12]Abril!$D$12</f>
        <v>22.4</v>
      </c>
      <c r="J16" s="15">
        <f>[12]Abril!$D$13</f>
        <v>21.9</v>
      </c>
      <c r="K16" s="15">
        <f>[12]Abril!$D$14</f>
        <v>22.1</v>
      </c>
      <c r="L16" s="15">
        <f>[12]Abril!$D$15</f>
        <v>20.9</v>
      </c>
      <c r="M16" s="15">
        <f>[12]Abril!$D$16</f>
        <v>17</v>
      </c>
      <c r="N16" s="15">
        <f>[12]Abril!$D$17</f>
        <v>15.9</v>
      </c>
      <c r="O16" s="15">
        <f>[12]Abril!$D$18</f>
        <v>20.100000000000001</v>
      </c>
      <c r="P16" s="15">
        <f>[12]Abril!$D$19</f>
        <v>21.7</v>
      </c>
      <c r="Q16" s="15">
        <f>[12]Abril!$D$20</f>
        <v>18.8</v>
      </c>
      <c r="R16" s="15">
        <f>[12]Abril!$D$21</f>
        <v>17.399999999999999</v>
      </c>
      <c r="S16" s="15">
        <f>[12]Abril!$D$22</f>
        <v>18.100000000000001</v>
      </c>
      <c r="T16" s="15">
        <f>[12]Abril!$D$23</f>
        <v>19.3</v>
      </c>
      <c r="U16" s="15">
        <f>[12]Abril!$D$24</f>
        <v>16.7</v>
      </c>
      <c r="V16" s="15">
        <f>[12]Abril!$D$25</f>
        <v>14.5</v>
      </c>
      <c r="W16" s="15">
        <f>[12]Abril!$D$26</f>
        <v>13.9</v>
      </c>
      <c r="X16" s="15">
        <f>[12]Abril!$D$27</f>
        <v>14.2</v>
      </c>
      <c r="Y16" s="15">
        <f>[12]Abril!$D$28</f>
        <v>17.3</v>
      </c>
      <c r="Z16" s="15">
        <f>[12]Abril!$D$29</f>
        <v>18.8</v>
      </c>
      <c r="AA16" s="15">
        <f>[12]Abril!$D$30</f>
        <v>14.3</v>
      </c>
      <c r="AB16" s="15">
        <f>[12]Abril!$D$31</f>
        <v>9.4</v>
      </c>
      <c r="AC16" s="15">
        <f>[12]Abril!$D$32</f>
        <v>6.8</v>
      </c>
      <c r="AD16" s="15">
        <f>[12]Abril!$D$33</f>
        <v>11.4</v>
      </c>
      <c r="AE16" s="15">
        <f>[12]Abril!$D$34</f>
        <v>13.2</v>
      </c>
      <c r="AF16" s="26">
        <f t="shared" si="3"/>
        <v>6.8</v>
      </c>
      <c r="AG16" s="91">
        <f t="shared" si="4"/>
        <v>17.456666666666663</v>
      </c>
    </row>
    <row r="17" spans="1:33" ht="17.100000000000001" customHeight="1" x14ac:dyDescent="0.2">
      <c r="A17" s="84" t="s">
        <v>8</v>
      </c>
      <c r="B17" s="15">
        <f>[13]Abril!$D$5</f>
        <v>16</v>
      </c>
      <c r="C17" s="15">
        <f>[13]Abril!$D$6</f>
        <v>16</v>
      </c>
      <c r="D17" s="15">
        <f>[13]Abril!$D$7</f>
        <v>17.399999999999999</v>
      </c>
      <c r="E17" s="15">
        <f>[13]Abril!$D$8</f>
        <v>21.3</v>
      </c>
      <c r="F17" s="15">
        <f>[13]Abril!$D$9</f>
        <v>19.100000000000001</v>
      </c>
      <c r="G17" s="15">
        <f>[13]Abril!$D$10</f>
        <v>19</v>
      </c>
      <c r="H17" s="15">
        <f>[13]Abril!$D$11</f>
        <v>19</v>
      </c>
      <c r="I17" s="15">
        <f>[13]Abril!$D$12</f>
        <v>22.7</v>
      </c>
      <c r="J17" s="15">
        <f>[13]Abril!$D$13</f>
        <v>22.2</v>
      </c>
      <c r="K17" s="15">
        <f>[13]Abril!$D$14</f>
        <v>21.9</v>
      </c>
      <c r="L17" s="15">
        <f>[13]Abril!$D$15</f>
        <v>21.6</v>
      </c>
      <c r="M17" s="15">
        <f>[13]Abril!$D$16</f>
        <v>17.399999999999999</v>
      </c>
      <c r="N17" s="15">
        <f>[13]Abril!$D$17</f>
        <v>16.8</v>
      </c>
      <c r="O17" s="15">
        <f>[13]Abril!$D$18</f>
        <v>19</v>
      </c>
      <c r="P17" s="15">
        <f>[13]Abril!$D$19</f>
        <v>19.5</v>
      </c>
      <c r="Q17" s="15">
        <f>[13]Abril!$D$20</f>
        <v>19.399999999999999</v>
      </c>
      <c r="R17" s="15">
        <f>[13]Abril!$D$21</f>
        <v>16.600000000000001</v>
      </c>
      <c r="S17" s="15">
        <f>[13]Abril!$D$22</f>
        <v>18.8</v>
      </c>
      <c r="T17" s="15">
        <f>[13]Abril!$D$23</f>
        <v>18.2</v>
      </c>
      <c r="U17" s="15">
        <f>[13]Abril!$D$24</f>
        <v>18.600000000000001</v>
      </c>
      <c r="V17" s="15">
        <f>[13]Abril!$D$25</f>
        <v>16.3</v>
      </c>
      <c r="W17" s="15">
        <f>[13]Abril!$D$26</f>
        <v>15.1</v>
      </c>
      <c r="X17" s="15">
        <f>[13]Abril!$D$27</f>
        <v>13.9</v>
      </c>
      <c r="Y17" s="15">
        <f>[13]Abril!$D$28</f>
        <v>16.899999999999999</v>
      </c>
      <c r="Z17" s="15">
        <f>[13]Abril!$D$29</f>
        <v>19</v>
      </c>
      <c r="AA17" s="15">
        <f>[13]Abril!$D$30</f>
        <v>15.4</v>
      </c>
      <c r="AB17" s="15">
        <f>[13]Abril!$D$31</f>
        <v>9</v>
      </c>
      <c r="AC17" s="15">
        <f>[13]Abril!$D$32</f>
        <v>8.6</v>
      </c>
      <c r="AD17" s="15">
        <f>[13]Abril!$D$33</f>
        <v>9.5</v>
      </c>
      <c r="AE17" s="15">
        <f>[13]Abril!$D$34</f>
        <v>11.9</v>
      </c>
      <c r="AF17" s="26">
        <f t="shared" si="3"/>
        <v>8.6</v>
      </c>
      <c r="AG17" s="91">
        <f t="shared" si="4"/>
        <v>17.203333333333333</v>
      </c>
    </row>
    <row r="18" spans="1:33" ht="17.100000000000001" customHeight="1" x14ac:dyDescent="0.2">
      <c r="A18" s="84" t="s">
        <v>9</v>
      </c>
      <c r="B18" s="15">
        <f>[14]Abril!$D$5</f>
        <v>17.600000000000001</v>
      </c>
      <c r="C18" s="15">
        <f>[14]Abril!$D$6</f>
        <v>17</v>
      </c>
      <c r="D18" s="15">
        <f>[14]Abril!$D$7</f>
        <v>19.600000000000001</v>
      </c>
      <c r="E18" s="15">
        <f>[14]Abril!$D$8</f>
        <v>22.5</v>
      </c>
      <c r="F18" s="15">
        <f>[14]Abril!$D$9</f>
        <v>22.1</v>
      </c>
      <c r="G18" s="15">
        <f>[14]Abril!$D$10</f>
        <v>21.5</v>
      </c>
      <c r="H18" s="15">
        <f>[14]Abril!$D$11</f>
        <v>20.9</v>
      </c>
      <c r="I18" s="15">
        <f>[14]Abril!$D$12</f>
        <v>22.2</v>
      </c>
      <c r="J18" s="15">
        <f>[14]Abril!$D$13</f>
        <v>22.8</v>
      </c>
      <c r="K18" s="15">
        <f>[14]Abril!$D$14</f>
        <v>22.9</v>
      </c>
      <c r="L18" s="15">
        <f>[14]Abril!$D$15</f>
        <v>21.9</v>
      </c>
      <c r="M18" s="15">
        <f>[14]Abril!$D$16</f>
        <v>18.399999999999999</v>
      </c>
      <c r="N18" s="15">
        <f>[14]Abril!$D$17</f>
        <v>19.8</v>
      </c>
      <c r="O18" s="15">
        <f>[14]Abril!$D$18</f>
        <v>20.100000000000001</v>
      </c>
      <c r="P18" s="15">
        <f>[14]Abril!$D$19</f>
        <v>21.5</v>
      </c>
      <c r="Q18" s="15">
        <f>[14]Abril!$D$20</f>
        <v>19.2</v>
      </c>
      <c r="R18" s="15">
        <f>[14]Abril!$D$21</f>
        <v>18.3</v>
      </c>
      <c r="S18" s="15">
        <f>[14]Abril!$D$22</f>
        <v>19.5</v>
      </c>
      <c r="T18" s="15">
        <f>[14]Abril!$D$23</f>
        <v>18.7</v>
      </c>
      <c r="U18" s="15">
        <f>[14]Abril!$D$24</f>
        <v>18.2</v>
      </c>
      <c r="V18" s="15">
        <f>[14]Abril!$D$25</f>
        <v>16.3</v>
      </c>
      <c r="W18" s="15">
        <f>[14]Abril!$D$26</f>
        <v>15</v>
      </c>
      <c r="X18" s="15">
        <f>[14]Abril!$D$27</f>
        <v>16.399999999999999</v>
      </c>
      <c r="Y18" s="15">
        <f>[14]Abril!$D$28</f>
        <v>17.8</v>
      </c>
      <c r="Z18" s="15">
        <f>[14]Abril!$D$29</f>
        <v>17.600000000000001</v>
      </c>
      <c r="AA18" s="15">
        <f>[14]Abril!$D$30</f>
        <v>15.4</v>
      </c>
      <c r="AB18" s="15">
        <f>[14]Abril!$D$31</f>
        <v>11.2</v>
      </c>
      <c r="AC18" s="15">
        <f>[14]Abril!$D$32</f>
        <v>10.1</v>
      </c>
      <c r="AD18" s="15">
        <f>[14]Abril!$D$33</f>
        <v>13.6</v>
      </c>
      <c r="AE18" s="15">
        <f>[14]Abril!$D$34</f>
        <v>14.6</v>
      </c>
      <c r="AF18" s="26">
        <f t="shared" si="3"/>
        <v>10.1</v>
      </c>
      <c r="AG18" s="91">
        <f t="shared" si="4"/>
        <v>18.423333333333339</v>
      </c>
    </row>
    <row r="19" spans="1:33" ht="17.100000000000001" customHeight="1" x14ac:dyDescent="0.2">
      <c r="A19" s="84" t="s">
        <v>49</v>
      </c>
      <c r="B19" s="15">
        <f>[15]Abril!$D$5</f>
        <v>19.8</v>
      </c>
      <c r="C19" s="15">
        <f>[15]Abril!$D$6</f>
        <v>16.2</v>
      </c>
      <c r="D19" s="15">
        <f>[15]Abril!$D$7</f>
        <v>17.7</v>
      </c>
      <c r="E19" s="15">
        <f>[15]Abril!$D$8</f>
        <v>22.2</v>
      </c>
      <c r="F19" s="15">
        <f>[15]Abril!$D$9</f>
        <v>22.2</v>
      </c>
      <c r="G19" s="15">
        <f>[15]Abril!$D$10</f>
        <v>23.3</v>
      </c>
      <c r="H19" s="15">
        <f>[15]Abril!$D$11</f>
        <v>21.9</v>
      </c>
      <c r="I19" s="15">
        <f>[15]Abril!$D$12</f>
        <v>23.1</v>
      </c>
      <c r="J19" s="15">
        <f>[15]Abril!$D$13</f>
        <v>22.1</v>
      </c>
      <c r="K19" s="15">
        <f>[15]Abril!$D$14</f>
        <v>22.1</v>
      </c>
      <c r="L19" s="15">
        <f>[15]Abril!$D$15</f>
        <v>22.2</v>
      </c>
      <c r="M19" s="15">
        <f>[15]Abril!$D$16</f>
        <v>19.3</v>
      </c>
      <c r="N19" s="15">
        <f>[15]Abril!$D$17</f>
        <v>16.600000000000001</v>
      </c>
      <c r="O19" s="15">
        <f>[15]Abril!$D$18</f>
        <v>20.8</v>
      </c>
      <c r="P19" s="15">
        <f>[15]Abril!$D$19</f>
        <v>22.8</v>
      </c>
      <c r="Q19" s="15">
        <f>[15]Abril!$D$20</f>
        <v>20.5</v>
      </c>
      <c r="R19" s="15">
        <f>[15]Abril!$D$21</f>
        <v>20.399999999999999</v>
      </c>
      <c r="S19" s="15">
        <f>[15]Abril!$D$22</f>
        <v>21.2</v>
      </c>
      <c r="T19" s="15">
        <f>[15]Abril!$D$23</f>
        <v>22.4</v>
      </c>
      <c r="U19" s="15">
        <f>[15]Abril!$D$24</f>
        <v>17.600000000000001</v>
      </c>
      <c r="V19" s="15">
        <f>[15]Abril!$D$25</f>
        <v>16.399999999999999</v>
      </c>
      <c r="W19" s="15">
        <f>[15]Abril!$D$26</f>
        <v>15.3</v>
      </c>
      <c r="X19" s="15">
        <f>[15]Abril!$D$27</f>
        <v>15.8</v>
      </c>
      <c r="Y19" s="15">
        <f>[15]Abril!$D$28</f>
        <v>18.5</v>
      </c>
      <c r="Z19" s="15">
        <f>[15]Abril!$D$29</f>
        <v>22.1</v>
      </c>
      <c r="AA19" s="15">
        <f>[15]Abril!$D$30</f>
        <v>15.9</v>
      </c>
      <c r="AB19" s="15">
        <f>[15]Abril!$D$31</f>
        <v>11.4</v>
      </c>
      <c r="AC19" s="15">
        <f>[15]Abril!$D$32</f>
        <v>9.5</v>
      </c>
      <c r="AD19" s="15">
        <f>[15]Abril!$D$33</f>
        <v>10.5</v>
      </c>
      <c r="AE19" s="15">
        <f>[15]Abril!$D$34</f>
        <v>13.4</v>
      </c>
      <c r="AF19" s="26">
        <f t="shared" si="3"/>
        <v>9.5</v>
      </c>
      <c r="AG19" s="91">
        <f t="shared" si="4"/>
        <v>18.77333333333333</v>
      </c>
    </row>
    <row r="20" spans="1:33" ht="17.100000000000001" customHeight="1" x14ac:dyDescent="0.2">
      <c r="A20" s="84" t="s">
        <v>10</v>
      </c>
      <c r="B20" s="15">
        <f>[16]Abril!$D$5</f>
        <v>17.8</v>
      </c>
      <c r="C20" s="15">
        <f>[16]Abril!$D$6</f>
        <v>16.399999999999999</v>
      </c>
      <c r="D20" s="15">
        <f>[16]Abril!$D$7</f>
        <v>17.3</v>
      </c>
      <c r="E20" s="15">
        <f>[16]Abril!$D$8</f>
        <v>21.1</v>
      </c>
      <c r="F20" s="15">
        <f>[16]Abril!$D$9</f>
        <v>21.1</v>
      </c>
      <c r="G20" s="15">
        <f>[16]Abril!$D$10</f>
        <v>19.600000000000001</v>
      </c>
      <c r="H20" s="15">
        <f>[16]Abril!$D$11</f>
        <v>19.8</v>
      </c>
      <c r="I20" s="15">
        <f>[16]Abril!$D$12</f>
        <v>22.6</v>
      </c>
      <c r="J20" s="15">
        <f>[16]Abril!$D$13</f>
        <v>22.4</v>
      </c>
      <c r="K20" s="15">
        <f>[16]Abril!$D$14</f>
        <v>22.3</v>
      </c>
      <c r="L20" s="15">
        <f>[16]Abril!$D$15</f>
        <v>21.7</v>
      </c>
      <c r="M20" s="15">
        <f>[16]Abril!$D$16</f>
        <v>17.2</v>
      </c>
      <c r="N20" s="15">
        <f>[16]Abril!$D$17</f>
        <v>16.7</v>
      </c>
      <c r="O20" s="15">
        <f>[16]Abril!$D$18</f>
        <v>19.7</v>
      </c>
      <c r="P20" s="15">
        <f>[16]Abril!$D$19</f>
        <v>20.399999999999999</v>
      </c>
      <c r="Q20" s="15">
        <f>[16]Abril!$D$20</f>
        <v>19.3</v>
      </c>
      <c r="R20" s="15">
        <f>[16]Abril!$D$21</f>
        <v>17.8</v>
      </c>
      <c r="S20" s="15">
        <f>[16]Abril!$D$22</f>
        <v>18</v>
      </c>
      <c r="T20" s="15">
        <f>[16]Abril!$D$23</f>
        <v>19.2</v>
      </c>
      <c r="U20" s="15">
        <f>[16]Abril!$D$24</f>
        <v>18.7</v>
      </c>
      <c r="V20" s="15">
        <f>[16]Abril!$D$25</f>
        <v>15.7</v>
      </c>
      <c r="W20" s="15">
        <f>[16]Abril!$D$26</f>
        <v>15.4</v>
      </c>
      <c r="X20" s="15">
        <f>[16]Abril!$D$27</f>
        <v>14.5</v>
      </c>
      <c r="Y20" s="15">
        <f>[16]Abril!$D$28</f>
        <v>18.2</v>
      </c>
      <c r="Z20" s="15">
        <f>[16]Abril!$D$29</f>
        <v>20.6</v>
      </c>
      <c r="AA20" s="15">
        <f>[16]Abril!$D$30</f>
        <v>16.3</v>
      </c>
      <c r="AB20" s="15">
        <f>[16]Abril!$D$31</f>
        <v>10.199999999999999</v>
      </c>
      <c r="AC20" s="15">
        <f>[16]Abril!$D$32</f>
        <v>7.2</v>
      </c>
      <c r="AD20" s="15">
        <f>[16]Abril!$D$33</f>
        <v>9.5</v>
      </c>
      <c r="AE20" s="15">
        <f>[16]Abril!$D$34</f>
        <v>11.1</v>
      </c>
      <c r="AF20" s="26">
        <f t="shared" si="3"/>
        <v>7.2</v>
      </c>
      <c r="AG20" s="91">
        <f t="shared" si="4"/>
        <v>17.59333333333333</v>
      </c>
    </row>
    <row r="21" spans="1:33" ht="17.100000000000001" customHeight="1" x14ac:dyDescent="0.2">
      <c r="A21" s="84" t="s">
        <v>11</v>
      </c>
      <c r="B21" s="15">
        <f>[17]Abril!$D$5</f>
        <v>15.7</v>
      </c>
      <c r="C21" s="15">
        <f>[17]Abril!$D$6</f>
        <v>13.3</v>
      </c>
      <c r="D21" s="15">
        <f>[17]Abril!$D$7</f>
        <v>15.1</v>
      </c>
      <c r="E21" s="15">
        <f>[17]Abril!$D$8</f>
        <v>20.2</v>
      </c>
      <c r="F21" s="15">
        <f>[17]Abril!$D$9</f>
        <v>20.8</v>
      </c>
      <c r="G21" s="15">
        <f>[17]Abril!$D$10</f>
        <v>22.8</v>
      </c>
      <c r="H21" s="15">
        <f>[17]Abril!$D$11</f>
        <v>21</v>
      </c>
      <c r="I21" s="15">
        <f>[17]Abril!$D$12</f>
        <v>22.2</v>
      </c>
      <c r="J21" s="15">
        <f>[17]Abril!$D$13</f>
        <v>21.1</v>
      </c>
      <c r="K21" s="15">
        <f>[17]Abril!$D$14</f>
        <v>20.7</v>
      </c>
      <c r="L21" s="15">
        <f>[17]Abril!$D$15</f>
        <v>21.9</v>
      </c>
      <c r="M21" s="15">
        <f>[17]Abril!$D$16</f>
        <v>19.600000000000001</v>
      </c>
      <c r="N21" s="15">
        <f>[17]Abril!$D$17</f>
        <v>15.9</v>
      </c>
      <c r="O21" s="15">
        <f>[17]Abril!$D$18</f>
        <v>18.5</v>
      </c>
      <c r="P21" s="15">
        <f>[17]Abril!$D$19</f>
        <v>20</v>
      </c>
      <c r="Q21" s="15">
        <f>[17]Abril!$D$20</f>
        <v>19.2</v>
      </c>
      <c r="R21" s="15">
        <f>[17]Abril!$D$21</f>
        <v>17.3</v>
      </c>
      <c r="S21" s="15">
        <f>[17]Abril!$D$22</f>
        <v>17.100000000000001</v>
      </c>
      <c r="T21" s="15">
        <f>[17]Abril!$D$23</f>
        <v>20</v>
      </c>
      <c r="U21" s="15">
        <f>[17]Abril!$D$24</f>
        <v>17.100000000000001</v>
      </c>
      <c r="V21" s="15">
        <f>[17]Abril!$D$25</f>
        <v>13.7</v>
      </c>
      <c r="W21" s="15">
        <f>[17]Abril!$D$26</f>
        <v>13.7</v>
      </c>
      <c r="X21" s="15">
        <f>[17]Abril!$D$27</f>
        <v>13.2</v>
      </c>
      <c r="Y21" s="15">
        <f>[17]Abril!$D$28</f>
        <v>14.8</v>
      </c>
      <c r="Z21" s="15">
        <f>[17]Abril!$D$29</f>
        <v>18.7</v>
      </c>
      <c r="AA21" s="15">
        <f>[17]Abril!$D$30</f>
        <v>14</v>
      </c>
      <c r="AB21" s="15">
        <f>[17]Abril!$D$31</f>
        <v>10.4</v>
      </c>
      <c r="AC21" s="15">
        <f>[17]Abril!$D$32</f>
        <v>9.3000000000000007</v>
      </c>
      <c r="AD21" s="15">
        <f>[17]Abril!$D$33</f>
        <v>9.3000000000000007</v>
      </c>
      <c r="AE21" s="15">
        <f>[17]Abril!$D$34</f>
        <v>11.4</v>
      </c>
      <c r="AF21" s="26">
        <f t="shared" si="3"/>
        <v>9.3000000000000007</v>
      </c>
      <c r="AG21" s="91">
        <f t="shared" si="4"/>
        <v>16.93333333333333</v>
      </c>
    </row>
    <row r="22" spans="1:33" ht="17.100000000000001" customHeight="1" x14ac:dyDescent="0.2">
      <c r="A22" s="84" t="s">
        <v>12</v>
      </c>
      <c r="B22" s="15">
        <f>[18]Abril!$D$5</f>
        <v>21</v>
      </c>
      <c r="C22" s="15">
        <f>[18]Abril!$D$6</f>
        <v>18.2</v>
      </c>
      <c r="D22" s="15">
        <f>[18]Abril!$D$7</f>
        <v>18.600000000000001</v>
      </c>
      <c r="E22" s="15">
        <f>[18]Abril!$D$8</f>
        <v>23.9</v>
      </c>
      <c r="F22" s="15">
        <f>[18]Abril!$D$9</f>
        <v>22.8</v>
      </c>
      <c r="G22" s="15">
        <f>[18]Abril!$D$10</f>
        <v>23.7</v>
      </c>
      <c r="H22" s="15">
        <f>[18]Abril!$D$11</f>
        <v>23.6</v>
      </c>
      <c r="I22" s="15">
        <f>[18]Abril!$D$12</f>
        <v>22.7</v>
      </c>
      <c r="J22" s="15">
        <f>[18]Abril!$D$13</f>
        <v>22.8</v>
      </c>
      <c r="K22" s="15">
        <f>[18]Abril!$D$14</f>
        <v>23.2</v>
      </c>
      <c r="L22" s="15">
        <f>[18]Abril!$D$15</f>
        <v>23.4</v>
      </c>
      <c r="M22" s="15">
        <f>[18]Abril!$D$16</f>
        <v>20.399999999999999</v>
      </c>
      <c r="N22" s="15">
        <f>[18]Abril!$D$17</f>
        <v>18.600000000000001</v>
      </c>
      <c r="O22" s="15">
        <f>[18]Abril!$D$18</f>
        <v>22.8</v>
      </c>
      <c r="P22" s="15">
        <f>[18]Abril!$D$19</f>
        <v>24</v>
      </c>
      <c r="Q22" s="15">
        <f>[18]Abril!$D$20</f>
        <v>20.8</v>
      </c>
      <c r="R22" s="15">
        <f>[18]Abril!$D$21</f>
        <v>19.899999999999999</v>
      </c>
      <c r="S22" s="15">
        <f>[18]Abril!$D$22</f>
        <v>22</v>
      </c>
      <c r="T22" s="15">
        <f>[18]Abril!$D$23</f>
        <v>22.4</v>
      </c>
      <c r="U22" s="15">
        <f>[18]Abril!$D$24</f>
        <v>18.100000000000001</v>
      </c>
      <c r="V22" s="15">
        <f>[18]Abril!$D$25</f>
        <v>17.5</v>
      </c>
      <c r="W22" s="15">
        <f>[18]Abril!$D$26</f>
        <v>17.5</v>
      </c>
      <c r="X22" s="15">
        <f>[18]Abril!$D$27</f>
        <v>17.8</v>
      </c>
      <c r="Y22" s="15">
        <f>[18]Abril!$D$28</f>
        <v>19.7</v>
      </c>
      <c r="Z22" s="15">
        <f>[18]Abril!$D$29</f>
        <v>21.1</v>
      </c>
      <c r="AA22" s="15">
        <f>[18]Abril!$D$30</f>
        <v>15.9</v>
      </c>
      <c r="AB22" s="15">
        <f>[18]Abril!$D$31</f>
        <v>14.4</v>
      </c>
      <c r="AC22" s="15">
        <f>[18]Abril!$D$32</f>
        <v>13</v>
      </c>
      <c r="AD22" s="15">
        <f>[18]Abril!$D$33</f>
        <v>14</v>
      </c>
      <c r="AE22" s="15">
        <f>[18]Abril!$D$34</f>
        <v>16</v>
      </c>
      <c r="AF22" s="26">
        <f t="shared" si="3"/>
        <v>13</v>
      </c>
      <c r="AG22" s="91">
        <f t="shared" si="4"/>
        <v>19.993333333333332</v>
      </c>
    </row>
    <row r="23" spans="1:33" ht="17.100000000000001" customHeight="1" x14ac:dyDescent="0.2">
      <c r="A23" s="84" t="s">
        <v>13</v>
      </c>
      <c r="B23" s="15">
        <f>[19]Abril!$D$5</f>
        <v>23.6</v>
      </c>
      <c r="C23" s="15">
        <f>[19]Abril!$D$6</f>
        <v>19.399999999999999</v>
      </c>
      <c r="D23" s="15">
        <f>[19]Abril!$D$7</f>
        <v>21.6</v>
      </c>
      <c r="E23" s="15">
        <f>[19]Abril!$D$8</f>
        <v>23.3</v>
      </c>
      <c r="F23" s="15">
        <f>[19]Abril!$D$9</f>
        <v>23.1</v>
      </c>
      <c r="G23" s="15">
        <f>[19]Abril!$D$10</f>
        <v>25</v>
      </c>
      <c r="H23" s="15">
        <f>[19]Abril!$D$11</f>
        <v>23.1</v>
      </c>
      <c r="I23" s="15">
        <f>[19]Abril!$D$12</f>
        <v>24.5</v>
      </c>
      <c r="J23" s="15">
        <f>[19]Abril!$D$13</f>
        <v>23.6</v>
      </c>
      <c r="K23" s="15">
        <f>[19]Abril!$D$14</f>
        <v>23.2</v>
      </c>
      <c r="L23" s="15">
        <f>[19]Abril!$D$15</f>
        <v>21.6</v>
      </c>
      <c r="M23" s="15">
        <f>[19]Abril!$D$16</f>
        <v>21.4</v>
      </c>
      <c r="N23" s="15">
        <f>[19]Abril!$D$17</f>
        <v>19.5</v>
      </c>
      <c r="O23" s="15">
        <f>[19]Abril!$D$18</f>
        <v>21.5</v>
      </c>
      <c r="P23" s="15">
        <f>[19]Abril!$D$19</f>
        <v>22.6</v>
      </c>
      <c r="Q23" s="15">
        <f>[19]Abril!$D$20</f>
        <v>20.399999999999999</v>
      </c>
      <c r="R23" s="15">
        <f>[19]Abril!$D$21</f>
        <v>19.7</v>
      </c>
      <c r="S23" s="15">
        <f>[19]Abril!$D$22</f>
        <v>20</v>
      </c>
      <c r="T23" s="15">
        <f>[19]Abril!$D$23</f>
        <v>21.5</v>
      </c>
      <c r="U23" s="15">
        <f>[19]Abril!$D$24</f>
        <v>17.5</v>
      </c>
      <c r="V23" s="15">
        <f>[19]Abril!$D$25</f>
        <v>18.5</v>
      </c>
      <c r="W23" s="15">
        <f>[19]Abril!$D$26</f>
        <v>21.2</v>
      </c>
      <c r="X23" s="15">
        <f>[19]Abril!$D$27</f>
        <v>18.8</v>
      </c>
      <c r="Y23" s="15">
        <f>[19]Abril!$D$28</f>
        <v>20.100000000000001</v>
      </c>
      <c r="Z23" s="15">
        <f>[19]Abril!$D$29</f>
        <v>22.4</v>
      </c>
      <c r="AA23" s="15">
        <f>[19]Abril!$D$30</f>
        <v>18.600000000000001</v>
      </c>
      <c r="AB23" s="15">
        <f>[19]Abril!$D$31</f>
        <v>17.5</v>
      </c>
      <c r="AC23" s="15">
        <f>[19]Abril!$D$32</f>
        <v>15.5</v>
      </c>
      <c r="AD23" s="15">
        <f>[19]Abril!$D$33</f>
        <v>15.2</v>
      </c>
      <c r="AE23" s="15">
        <f>[19]Abril!$D$34</f>
        <v>17</v>
      </c>
      <c r="AF23" s="26">
        <f t="shared" si="3"/>
        <v>15.2</v>
      </c>
      <c r="AG23" s="91">
        <f t="shared" si="4"/>
        <v>20.696666666666665</v>
      </c>
    </row>
    <row r="24" spans="1:33" ht="17.100000000000001" customHeight="1" x14ac:dyDescent="0.2">
      <c r="A24" s="84" t="s">
        <v>14</v>
      </c>
      <c r="B24" s="15">
        <f>[20]Abril!$D$5</f>
        <v>17.8</v>
      </c>
      <c r="C24" s="15">
        <f>[20]Abril!$D$6</f>
        <v>17.3</v>
      </c>
      <c r="D24" s="15">
        <f>[20]Abril!$D$7</f>
        <v>20.399999999999999</v>
      </c>
      <c r="E24" s="15">
        <f>[20]Abril!$D$8</f>
        <v>21.4</v>
      </c>
      <c r="F24" s="15">
        <f>[20]Abril!$D$9</f>
        <v>22.5</v>
      </c>
      <c r="G24" s="15">
        <f>[20]Abril!$D$10</f>
        <v>22.9</v>
      </c>
      <c r="H24" s="15">
        <f>[20]Abril!$D$11</f>
        <v>23.2</v>
      </c>
      <c r="I24" s="15">
        <f>[20]Abril!$D$12</f>
        <v>23.1</v>
      </c>
      <c r="J24" s="15">
        <f>[20]Abril!$D$13</f>
        <v>21.9</v>
      </c>
      <c r="K24" s="15">
        <f>[20]Abril!$D$14</f>
        <v>22</v>
      </c>
      <c r="L24" s="15">
        <f>[20]Abril!$D$15</f>
        <v>22.3</v>
      </c>
      <c r="M24" s="15">
        <f>[20]Abril!$D$16</f>
        <v>21.6</v>
      </c>
      <c r="N24" s="15">
        <f>[20]Abril!$D$17</f>
        <v>20.5</v>
      </c>
      <c r="O24" s="15">
        <f>[20]Abril!$D$18</f>
        <v>20.8</v>
      </c>
      <c r="P24" s="15">
        <f>[20]Abril!$D$19</f>
        <v>22.7</v>
      </c>
      <c r="Q24" s="15">
        <f>[20]Abril!$D$20</f>
        <v>20.3</v>
      </c>
      <c r="R24" s="15">
        <f>[20]Abril!$D$21</f>
        <v>21</v>
      </c>
      <c r="S24" s="15">
        <f>[20]Abril!$D$22</f>
        <v>20</v>
      </c>
      <c r="T24" s="15">
        <f>[20]Abril!$D$23</f>
        <v>19.600000000000001</v>
      </c>
      <c r="U24" s="15">
        <f>[20]Abril!$D$24</f>
        <v>21.2</v>
      </c>
      <c r="V24" s="15">
        <f>[20]Abril!$D$25</f>
        <v>21</v>
      </c>
      <c r="W24" s="15">
        <f>[20]Abril!$D$26</f>
        <v>16.399999999999999</v>
      </c>
      <c r="X24" s="15">
        <f>[20]Abril!$D$27</f>
        <v>15.5</v>
      </c>
      <c r="Y24" s="15">
        <f>[20]Abril!$D$28</f>
        <v>15.8</v>
      </c>
      <c r="Z24" s="15">
        <f>[20]Abril!$D$29</f>
        <v>14.9</v>
      </c>
      <c r="AA24" s="15">
        <f>[20]Abril!$D$30</f>
        <v>20.5</v>
      </c>
      <c r="AB24" s="15">
        <f>[20]Abril!$D$31</f>
        <v>18.7</v>
      </c>
      <c r="AC24" s="15">
        <f>[20]Abril!$D$32</f>
        <v>15.1</v>
      </c>
      <c r="AD24" s="15">
        <f>[20]Abril!$D$33</f>
        <v>16.8</v>
      </c>
      <c r="AE24" s="15">
        <f>[20]Abril!$D$34</f>
        <v>16.100000000000001</v>
      </c>
      <c r="AF24" s="26">
        <f t="shared" si="3"/>
        <v>14.9</v>
      </c>
      <c r="AG24" s="91">
        <f t="shared" si="4"/>
        <v>19.776666666666667</v>
      </c>
    </row>
    <row r="25" spans="1:33" ht="17.100000000000001" customHeight="1" x14ac:dyDescent="0.2">
      <c r="A25" s="84" t="s">
        <v>15</v>
      </c>
      <c r="B25" s="15">
        <f>[21]Abril!$D$5</f>
        <v>16.3</v>
      </c>
      <c r="C25" s="15">
        <f>[21]Abril!$D$6</f>
        <v>15.4</v>
      </c>
      <c r="D25" s="15">
        <f>[21]Abril!$D$7</f>
        <v>15.9</v>
      </c>
      <c r="E25" s="15">
        <f>[21]Abril!$D$8</f>
        <v>20.399999999999999</v>
      </c>
      <c r="F25" s="15">
        <f>[21]Abril!$D$9</f>
        <v>20.399999999999999</v>
      </c>
      <c r="G25" s="15">
        <f>[21]Abril!$D$10</f>
        <v>19.899999999999999</v>
      </c>
      <c r="H25" s="15">
        <f>[21]Abril!$D$11</f>
        <v>18.5</v>
      </c>
      <c r="I25" s="15">
        <f>[21]Abril!$D$12</f>
        <v>21.6</v>
      </c>
      <c r="J25" s="15">
        <f>[21]Abril!$D$13</f>
        <v>20.9</v>
      </c>
      <c r="K25" s="15">
        <f>[21]Abril!$D$14</f>
        <v>20.7</v>
      </c>
      <c r="L25" s="15">
        <f>[21]Abril!$D$15</f>
        <v>19.8</v>
      </c>
      <c r="M25" s="15">
        <f>[21]Abril!$D$16</f>
        <v>16</v>
      </c>
      <c r="N25" s="15">
        <f>[21]Abril!$D$17</f>
        <v>15.4</v>
      </c>
      <c r="O25" s="15">
        <f>[21]Abril!$D$18</f>
        <v>18.5</v>
      </c>
      <c r="P25" s="15">
        <f>[21]Abril!$D$19</f>
        <v>19.2</v>
      </c>
      <c r="Q25" s="15">
        <f>[21]Abril!$D$20</f>
        <v>18.100000000000001</v>
      </c>
      <c r="R25" s="15">
        <f>[21]Abril!$D$21</f>
        <v>17.899999999999999</v>
      </c>
      <c r="S25" s="15">
        <f>[21]Abril!$D$22</f>
        <v>17</v>
      </c>
      <c r="T25" s="15">
        <f>[21]Abril!$D$23</f>
        <v>18.399999999999999</v>
      </c>
      <c r="U25" s="15">
        <f>[21]Abril!$D$24</f>
        <v>15.9</v>
      </c>
      <c r="V25" s="15">
        <f>[21]Abril!$D$25</f>
        <v>14.1</v>
      </c>
      <c r="W25" s="15">
        <f>[21]Abril!$D$26</f>
        <v>15.6</v>
      </c>
      <c r="X25" s="15">
        <f>[21]Abril!$D$27</f>
        <v>14.2</v>
      </c>
      <c r="Y25" s="15">
        <f>[21]Abril!$D$28</f>
        <v>16.2</v>
      </c>
      <c r="Z25" s="15">
        <f>[21]Abril!$D$29</f>
        <v>18.600000000000001</v>
      </c>
      <c r="AA25" s="15">
        <f>[21]Abril!$D$30</f>
        <v>14.1</v>
      </c>
      <c r="AB25" s="15">
        <f>[21]Abril!$D$31</f>
        <v>8.3000000000000007</v>
      </c>
      <c r="AC25" s="15">
        <f>[21]Abril!$D$32</f>
        <v>9.1999999999999993</v>
      </c>
      <c r="AD25" s="15">
        <f>[21]Abril!$D$33</f>
        <v>10.3</v>
      </c>
      <c r="AE25" s="15">
        <f>[21]Abril!$D$34</f>
        <v>10.9</v>
      </c>
      <c r="AF25" s="26">
        <f t="shared" si="3"/>
        <v>8.3000000000000007</v>
      </c>
      <c r="AG25" s="91">
        <f t="shared" si="4"/>
        <v>16.59</v>
      </c>
    </row>
    <row r="26" spans="1:33" ht="17.100000000000001" customHeight="1" x14ac:dyDescent="0.2">
      <c r="A26" s="84" t="s">
        <v>16</v>
      </c>
      <c r="B26" s="15">
        <f>[22]Abril!$D$5</f>
        <v>21.6</v>
      </c>
      <c r="C26" s="15">
        <f>[22]Abril!$D$6</f>
        <v>18.7</v>
      </c>
      <c r="D26" s="15">
        <f>[22]Abril!$D$7</f>
        <v>22.5</v>
      </c>
      <c r="E26" s="15">
        <f>[22]Abril!$D$8</f>
        <v>23.2</v>
      </c>
      <c r="F26" s="15">
        <f>[22]Abril!$D$9</f>
        <v>23.5</v>
      </c>
      <c r="G26" s="15">
        <f>[22]Abril!$D$10</f>
        <v>21.3</v>
      </c>
      <c r="H26" s="15">
        <f>[22]Abril!$D$11</f>
        <v>20.100000000000001</v>
      </c>
      <c r="I26" s="15">
        <f>[22]Abril!$D$12</f>
        <v>24.5</v>
      </c>
      <c r="J26" s="15">
        <f>[22]Abril!$D$13</f>
        <v>24.3</v>
      </c>
      <c r="K26" s="15">
        <f>[22]Abril!$D$14</f>
        <v>21.2</v>
      </c>
      <c r="L26" s="15">
        <f>[22]Abril!$D$15</f>
        <v>20.100000000000001</v>
      </c>
      <c r="M26" s="15">
        <f>[22]Abril!$D$16</f>
        <v>18.399999999999999</v>
      </c>
      <c r="N26" s="15">
        <f>[22]Abril!$D$17</f>
        <v>16.5</v>
      </c>
      <c r="O26" s="15">
        <f>[22]Abril!$D$18</f>
        <v>19.100000000000001</v>
      </c>
      <c r="P26" s="15">
        <f>[22]Abril!$D$19</f>
        <v>22.1</v>
      </c>
      <c r="Q26" s="15">
        <f>[22]Abril!$D$20</f>
        <v>21.7</v>
      </c>
      <c r="R26" s="15">
        <f>[22]Abril!$D$21</f>
        <v>22</v>
      </c>
      <c r="S26" s="15">
        <f>[22]Abril!$D$22</f>
        <v>21.9</v>
      </c>
      <c r="T26" s="15">
        <f>[22]Abril!$D$23</f>
        <v>22.9</v>
      </c>
      <c r="U26" s="15">
        <f>[22]Abril!$D$24</f>
        <v>17.3</v>
      </c>
      <c r="V26" s="15">
        <f>[22]Abril!$D$25</f>
        <v>18.7</v>
      </c>
      <c r="W26" s="15">
        <f>[22]Abril!$D$26</f>
        <v>17.8</v>
      </c>
      <c r="X26" s="15">
        <f>[22]Abril!$D$27</f>
        <v>18</v>
      </c>
      <c r="Y26" s="15">
        <f>[22]Abril!$D$28</f>
        <v>20.2</v>
      </c>
      <c r="Z26" s="15">
        <f>[22]Abril!$D$29</f>
        <v>23.5</v>
      </c>
      <c r="AA26" s="15">
        <f>[22]Abril!$D$30</f>
        <v>18</v>
      </c>
      <c r="AB26" s="15">
        <f>[22]Abril!$D$31</f>
        <v>12.7</v>
      </c>
      <c r="AC26" s="15">
        <f>[22]Abril!$D$32</f>
        <v>10.199999999999999</v>
      </c>
      <c r="AD26" s="15">
        <f>[22]Abril!$D$33</f>
        <v>12.2</v>
      </c>
      <c r="AE26" s="15">
        <f>[22]Abril!$D$34</f>
        <v>16.3</v>
      </c>
      <c r="AF26" s="26">
        <f t="shared" si="3"/>
        <v>10.199999999999999</v>
      </c>
      <c r="AG26" s="91">
        <f t="shared" si="4"/>
        <v>19.683333333333334</v>
      </c>
    </row>
    <row r="27" spans="1:33" ht="17.100000000000001" customHeight="1" x14ac:dyDescent="0.2">
      <c r="A27" s="84" t="s">
        <v>17</v>
      </c>
      <c r="B27" s="15">
        <f>[23]Abril!$D$5</f>
        <v>17.600000000000001</v>
      </c>
      <c r="C27" s="15">
        <f>[23]Abril!$D$6</f>
        <v>13.7</v>
      </c>
      <c r="D27" s="15">
        <f>[23]Abril!$D$7</f>
        <v>15.4</v>
      </c>
      <c r="E27" s="15">
        <f>[23]Abril!$D$8</f>
        <v>20.5</v>
      </c>
      <c r="F27" s="15">
        <f>[23]Abril!$D$9</f>
        <v>20.8</v>
      </c>
      <c r="G27" s="15">
        <f>[23]Abril!$D$10</f>
        <v>22.6</v>
      </c>
      <c r="H27" s="15">
        <f>[23]Abril!$D$11</f>
        <v>20.399999999999999</v>
      </c>
      <c r="I27" s="15">
        <f>[23]Abril!$D$12</f>
        <v>22.6</v>
      </c>
      <c r="J27" s="15">
        <f>[23]Abril!$D$13</f>
        <v>22.5</v>
      </c>
      <c r="K27" s="15">
        <f>[23]Abril!$D$14</f>
        <v>22.1</v>
      </c>
      <c r="L27" s="15">
        <f>[23]Abril!$D$15</f>
        <v>22.2</v>
      </c>
      <c r="M27" s="15">
        <f>[23]Abril!$D$16</f>
        <v>19.100000000000001</v>
      </c>
      <c r="N27" s="15">
        <f>[23]Abril!$D$17</f>
        <v>15.8</v>
      </c>
      <c r="O27" s="15">
        <f>[23]Abril!$D$18</f>
        <v>19.3</v>
      </c>
      <c r="P27" s="15">
        <f>[23]Abril!$D$19</f>
        <v>21.2</v>
      </c>
      <c r="Q27" s="15">
        <f>[23]Abril!$D$20</f>
        <v>18.899999999999999</v>
      </c>
      <c r="R27" s="15">
        <f>[23]Abril!$D$21</f>
        <v>16.8</v>
      </c>
      <c r="S27" s="15">
        <f>[23]Abril!$D$22</f>
        <v>18.3</v>
      </c>
      <c r="T27" s="15">
        <f>[23]Abril!$D$23</f>
        <v>20</v>
      </c>
      <c r="U27" s="15">
        <f>[23]Abril!$D$24</f>
        <v>17.2</v>
      </c>
      <c r="V27" s="15">
        <f>[23]Abril!$D$25</f>
        <v>14.7</v>
      </c>
      <c r="W27" s="15">
        <f>[23]Abril!$D$26</f>
        <v>12.6</v>
      </c>
      <c r="X27" s="15">
        <f>[23]Abril!$D$27</f>
        <v>12.9</v>
      </c>
      <c r="Y27" s="15">
        <f>[23]Abril!$D$28</f>
        <v>15.3</v>
      </c>
      <c r="Z27" s="15">
        <f>[23]Abril!$D$29</f>
        <v>17.600000000000001</v>
      </c>
      <c r="AA27" s="15">
        <f>[23]Abril!$D$30</f>
        <v>15</v>
      </c>
      <c r="AB27" s="15">
        <f>[23]Abril!$D$31</f>
        <v>11.1</v>
      </c>
      <c r="AC27" s="15">
        <f>[23]Abril!$D$32</f>
        <v>7</v>
      </c>
      <c r="AD27" s="15">
        <f>[23]Abril!$D$33</f>
        <v>8.6</v>
      </c>
      <c r="AE27" s="15">
        <f>[23]Abril!$D$34</f>
        <v>9.8000000000000007</v>
      </c>
      <c r="AF27" s="26">
        <f>MIN(B27:AE27)</f>
        <v>7</v>
      </c>
      <c r="AG27" s="91">
        <f>AVERAGE(B27:AE27)</f>
        <v>17.053333333333335</v>
      </c>
    </row>
    <row r="28" spans="1:33" ht="17.100000000000001" customHeight="1" x14ac:dyDescent="0.2">
      <c r="A28" s="84" t="s">
        <v>18</v>
      </c>
      <c r="B28" s="15">
        <f>[24]Abril!$D$5</f>
        <v>22.8</v>
      </c>
      <c r="C28" s="15">
        <f>[24]Abril!$D$6</f>
        <v>22.4</v>
      </c>
      <c r="D28" s="15">
        <f>[24]Abril!$D$7</f>
        <v>19.100000000000001</v>
      </c>
      <c r="E28" s="15" t="str">
        <f>[24]Abril!$D$8</f>
        <v>*</v>
      </c>
      <c r="F28" s="15">
        <f>[24]Abril!$D$9</f>
        <v>25.2</v>
      </c>
      <c r="G28" s="15" t="str">
        <f>[24]Abril!$D$10</f>
        <v>*</v>
      </c>
      <c r="H28" s="15">
        <f>[24]Abril!$D$11</f>
        <v>24.1</v>
      </c>
      <c r="I28" s="15">
        <f>[24]Abril!$D$12</f>
        <v>22.7</v>
      </c>
      <c r="J28" s="15">
        <f>[24]Abril!$D$13</f>
        <v>20.8</v>
      </c>
      <c r="K28" s="15">
        <f>[24]Abril!$D$14</f>
        <v>20.7</v>
      </c>
      <c r="L28" s="15">
        <f>[24]Abril!$D$15</f>
        <v>18.899999999999999</v>
      </c>
      <c r="M28" s="15">
        <f>[24]Abril!$D$16</f>
        <v>20.9</v>
      </c>
      <c r="N28" s="15">
        <f>[24]Abril!$D$17</f>
        <v>19.899999999999999</v>
      </c>
      <c r="O28" s="15">
        <f>[24]Abril!$D$18</f>
        <v>20.5</v>
      </c>
      <c r="P28" s="15">
        <f>[24]Abril!$D$19</f>
        <v>21.2</v>
      </c>
      <c r="Q28" s="15">
        <f>[24]Abril!$D$20</f>
        <v>18.100000000000001</v>
      </c>
      <c r="R28" s="15">
        <f>[24]Abril!$D$21</f>
        <v>17.3</v>
      </c>
      <c r="S28" s="15">
        <f>[24]Abril!$D$22</f>
        <v>19.100000000000001</v>
      </c>
      <c r="T28" s="15">
        <f>[24]Abril!$D$23</f>
        <v>19.7</v>
      </c>
      <c r="U28" s="15">
        <f>[24]Abril!$D$24</f>
        <v>16.2</v>
      </c>
      <c r="V28" s="15">
        <f>[24]Abril!$D$25</f>
        <v>16.5</v>
      </c>
      <c r="W28" s="15">
        <f>[24]Abril!$D$26</f>
        <v>14.6</v>
      </c>
      <c r="X28" s="15">
        <f>[24]Abril!$D$27</f>
        <v>15.6</v>
      </c>
      <c r="Y28" s="15">
        <f>[24]Abril!$D$28</f>
        <v>15.9</v>
      </c>
      <c r="Z28" s="15">
        <f>[24]Abril!$D$29</f>
        <v>17.5</v>
      </c>
      <c r="AA28" s="15">
        <f>[24]Abril!$D$30</f>
        <v>16.8</v>
      </c>
      <c r="AB28" s="15">
        <f>[24]Abril!$D$31</f>
        <v>14.1</v>
      </c>
      <c r="AC28" s="15">
        <f>[24]Abril!$D$32</f>
        <v>12.5</v>
      </c>
      <c r="AD28" s="15">
        <f>[24]Abril!$D$33</f>
        <v>15.5</v>
      </c>
      <c r="AE28" s="15">
        <f>[24]Abril!$D$34</f>
        <v>14.8</v>
      </c>
      <c r="AF28" s="26">
        <f t="shared" si="3"/>
        <v>12.5</v>
      </c>
      <c r="AG28" s="91">
        <f t="shared" si="4"/>
        <v>18.692857142857147</v>
      </c>
    </row>
    <row r="29" spans="1:33" ht="17.100000000000001" customHeight="1" x14ac:dyDescent="0.2">
      <c r="A29" s="84" t="s">
        <v>19</v>
      </c>
      <c r="B29" s="15">
        <f>[25]Abril!$D$5</f>
        <v>16.7</v>
      </c>
      <c r="C29" s="15">
        <f>[25]Abril!$D$6</f>
        <v>16.600000000000001</v>
      </c>
      <c r="D29" s="15">
        <f>[25]Abril!$D$7</f>
        <v>18.3</v>
      </c>
      <c r="E29" s="15">
        <f>[25]Abril!$D$8</f>
        <v>21.9</v>
      </c>
      <c r="F29" s="15">
        <f>[25]Abril!$D$9</f>
        <v>19</v>
      </c>
      <c r="G29" s="15">
        <f>[25]Abril!$D$10</f>
        <v>18.600000000000001</v>
      </c>
      <c r="H29" s="15">
        <f>[25]Abril!$D$11</f>
        <v>18.7</v>
      </c>
      <c r="I29" s="15">
        <f>[25]Abril!$D$12</f>
        <v>21.3</v>
      </c>
      <c r="J29" s="15">
        <f>[25]Abril!$D$13</f>
        <v>22.1</v>
      </c>
      <c r="K29" s="15">
        <f>[25]Abril!$D$14</f>
        <v>21.2</v>
      </c>
      <c r="L29" s="15">
        <f>[25]Abril!$D$15</f>
        <v>20.2</v>
      </c>
      <c r="M29" s="15">
        <f>[25]Abril!$D$16</f>
        <v>15.6</v>
      </c>
      <c r="N29" s="15">
        <f>[25]Abril!$D$17</f>
        <v>16.399999999999999</v>
      </c>
      <c r="O29" s="15">
        <f>[25]Abril!$D$18</f>
        <v>19.3</v>
      </c>
      <c r="P29" s="15">
        <f>[25]Abril!$D$19</f>
        <v>20.399999999999999</v>
      </c>
      <c r="Q29" s="15">
        <f>[25]Abril!$D$20</f>
        <v>18.8</v>
      </c>
      <c r="R29" s="15">
        <f>[25]Abril!$D$21</f>
        <v>18.5</v>
      </c>
      <c r="S29" s="15">
        <f>[25]Abril!$D$22</f>
        <v>18.600000000000001</v>
      </c>
      <c r="T29" s="15">
        <f>[25]Abril!$D$23</f>
        <v>18.7</v>
      </c>
      <c r="U29" s="15">
        <f>[25]Abril!$D$24</f>
        <v>17.8</v>
      </c>
      <c r="V29" s="15">
        <f>[25]Abril!$D$25</f>
        <v>15.8</v>
      </c>
      <c r="W29" s="15">
        <f>[25]Abril!$D$26</f>
        <v>14.4</v>
      </c>
      <c r="X29" s="15">
        <f>[25]Abril!$D$27</f>
        <v>14.8</v>
      </c>
      <c r="Y29" s="15">
        <f>[25]Abril!$D$28</f>
        <v>17.7</v>
      </c>
      <c r="Z29" s="15">
        <f>[25]Abril!$D$29</f>
        <v>18.100000000000001</v>
      </c>
      <c r="AA29" s="15">
        <f>[25]Abril!$D$30</f>
        <v>14.7</v>
      </c>
      <c r="AB29" s="15">
        <f>[25]Abril!$D$31</f>
        <v>8.4</v>
      </c>
      <c r="AC29" s="15">
        <f>[25]Abril!$D$32</f>
        <v>7.9</v>
      </c>
      <c r="AD29" s="15">
        <f>[25]Abril!$D$33</f>
        <v>11.4</v>
      </c>
      <c r="AE29" s="15">
        <f>[25]Abril!$D$34</f>
        <v>12.3</v>
      </c>
      <c r="AF29" s="26">
        <f t="shared" si="3"/>
        <v>7.9</v>
      </c>
      <c r="AG29" s="91">
        <f t="shared" si="4"/>
        <v>17.139999999999997</v>
      </c>
    </row>
    <row r="30" spans="1:33" ht="17.100000000000001" customHeight="1" x14ac:dyDescent="0.2">
      <c r="A30" s="84" t="s">
        <v>31</v>
      </c>
      <c r="B30" s="15">
        <f>[26]Abril!$D$5</f>
        <v>18.2</v>
      </c>
      <c r="C30" s="15">
        <f>[26]Abril!$D$6</f>
        <v>14</v>
      </c>
      <c r="D30" s="15">
        <f>[26]Abril!$D$7</f>
        <v>18.8</v>
      </c>
      <c r="E30" s="15">
        <f>[26]Abril!$D$8</f>
        <v>21.5</v>
      </c>
      <c r="F30" s="15">
        <f>[26]Abril!$D$9</f>
        <v>21.3</v>
      </c>
      <c r="G30" s="15">
        <f>[26]Abril!$D$10</f>
        <v>21.5</v>
      </c>
      <c r="H30" s="15">
        <f>[26]Abril!$D$11</f>
        <v>21.9</v>
      </c>
      <c r="I30" s="15">
        <f>[26]Abril!$D$12</f>
        <v>22</v>
      </c>
      <c r="J30" s="15">
        <f>[26]Abril!$D$13</f>
        <v>22.1</v>
      </c>
      <c r="K30" s="15">
        <f>[26]Abril!$D$14</f>
        <v>22.3</v>
      </c>
      <c r="L30" s="15">
        <f>[26]Abril!$D$15</f>
        <v>21.4</v>
      </c>
      <c r="M30" s="15">
        <f>[26]Abril!$D$16</f>
        <v>20.2</v>
      </c>
      <c r="N30" s="15">
        <f>[26]Abril!$D$17</f>
        <v>16.100000000000001</v>
      </c>
      <c r="O30" s="15">
        <f>[26]Abril!$D$18</f>
        <v>20.100000000000001</v>
      </c>
      <c r="P30" s="15">
        <f>[26]Abril!$D$19</f>
        <v>22</v>
      </c>
      <c r="Q30" s="15">
        <f>[26]Abril!$D$20</f>
        <v>19.100000000000001</v>
      </c>
      <c r="R30" s="15">
        <f>[26]Abril!$D$21</f>
        <v>16</v>
      </c>
      <c r="S30" s="15">
        <f>[26]Abril!$D$22</f>
        <v>18</v>
      </c>
      <c r="T30" s="15">
        <f>[26]Abril!$D$23</f>
        <v>20.7</v>
      </c>
      <c r="U30" s="15">
        <f>[26]Abril!$D$24</f>
        <v>16.3</v>
      </c>
      <c r="V30" s="15">
        <f>[26]Abril!$D$25</f>
        <v>15.4</v>
      </c>
      <c r="W30" s="15">
        <f>[26]Abril!$D$26</f>
        <v>14.2</v>
      </c>
      <c r="X30" s="15">
        <f>[26]Abril!$D$27</f>
        <v>14.2</v>
      </c>
      <c r="Y30" s="15">
        <f>[26]Abril!$D$28</f>
        <v>18.899999999999999</v>
      </c>
      <c r="Z30" s="15">
        <f>[26]Abril!$D$29</f>
        <v>19.3</v>
      </c>
      <c r="AA30" s="15">
        <f>[26]Abril!$D$30</f>
        <v>14.2</v>
      </c>
      <c r="AB30" s="15">
        <f>[26]Abril!$D$31</f>
        <v>11.4</v>
      </c>
      <c r="AC30" s="15">
        <f>[26]Abril!$D$32</f>
        <v>8.9</v>
      </c>
      <c r="AD30" s="15">
        <f>[26]Abril!$D$33</f>
        <v>9.6</v>
      </c>
      <c r="AE30" s="15">
        <f>[26]Abril!$D$34</f>
        <v>11.5</v>
      </c>
      <c r="AF30" s="26">
        <f t="shared" si="3"/>
        <v>8.9</v>
      </c>
      <c r="AG30" s="91">
        <f t="shared" si="4"/>
        <v>17.70333333333333</v>
      </c>
    </row>
    <row r="31" spans="1:33" ht="17.100000000000001" customHeight="1" x14ac:dyDescent="0.2">
      <c r="A31" s="84" t="s">
        <v>51</v>
      </c>
      <c r="B31" s="15">
        <f>[27]Abril!$D$5</f>
        <v>20.8</v>
      </c>
      <c r="C31" s="15">
        <f>[27]Abril!$D$6</f>
        <v>19</v>
      </c>
      <c r="D31" s="15">
        <f>[27]Abril!$D$7</f>
        <v>20.6</v>
      </c>
      <c r="E31" s="15">
        <f>[27]Abril!$D$8</f>
        <v>22.7</v>
      </c>
      <c r="F31" s="15">
        <f>[27]Abril!$D$9</f>
        <v>21.8</v>
      </c>
      <c r="G31" s="15">
        <f>[27]Abril!$D$10</f>
        <v>22.6</v>
      </c>
      <c r="H31" s="15">
        <f>[27]Abril!$D$11</f>
        <v>22.5</v>
      </c>
      <c r="I31" s="15">
        <f>[27]Abril!$D$12</f>
        <v>22.6</v>
      </c>
      <c r="J31" s="15">
        <f>[27]Abril!$D$13</f>
        <v>21.6</v>
      </c>
      <c r="K31" s="15">
        <f>[27]Abril!$D$14</f>
        <v>21.5</v>
      </c>
      <c r="L31" s="15">
        <f>[27]Abril!$D$15</f>
        <v>20.100000000000001</v>
      </c>
      <c r="M31" s="15">
        <f>[27]Abril!$D$16</f>
        <v>20.8</v>
      </c>
      <c r="N31" s="15">
        <f>[27]Abril!$D$17</f>
        <v>21.1</v>
      </c>
      <c r="O31" s="15">
        <f>[27]Abril!$D$18</f>
        <v>21.4</v>
      </c>
      <c r="P31" s="15">
        <f>[27]Abril!$D$19</f>
        <v>21.4</v>
      </c>
      <c r="Q31" s="15">
        <f>[27]Abril!$D$20</f>
        <v>20.2</v>
      </c>
      <c r="R31" s="15">
        <f>[27]Abril!$D$21</f>
        <v>19.5</v>
      </c>
      <c r="S31" s="15">
        <f>[27]Abril!$D$22</f>
        <v>19.2</v>
      </c>
      <c r="T31" s="15">
        <f>[27]Abril!$D$23</f>
        <v>21.3</v>
      </c>
      <c r="U31" s="15">
        <f>[27]Abril!$D$24</f>
        <v>18.100000000000001</v>
      </c>
      <c r="V31" s="15">
        <f>[27]Abril!$D$25</f>
        <v>17.8</v>
      </c>
      <c r="W31" s="15">
        <f>[27]Abril!$D$26</f>
        <v>20</v>
      </c>
      <c r="X31" s="15">
        <f>[27]Abril!$D$27</f>
        <v>18.3</v>
      </c>
      <c r="Y31" s="15">
        <f>[27]Abril!$D$28</f>
        <v>18.399999999999999</v>
      </c>
      <c r="Z31" s="15">
        <f>[27]Abril!$D$29</f>
        <v>20.8</v>
      </c>
      <c r="AA31" s="15">
        <f>[27]Abril!$D$30</f>
        <v>21.2</v>
      </c>
      <c r="AB31" s="15">
        <f>[27]Abril!$D$31</f>
        <v>18</v>
      </c>
      <c r="AC31" s="15">
        <f>[27]Abril!$D$32</f>
        <v>16.100000000000001</v>
      </c>
      <c r="AD31" s="15">
        <f>[27]Abril!$D$33</f>
        <v>18.5</v>
      </c>
      <c r="AE31" s="15">
        <f>[27]Abril!$D$34</f>
        <v>18.3</v>
      </c>
      <c r="AF31" s="26">
        <f>MIN(B31:AE31)</f>
        <v>16.100000000000001</v>
      </c>
      <c r="AG31" s="91">
        <f>AVERAGE(B31:AE31)</f>
        <v>20.206666666666663</v>
      </c>
    </row>
    <row r="32" spans="1:33" ht="17.100000000000001" customHeight="1" x14ac:dyDescent="0.2">
      <c r="A32" s="84" t="s">
        <v>20</v>
      </c>
      <c r="B32" s="15">
        <f>[28]Abril!$D$5</f>
        <v>17.3</v>
      </c>
      <c r="C32" s="15">
        <f>[28]Abril!$D$6</f>
        <v>16.8</v>
      </c>
      <c r="D32" s="15">
        <f>[28]Abril!$D$7</f>
        <v>20.6</v>
      </c>
      <c r="E32" s="15">
        <f>[28]Abril!$D$8</f>
        <v>22.4</v>
      </c>
      <c r="F32" s="15">
        <f>[28]Abril!$D$9</f>
        <v>24.2</v>
      </c>
      <c r="G32" s="15">
        <f>[28]Abril!$D$10</f>
        <v>24</v>
      </c>
      <c r="H32" s="15">
        <f>[28]Abril!$D$11</f>
        <v>22.1</v>
      </c>
      <c r="I32" s="15">
        <f>[28]Abril!$D$12</f>
        <v>23.8</v>
      </c>
      <c r="J32" s="15">
        <f>[28]Abril!$D$13</f>
        <v>22.9</v>
      </c>
      <c r="K32" s="15">
        <f>[28]Abril!$D$14</f>
        <v>24.1</v>
      </c>
      <c r="L32" s="15">
        <f>[28]Abril!$D$15</f>
        <v>24.1</v>
      </c>
      <c r="M32" s="15">
        <f>[28]Abril!$D$16</f>
        <v>23.1</v>
      </c>
      <c r="N32" s="15">
        <f>[28]Abril!$D$17</f>
        <v>19.899999999999999</v>
      </c>
      <c r="O32" s="15">
        <f>[28]Abril!$D$18</f>
        <v>20.7</v>
      </c>
      <c r="P32" s="15">
        <f>[28]Abril!$D$19</f>
        <v>22.3</v>
      </c>
      <c r="Q32" s="15">
        <f>[28]Abril!$D$20</f>
        <v>22.8</v>
      </c>
      <c r="R32" s="15">
        <f>[28]Abril!$D$21</f>
        <v>20.8</v>
      </c>
      <c r="S32" s="15">
        <f>[28]Abril!$D$22</f>
        <v>20.3</v>
      </c>
      <c r="T32" s="15">
        <f>[28]Abril!$D$23</f>
        <v>18.8</v>
      </c>
      <c r="U32" s="15">
        <f>[28]Abril!$D$24</f>
        <v>19.8</v>
      </c>
      <c r="V32" s="15">
        <f>[28]Abril!$D$25</f>
        <v>19.7</v>
      </c>
      <c r="W32" s="15">
        <f>[28]Abril!$D$26</f>
        <v>16.7</v>
      </c>
      <c r="X32" s="15">
        <f>[28]Abril!$D$27</f>
        <v>16.399999999999999</v>
      </c>
      <c r="Y32" s="15">
        <f>[28]Abril!$D$28</f>
        <v>17.399999999999999</v>
      </c>
      <c r="Z32" s="15">
        <f>[28]Abril!$D$29</f>
        <v>18.100000000000001</v>
      </c>
      <c r="AA32" s="15">
        <f>[28]Abril!$D$30</f>
        <v>19.8</v>
      </c>
      <c r="AB32" s="15">
        <f>[28]Abril!$D$31</f>
        <v>16.5</v>
      </c>
      <c r="AC32" s="15">
        <f>[28]Abril!$D$32</f>
        <v>16</v>
      </c>
      <c r="AD32" s="15">
        <f>[28]Abril!$D$33</f>
        <v>15.3</v>
      </c>
      <c r="AE32" s="15">
        <f>[28]Abril!$D$34</f>
        <v>15.6</v>
      </c>
      <c r="AF32" s="26">
        <f>MIN(B32:AE32)</f>
        <v>15.3</v>
      </c>
      <c r="AG32" s="91">
        <f>AVERAGE(B32:AE32)</f>
        <v>20.076666666666664</v>
      </c>
    </row>
    <row r="33" spans="1:35" s="5" customFormat="1" ht="17.100000000000001" customHeight="1" thickBot="1" x14ac:dyDescent="0.25">
      <c r="A33" s="95" t="s">
        <v>35</v>
      </c>
      <c r="B33" s="96">
        <f t="shared" ref="B33:AF33" si="5">MIN(B5:B32)</f>
        <v>15.7</v>
      </c>
      <c r="C33" s="96">
        <f t="shared" si="5"/>
        <v>13.3</v>
      </c>
      <c r="D33" s="96">
        <f t="shared" si="5"/>
        <v>15</v>
      </c>
      <c r="E33" s="96">
        <f t="shared" si="5"/>
        <v>18.3</v>
      </c>
      <c r="F33" s="96">
        <f t="shared" si="5"/>
        <v>19</v>
      </c>
      <c r="G33" s="96">
        <f t="shared" si="5"/>
        <v>18.600000000000001</v>
      </c>
      <c r="H33" s="96">
        <f t="shared" si="5"/>
        <v>18.2</v>
      </c>
      <c r="I33" s="96">
        <f t="shared" si="5"/>
        <v>20.2</v>
      </c>
      <c r="J33" s="96">
        <f t="shared" si="5"/>
        <v>20.2</v>
      </c>
      <c r="K33" s="96">
        <f t="shared" si="5"/>
        <v>19.5</v>
      </c>
      <c r="L33" s="96">
        <f t="shared" si="5"/>
        <v>18.2</v>
      </c>
      <c r="M33" s="96">
        <f t="shared" si="5"/>
        <v>15.6</v>
      </c>
      <c r="N33" s="96">
        <f t="shared" si="5"/>
        <v>13.8</v>
      </c>
      <c r="O33" s="96">
        <f t="shared" si="5"/>
        <v>17.5</v>
      </c>
      <c r="P33" s="96">
        <f t="shared" si="5"/>
        <v>18.5</v>
      </c>
      <c r="Q33" s="96">
        <f t="shared" si="5"/>
        <v>18.100000000000001</v>
      </c>
      <c r="R33" s="96">
        <f t="shared" si="5"/>
        <v>16</v>
      </c>
      <c r="S33" s="96">
        <f t="shared" si="5"/>
        <v>16.8</v>
      </c>
      <c r="T33" s="96">
        <f t="shared" si="5"/>
        <v>17.8</v>
      </c>
      <c r="U33" s="96">
        <f t="shared" si="5"/>
        <v>15.9</v>
      </c>
      <c r="V33" s="96">
        <f t="shared" si="5"/>
        <v>13.7</v>
      </c>
      <c r="W33" s="96">
        <f t="shared" si="5"/>
        <v>12.6</v>
      </c>
      <c r="X33" s="96">
        <f t="shared" si="5"/>
        <v>12.6</v>
      </c>
      <c r="Y33" s="96">
        <f t="shared" si="5"/>
        <v>14.3</v>
      </c>
      <c r="Z33" s="96">
        <f t="shared" si="5"/>
        <v>14.8</v>
      </c>
      <c r="AA33" s="96">
        <f t="shared" si="5"/>
        <v>14</v>
      </c>
      <c r="AB33" s="96">
        <f t="shared" si="5"/>
        <v>8.3000000000000007</v>
      </c>
      <c r="AC33" s="96">
        <f t="shared" si="5"/>
        <v>5.4</v>
      </c>
      <c r="AD33" s="96">
        <f t="shared" si="5"/>
        <v>7.6</v>
      </c>
      <c r="AE33" s="96">
        <f t="shared" si="5"/>
        <v>8.6</v>
      </c>
      <c r="AF33" s="97">
        <f t="shared" si="5"/>
        <v>5.4</v>
      </c>
      <c r="AG33" s="98">
        <f>AVERAGE(AG5:AG32)</f>
        <v>18.539365079365073</v>
      </c>
    </row>
    <row r="34" spans="1:35" x14ac:dyDescent="0.2">
      <c r="A34" s="64"/>
      <c r="B34" s="65"/>
      <c r="C34" s="65"/>
      <c r="D34" s="65" t="s">
        <v>145</v>
      </c>
      <c r="E34" s="65"/>
      <c r="F34" s="6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  <c r="AF34" s="69"/>
      <c r="AG34" s="99"/>
    </row>
    <row r="35" spans="1:35" x14ac:dyDescent="0.2">
      <c r="A35" s="64"/>
      <c r="B35" s="71" t="s">
        <v>138</v>
      </c>
      <c r="C35" s="71"/>
      <c r="D35" s="71"/>
      <c r="E35" s="71"/>
      <c r="F35" s="71"/>
      <c r="G35" s="71"/>
      <c r="H35" s="71"/>
      <c r="I35" s="71"/>
      <c r="J35" s="66"/>
      <c r="K35" s="66"/>
      <c r="L35" s="66"/>
      <c r="M35" s="66" t="s">
        <v>52</v>
      </c>
      <c r="N35" s="66"/>
      <c r="O35" s="66"/>
      <c r="P35" s="66"/>
      <c r="Q35" s="66"/>
      <c r="R35" s="66"/>
      <c r="S35" s="66"/>
      <c r="T35" s="127" t="s">
        <v>139</v>
      </c>
      <c r="U35" s="127"/>
      <c r="V35" s="127"/>
      <c r="W35" s="127"/>
      <c r="X35" s="127"/>
      <c r="Y35" s="66"/>
      <c r="Z35" s="66"/>
      <c r="AA35" s="66"/>
      <c r="AB35" s="66"/>
      <c r="AC35" s="66"/>
      <c r="AD35" s="67"/>
      <c r="AE35" s="66"/>
      <c r="AF35" s="66"/>
      <c r="AG35" s="72"/>
      <c r="AH35" s="2"/>
    </row>
    <row r="36" spans="1:35" x14ac:dyDescent="0.2">
      <c r="A36" s="73"/>
      <c r="B36" s="66"/>
      <c r="C36" s="66"/>
      <c r="D36" s="66"/>
      <c r="E36" s="66"/>
      <c r="F36" s="66"/>
      <c r="G36" s="66"/>
      <c r="H36" s="66"/>
      <c r="I36" s="66"/>
      <c r="J36" s="74"/>
      <c r="K36" s="74"/>
      <c r="L36" s="74"/>
      <c r="M36" s="74" t="s">
        <v>53</v>
      </c>
      <c r="N36" s="74"/>
      <c r="O36" s="74"/>
      <c r="P36" s="74"/>
      <c r="Q36" s="66"/>
      <c r="R36" s="66"/>
      <c r="S36" s="66"/>
      <c r="T36" s="128" t="s">
        <v>140</v>
      </c>
      <c r="U36" s="128"/>
      <c r="V36" s="128"/>
      <c r="W36" s="128"/>
      <c r="X36" s="128"/>
      <c r="Y36" s="66"/>
      <c r="Z36" s="66"/>
      <c r="AA36" s="66"/>
      <c r="AB36" s="66"/>
      <c r="AC36" s="66"/>
      <c r="AD36" s="67"/>
      <c r="AE36" s="68"/>
      <c r="AF36" s="69"/>
      <c r="AG36" s="75"/>
      <c r="AH36" s="2"/>
      <c r="AI36" s="2"/>
    </row>
    <row r="37" spans="1:35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8"/>
      <c r="AF37" s="69"/>
      <c r="AG37" s="99"/>
    </row>
    <row r="38" spans="1:35" ht="13.5" thickBo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100"/>
    </row>
    <row r="40" spans="1:35" x14ac:dyDescent="0.2">
      <c r="H40" s="2" t="s">
        <v>54</v>
      </c>
      <c r="AD40" s="2" t="s">
        <v>54</v>
      </c>
    </row>
    <row r="42" spans="1:35" x14ac:dyDescent="0.2">
      <c r="D42" s="2" t="s">
        <v>54</v>
      </c>
      <c r="M42" s="2" t="s">
        <v>54</v>
      </c>
    </row>
  </sheetData>
  <sheetProtection password="C6EC" sheet="1" objects="1" scenarios="1"/>
  <mergeCells count="35">
    <mergeCell ref="S3:S4"/>
    <mergeCell ref="Z3:Z4"/>
    <mergeCell ref="V3:V4"/>
    <mergeCell ref="J3:J4"/>
    <mergeCell ref="L3:L4"/>
    <mergeCell ref="K3:K4"/>
    <mergeCell ref="A1:AG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N3:N4"/>
    <mergeCell ref="M3:M4"/>
    <mergeCell ref="A2:A4"/>
    <mergeCell ref="I3:I4"/>
    <mergeCell ref="T35:X35"/>
    <mergeCell ref="T36:X36"/>
    <mergeCell ref="B2:AG2"/>
    <mergeCell ref="T3:T4"/>
    <mergeCell ref="AE3:AE4"/>
    <mergeCell ref="B3:B4"/>
    <mergeCell ref="C3:C4"/>
    <mergeCell ref="D3:D4"/>
    <mergeCell ref="E3:E4"/>
    <mergeCell ref="F3:F4"/>
    <mergeCell ref="G3:G4"/>
    <mergeCell ref="H3:H4"/>
    <mergeCell ref="U3:U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G33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opLeftCell="A7" zoomScale="90" zoomScaleNormal="90" workbookViewId="0">
      <selection activeCell="AI31" sqref="AI31"/>
    </sheetView>
  </sheetViews>
  <sheetFormatPr defaultRowHeight="12.75" x14ac:dyDescent="0.2"/>
  <cols>
    <col min="1" max="1" width="17.42578125" style="2" customWidth="1"/>
    <col min="2" max="3" width="5.5703125" style="2" customWidth="1"/>
    <col min="4" max="4" width="5.7109375" style="2" customWidth="1"/>
    <col min="5" max="5" width="5.42578125" style="2" customWidth="1"/>
    <col min="6" max="6" width="5.5703125" style="2" customWidth="1"/>
    <col min="7" max="7" width="5.42578125" style="2" customWidth="1"/>
    <col min="8" max="8" width="5.7109375" style="2" customWidth="1"/>
    <col min="9" max="9" width="5.42578125" style="2" customWidth="1"/>
    <col min="10" max="11" width="5.7109375" style="2" customWidth="1"/>
    <col min="12" max="12" width="5.5703125" style="2" customWidth="1"/>
    <col min="13" max="15" width="6" style="2" customWidth="1"/>
    <col min="16" max="16" width="5.7109375" style="2" customWidth="1"/>
    <col min="17" max="17" width="6" style="2" customWidth="1"/>
    <col min="18" max="19" width="5.85546875" style="2" customWidth="1"/>
    <col min="20" max="21" width="5.7109375" style="2" customWidth="1"/>
    <col min="22" max="25" width="6" style="2" customWidth="1"/>
    <col min="26" max="26" width="5.7109375" style="2" customWidth="1"/>
    <col min="27" max="29" width="6" style="2" customWidth="1"/>
    <col min="30" max="30" width="5.85546875" style="2" customWidth="1"/>
    <col min="31" max="31" width="5.7109375" style="2" customWidth="1"/>
    <col min="32" max="32" width="6.140625" style="9" customWidth="1"/>
    <col min="33" max="33" width="9.28515625" style="1" bestFit="1" customWidth="1"/>
  </cols>
  <sheetData>
    <row r="1" spans="1:33" ht="20.100000000000001" customHeight="1" x14ac:dyDescent="0.2">
      <c r="A1" s="131" t="s">
        <v>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/>
    </row>
    <row r="2" spans="1:33" s="4" customFormat="1" ht="20.100000000000001" customHeight="1" x14ac:dyDescent="0.2">
      <c r="A2" s="134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30"/>
      <c r="AG2" s="7"/>
    </row>
    <row r="3" spans="1:33" s="5" customFormat="1" ht="20.100000000000001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83" t="s">
        <v>40</v>
      </c>
      <c r="AG3" s="8"/>
    </row>
    <row r="4" spans="1:33" s="5" customFormat="1" ht="20.100000000000001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83" t="s">
        <v>39</v>
      </c>
      <c r="AG4" s="8"/>
    </row>
    <row r="5" spans="1:33" s="5" customFormat="1" ht="20.100000000000001" customHeight="1" x14ac:dyDescent="0.2">
      <c r="A5" s="84" t="s">
        <v>47</v>
      </c>
      <c r="B5" s="15">
        <f>[1]Abril!$E$5</f>
        <v>67.166666666666671</v>
      </c>
      <c r="C5" s="15">
        <f>[1]Abril!$E$6</f>
        <v>70.541666666666671</v>
      </c>
      <c r="D5" s="15">
        <f>[1]Abril!$E$7</f>
        <v>73.041666666666671</v>
      </c>
      <c r="E5" s="15">
        <f>[1]Abril!$E$8</f>
        <v>69.625</v>
      </c>
      <c r="F5" s="15">
        <f>[1]Abril!$E$9</f>
        <v>69.625</v>
      </c>
      <c r="G5" s="15">
        <f>[1]Abril!$E$10</f>
        <v>71.916666666666671</v>
      </c>
      <c r="H5" s="15">
        <f>[1]Abril!$E$11</f>
        <v>83.708333333333329</v>
      </c>
      <c r="I5" s="15">
        <f>[1]Abril!$E$12</f>
        <v>85.75</v>
      </c>
      <c r="J5" s="15">
        <f>[1]Abril!$E$13</f>
        <v>81.458333333333329</v>
      </c>
      <c r="K5" s="15">
        <f>[1]Abril!$E$14</f>
        <v>76.75</v>
      </c>
      <c r="L5" s="15">
        <f>[1]Abril!$E$15</f>
        <v>80.541666666666671</v>
      </c>
      <c r="M5" s="15">
        <f>[1]Abril!$E$16</f>
        <v>79.625</v>
      </c>
      <c r="N5" s="15">
        <f>[1]Abril!$E$17</f>
        <v>77.916666666666671</v>
      </c>
      <c r="O5" s="15">
        <f>[1]Abril!$E$18</f>
        <v>76.708333333333329</v>
      </c>
      <c r="P5" s="15">
        <f>[1]Abril!$E$19</f>
        <v>74.541666666666671</v>
      </c>
      <c r="Q5" s="15">
        <f>[1]Abril!$E$20</f>
        <v>87.375</v>
      </c>
      <c r="R5" s="15">
        <f>[1]Abril!$E$21</f>
        <v>83.666666666666671</v>
      </c>
      <c r="S5" s="15">
        <f>[1]Abril!$E$22</f>
        <v>83.291666666666671</v>
      </c>
      <c r="T5" s="15">
        <f>[1]Abril!$E$23</f>
        <v>79.041666666666671</v>
      </c>
      <c r="U5" s="15">
        <f>[1]Abril!$E$24</f>
        <v>87.833333333333329</v>
      </c>
      <c r="V5" s="15">
        <f>[1]Abril!$E$25</f>
        <v>93.291666666666671</v>
      </c>
      <c r="W5" s="15">
        <f>[1]Abril!$E$26</f>
        <v>81.708333333333329</v>
      </c>
      <c r="X5" s="15">
        <f>[1]Abril!$E$27</f>
        <v>77.625</v>
      </c>
      <c r="Y5" s="15">
        <f>[1]Abril!$E$28</f>
        <v>77.208333333333329</v>
      </c>
      <c r="Z5" s="15">
        <f>[1]Abril!$E$29</f>
        <v>74.458333333333329</v>
      </c>
      <c r="AA5" s="15">
        <f>[1]Abril!$E$30</f>
        <v>86</v>
      </c>
      <c r="AB5" s="15">
        <f>[1]Abril!$E$31</f>
        <v>76.833333333333329</v>
      </c>
      <c r="AC5" s="15">
        <f>[1]Abril!$E$32</f>
        <v>67.041666666666671</v>
      </c>
      <c r="AD5" s="15">
        <f>[1]Abril!$E$33</f>
        <v>81.083333333333329</v>
      </c>
      <c r="AE5" s="15">
        <f>[1]Abril!$E$34</f>
        <v>90</v>
      </c>
      <c r="AF5" s="85">
        <f t="shared" ref="AF5:AF12" si="1">AVERAGE(B5:AE5)</f>
        <v>78.845833333333346</v>
      </c>
      <c r="AG5" s="8"/>
    </row>
    <row r="6" spans="1:33" ht="17.100000000000001" customHeight="1" x14ac:dyDescent="0.2">
      <c r="A6" s="84" t="s">
        <v>0</v>
      </c>
      <c r="B6" s="15">
        <f>[2]Abril!$E$5</f>
        <v>65.916666666666671</v>
      </c>
      <c r="C6" s="15">
        <f>[2]Abril!$E$6</f>
        <v>69.333333333333329</v>
      </c>
      <c r="D6" s="15">
        <f>[2]Abril!$E$7</f>
        <v>69.75</v>
      </c>
      <c r="E6" s="15">
        <f>[2]Abril!$E$8</f>
        <v>83.666666666666671</v>
      </c>
      <c r="F6" s="15">
        <f>[2]Abril!$E$9</f>
        <v>82.208333333333329</v>
      </c>
      <c r="G6" s="15">
        <f>[2]Abril!$E$10</f>
        <v>90.833333333333329</v>
      </c>
      <c r="H6" s="15">
        <f>[2]Abril!$E$11</f>
        <v>87.041666666666671</v>
      </c>
      <c r="I6" s="15">
        <f>[2]Abril!$E$12</f>
        <v>85.833333333333329</v>
      </c>
      <c r="J6" s="15">
        <f>[2]Abril!$E$13</f>
        <v>86.166666666666671</v>
      </c>
      <c r="K6" s="15">
        <f>[2]Abril!$E$14</f>
        <v>87.625</v>
      </c>
      <c r="L6" s="15">
        <f>[2]Abril!$E$15</f>
        <v>90</v>
      </c>
      <c r="M6" s="15">
        <f>[2]Abril!$E$16</f>
        <v>74.791666666666671</v>
      </c>
      <c r="N6" s="15">
        <f>[2]Abril!$E$17</f>
        <v>82.708333333333329</v>
      </c>
      <c r="O6" s="15">
        <f>[2]Abril!$E$18</f>
        <v>80.458333333333329</v>
      </c>
      <c r="P6" s="15">
        <f>[2]Abril!$E$19</f>
        <v>80.208333333333329</v>
      </c>
      <c r="Q6" s="15">
        <f>[2]Abril!$E$20</f>
        <v>90.375</v>
      </c>
      <c r="R6" s="15">
        <f>[2]Abril!$E$21</f>
        <v>86.958333333333329</v>
      </c>
      <c r="S6" s="15">
        <f>[2]Abril!$E$22</f>
        <v>90.125</v>
      </c>
      <c r="T6" s="15">
        <f>[2]Abril!$E$23</f>
        <v>84.25</v>
      </c>
      <c r="U6" s="15">
        <f>[2]Abril!$E$24</f>
        <v>91.041666666666671</v>
      </c>
      <c r="V6" s="15">
        <f>[2]Abril!$E$25</f>
        <v>84.083333333333329</v>
      </c>
      <c r="W6" s="15">
        <f>[2]Abril!$E$26</f>
        <v>83.833333333333329</v>
      </c>
      <c r="X6" s="15">
        <f>[2]Abril!$E$27</f>
        <v>82.208333333333329</v>
      </c>
      <c r="Y6" s="15">
        <f>[2]Abril!$E$28</f>
        <v>81.458333333333329</v>
      </c>
      <c r="Z6" s="15">
        <f>[2]Abril!$E$29</f>
        <v>77.708333333333329</v>
      </c>
      <c r="AA6" s="15">
        <f>[2]Abril!$E$30</f>
        <v>83.25</v>
      </c>
      <c r="AB6" s="15">
        <f>[2]Abril!$E$31</f>
        <v>66.916666666666671</v>
      </c>
      <c r="AC6" s="15">
        <f>[2]Abril!$E$32</f>
        <v>68.291666666666671</v>
      </c>
      <c r="AD6" s="15">
        <f>[2]Abril!$E$33</f>
        <v>71.833333333333329</v>
      </c>
      <c r="AE6" s="15">
        <f>[2]Abril!$E$34</f>
        <v>86</v>
      </c>
      <c r="AF6" s="86">
        <f t="shared" si="1"/>
        <v>81.495833333333323</v>
      </c>
    </row>
    <row r="7" spans="1:33" ht="17.100000000000001" customHeight="1" x14ac:dyDescent="0.2">
      <c r="A7" s="84" t="s">
        <v>1</v>
      </c>
      <c r="B7" s="15">
        <f>[3]Abril!$E$5</f>
        <v>45.541666666666664</v>
      </c>
      <c r="C7" s="15">
        <f>[3]Abril!$E$6</f>
        <v>43.041666666666664</v>
      </c>
      <c r="D7" s="15">
        <f>[3]Abril!$E$7</f>
        <v>56.083333333333336</v>
      </c>
      <c r="E7" s="15">
        <f>[3]Abril!$E$8</f>
        <v>71.166666666666671</v>
      </c>
      <c r="F7" s="15">
        <f>[3]Abril!$E$9</f>
        <v>83.041666666666671</v>
      </c>
      <c r="G7" s="15">
        <f>[3]Abril!$E$10</f>
        <v>76.875</v>
      </c>
      <c r="H7" s="15">
        <f>[3]Abril!$E$11</f>
        <v>75.875</v>
      </c>
      <c r="I7" s="15">
        <f>[3]Abril!$E$12</f>
        <v>82.166666666666671</v>
      </c>
      <c r="J7" s="15">
        <f>[3]Abril!$E$13</f>
        <v>66.833333333333329</v>
      </c>
      <c r="K7" s="15">
        <f>[3]Abril!$E$14</f>
        <v>61.583333333333336</v>
      </c>
      <c r="L7" s="15">
        <f>[3]Abril!$E$15</f>
        <v>72.166666666666671</v>
      </c>
      <c r="M7" s="15">
        <f>[3]Abril!$E$16</f>
        <v>56.666666666666664</v>
      </c>
      <c r="N7" s="15">
        <f>[3]Abril!$E$17</f>
        <v>53.083333333333336</v>
      </c>
      <c r="O7" s="15">
        <f>[3]Abril!$E$18</f>
        <v>52.125</v>
      </c>
      <c r="P7" s="15">
        <f>[3]Abril!$E$19</f>
        <v>52.166666666666664</v>
      </c>
      <c r="Q7" s="15">
        <f>[3]Abril!$E$20</f>
        <v>72.416666666666671</v>
      </c>
      <c r="R7" s="15">
        <f>[3]Abril!$E$21</f>
        <v>73.375</v>
      </c>
      <c r="S7" s="15">
        <f>[3]Abril!$E$22</f>
        <v>59.041666666666664</v>
      </c>
      <c r="T7" s="15">
        <f>[3]Abril!$E$23</f>
        <v>61.75</v>
      </c>
      <c r="U7" s="15">
        <f>[3]Abril!$E$24</f>
        <v>79.875</v>
      </c>
      <c r="V7" s="15">
        <f>[3]Abril!$E$25</f>
        <v>71.909090909090907</v>
      </c>
      <c r="W7" s="15">
        <f>[3]Abril!$E$26</f>
        <v>67.833333333333329</v>
      </c>
      <c r="X7" s="15">
        <f>[3]Abril!$E$27</f>
        <v>53.666666666666664</v>
      </c>
      <c r="Y7" s="15">
        <f>[3]Abril!$E$28</f>
        <v>56.291666666666664</v>
      </c>
      <c r="Z7" s="15">
        <f>[3]Abril!$E$29</f>
        <v>55.25</v>
      </c>
      <c r="AA7" s="15">
        <f>[3]Abril!$E$30</f>
        <v>70.208333333333329</v>
      </c>
      <c r="AB7" s="15">
        <f>[3]Abril!$E$31</f>
        <v>44.89473684210526</v>
      </c>
      <c r="AC7" s="15">
        <f>[3]Abril!$E$32</f>
        <v>39.375</v>
      </c>
      <c r="AD7" s="15">
        <f>[3]Abril!$E$33</f>
        <v>48.833333333333336</v>
      </c>
      <c r="AE7" s="15">
        <f>[3]Abril!$E$34</f>
        <v>47.083333333333336</v>
      </c>
      <c r="AF7" s="86">
        <f t="shared" si="1"/>
        <v>61.674016480595427</v>
      </c>
    </row>
    <row r="8" spans="1:33" ht="17.100000000000001" customHeight="1" x14ac:dyDescent="0.2">
      <c r="A8" s="84" t="s">
        <v>55</v>
      </c>
      <c r="B8" s="15">
        <f>[4]Abril!$E$5</f>
        <v>57.375</v>
      </c>
      <c r="C8" s="15">
        <f>[4]Abril!$E$6</f>
        <v>59.625</v>
      </c>
      <c r="D8" s="15">
        <f>[4]Abril!$E$7</f>
        <v>61.25</v>
      </c>
      <c r="E8" s="15">
        <f>[4]Abril!$E$8</f>
        <v>60.083333333333336</v>
      </c>
      <c r="F8" s="15">
        <f>[4]Abril!$E$9</f>
        <v>80.958333333333329</v>
      </c>
      <c r="G8" s="15">
        <f>[4]Abril!$E$10</f>
        <v>84.958333333333329</v>
      </c>
      <c r="H8" s="15">
        <f>[4]Abril!$E$11</f>
        <v>81.666666666666671</v>
      </c>
      <c r="I8" s="15">
        <f>[4]Abril!$E$12</f>
        <v>84.461538461538467</v>
      </c>
      <c r="J8" s="15">
        <f>[4]Abril!$E$13</f>
        <v>82.333333333333329</v>
      </c>
      <c r="K8" s="15">
        <f>[4]Abril!$E$14</f>
        <v>76.958333333333329</v>
      </c>
      <c r="L8" s="15">
        <f>[4]Abril!$E$15</f>
        <v>81.75</v>
      </c>
      <c r="M8" s="15">
        <f>[4]Abril!$E$16</f>
        <v>79.523809523809518</v>
      </c>
      <c r="N8" s="15">
        <f>[4]Abril!$E$17</f>
        <v>72.13636363636364</v>
      </c>
      <c r="O8" s="15">
        <f>[4]Abril!$E$18</f>
        <v>65.708333333333329</v>
      </c>
      <c r="P8" s="15">
        <f>[4]Abril!$E$19</f>
        <v>63.791666666666664</v>
      </c>
      <c r="Q8" s="15">
        <f>[4]Abril!$E$20</f>
        <v>81.555555555555557</v>
      </c>
      <c r="R8" s="15">
        <f>[4]Abril!$E$21</f>
        <v>72.733333333333334</v>
      </c>
      <c r="S8" s="15">
        <f>[4]Abril!$E$22</f>
        <v>75.625</v>
      </c>
      <c r="T8" s="15">
        <f>[4]Abril!$E$23</f>
        <v>65.583333333333329</v>
      </c>
      <c r="U8" s="15">
        <f>[4]Abril!$E$24</f>
        <v>84.695652173913047</v>
      </c>
      <c r="V8" s="15">
        <f>[4]Abril!$E$25</f>
        <v>80.909090909090907</v>
      </c>
      <c r="W8" s="15">
        <f>[4]Abril!$E$26</f>
        <v>76.583333333333329</v>
      </c>
      <c r="X8" s="15">
        <f>[4]Abril!$E$27</f>
        <v>70.208333333333329</v>
      </c>
      <c r="Y8" s="15">
        <f>[4]Abril!$E$28</f>
        <v>74.166666666666671</v>
      </c>
      <c r="Z8" s="15">
        <f>[4]Abril!$E$29</f>
        <v>65.650000000000006</v>
      </c>
      <c r="AA8" s="15">
        <f>[4]Abril!$E$30</f>
        <v>83.318181818181813</v>
      </c>
      <c r="AB8" s="15">
        <f>[4]Abril!$E$31</f>
        <v>74.5</v>
      </c>
      <c r="AC8" s="15">
        <f>[4]Abril!$E$32</f>
        <v>63.75</v>
      </c>
      <c r="AD8" s="15">
        <f>[4]Abril!$E$33</f>
        <v>67.791666666666671</v>
      </c>
      <c r="AE8" s="15">
        <f>[4]Abril!$E$34</f>
        <v>76.25</v>
      </c>
      <c r="AF8" s="86">
        <f>AVERAGE(B8:AE8)</f>
        <v>73.530006402615101</v>
      </c>
    </row>
    <row r="9" spans="1:33" ht="17.100000000000001" customHeight="1" x14ac:dyDescent="0.2">
      <c r="A9" s="84" t="s">
        <v>48</v>
      </c>
      <c r="B9" s="15" t="str">
        <f>[5]Abril!$E$5</f>
        <v>*</v>
      </c>
      <c r="C9" s="15" t="str">
        <f>[5]Abril!$E$6</f>
        <v>*</v>
      </c>
      <c r="D9" s="15" t="str">
        <f>[5]Abril!$E$7</f>
        <v>*</v>
      </c>
      <c r="E9" s="15" t="str">
        <f>[5]Abril!$E$8</f>
        <v>*</v>
      </c>
      <c r="F9" s="15">
        <f>[5]Abril!$E$9</f>
        <v>32</v>
      </c>
      <c r="G9" s="15" t="str">
        <f>[5]Abril!$E$10</f>
        <v>*</v>
      </c>
      <c r="H9" s="15">
        <f>[5]Abril!$E$11</f>
        <v>32</v>
      </c>
      <c r="I9" s="15" t="str">
        <f>[5]Abril!$E$12</f>
        <v>*</v>
      </c>
      <c r="J9" s="15" t="str">
        <f>[5]Abril!$E$13</f>
        <v>*</v>
      </c>
      <c r="K9" s="15">
        <f>[5]Abril!$E$14</f>
        <v>53</v>
      </c>
      <c r="L9" s="15" t="str">
        <f>[5]Abril!$E$15</f>
        <v>*</v>
      </c>
      <c r="M9" s="15" t="str">
        <f>[5]Abril!$E$16</f>
        <v>*</v>
      </c>
      <c r="N9" s="15" t="str">
        <f>[5]Abril!$E$17</f>
        <v>*</v>
      </c>
      <c r="O9" s="15" t="str">
        <f>[5]Abril!$E$18</f>
        <v>*</v>
      </c>
      <c r="P9" s="15" t="str">
        <f>[5]Abril!$E$19</f>
        <v>*</v>
      </c>
      <c r="Q9" s="15">
        <f>[5]Abril!$E$20</f>
        <v>41</v>
      </c>
      <c r="R9" s="15" t="str">
        <f>[5]Abril!$E$21</f>
        <v>*</v>
      </c>
      <c r="S9" s="15" t="str">
        <f>[5]Abril!$E$22</f>
        <v>*</v>
      </c>
      <c r="T9" s="15">
        <f>[5]Abril!$E$23</f>
        <v>29.75</v>
      </c>
      <c r="U9" s="15">
        <f>[5]Abril!$E$24</f>
        <v>24</v>
      </c>
      <c r="V9" s="15" t="str">
        <f>[5]Abril!$E$25</f>
        <v>*</v>
      </c>
      <c r="W9" s="15" t="str">
        <f>[5]Abril!$E$26</f>
        <v>*</v>
      </c>
      <c r="X9" s="15" t="str">
        <f>[5]Abril!$E$27</f>
        <v>*</v>
      </c>
      <c r="Y9" s="15" t="str">
        <f>[5]Abril!$E$28</f>
        <v>*</v>
      </c>
      <c r="Z9" s="15" t="str">
        <f>[5]Abril!$E$29</f>
        <v>*</v>
      </c>
      <c r="AA9" s="15">
        <f>[5]Abril!$E$30</f>
        <v>25</v>
      </c>
      <c r="AB9" s="15" t="str">
        <f>[5]Abril!$E$31</f>
        <v>*</v>
      </c>
      <c r="AC9" s="15" t="str">
        <f>[5]Abril!$E$32</f>
        <v>*</v>
      </c>
      <c r="AD9" s="15" t="str">
        <f>[5]Abril!$E$33</f>
        <v>*</v>
      </c>
      <c r="AE9" s="15" t="str">
        <f>[5]Abril!$E$34</f>
        <v>*</v>
      </c>
      <c r="AF9" s="86" t="s">
        <v>134</v>
      </c>
    </row>
    <row r="10" spans="1:33" ht="17.100000000000001" customHeight="1" x14ac:dyDescent="0.2">
      <c r="A10" s="84" t="s">
        <v>2</v>
      </c>
      <c r="B10" s="15">
        <f>[6]Abril!$E$5</f>
        <v>56.916666666666664</v>
      </c>
      <c r="C10" s="15">
        <f>[6]Abril!$E$6</f>
        <v>58.708333333333336</v>
      </c>
      <c r="D10" s="15">
        <f>[6]Abril!$E$7</f>
        <v>63.333333333333336</v>
      </c>
      <c r="E10" s="15">
        <f>[6]Abril!$E$8</f>
        <v>75.291666666666671</v>
      </c>
      <c r="F10" s="15">
        <f>[6]Abril!$E$9</f>
        <v>86.791666666666671</v>
      </c>
      <c r="G10" s="15">
        <f>[6]Abril!$E$10</f>
        <v>87.375</v>
      </c>
      <c r="H10" s="15">
        <f>[6]Abril!$E$11</f>
        <v>82.583333333333329</v>
      </c>
      <c r="I10" s="15">
        <f>[6]Abril!$E$12</f>
        <v>85.916666666666671</v>
      </c>
      <c r="J10" s="15">
        <f>[6]Abril!$E$13</f>
        <v>76.375</v>
      </c>
      <c r="K10" s="15">
        <f>[6]Abril!$E$14</f>
        <v>75.166666666666671</v>
      </c>
      <c r="L10" s="15">
        <f>[6]Abril!$E$15</f>
        <v>82.333333333333329</v>
      </c>
      <c r="M10" s="15">
        <f>[6]Abril!$E$16</f>
        <v>78.666666666666671</v>
      </c>
      <c r="N10" s="15">
        <f>[6]Abril!$E$17</f>
        <v>75.25</v>
      </c>
      <c r="O10" s="15">
        <f>[6]Abril!$E$18</f>
        <v>70.583333333333329</v>
      </c>
      <c r="P10" s="15">
        <f>[6]Abril!$E$19</f>
        <v>74.208333333333329</v>
      </c>
      <c r="Q10" s="15">
        <f>[6]Abril!$E$20</f>
        <v>83.291666666666671</v>
      </c>
      <c r="R10" s="15">
        <f>[6]Abril!$E$21</f>
        <v>82.916666666666671</v>
      </c>
      <c r="S10" s="15">
        <f>[6]Abril!$E$22</f>
        <v>74.041666666666671</v>
      </c>
      <c r="T10" s="15">
        <f>[6]Abril!$E$23</f>
        <v>73.875</v>
      </c>
      <c r="U10" s="15">
        <f>[6]Abril!$E$24</f>
        <v>92.291666666666671</v>
      </c>
      <c r="V10" s="15">
        <f>[6]Abril!$E$25</f>
        <v>90.5</v>
      </c>
      <c r="W10" s="15">
        <f>[6]Abril!$E$26</f>
        <v>79.625</v>
      </c>
      <c r="X10" s="15">
        <f>[6]Abril!$E$27</f>
        <v>72.375</v>
      </c>
      <c r="Y10" s="15">
        <f>[6]Abril!$E$28</f>
        <v>66.666666666666671</v>
      </c>
      <c r="Z10" s="15">
        <f>[6]Abril!$E$29</f>
        <v>65.375</v>
      </c>
      <c r="AA10" s="15">
        <f>[6]Abril!$E$30</f>
        <v>87.208333333333329</v>
      </c>
      <c r="AB10" s="15">
        <f>[6]Abril!$E$31</f>
        <v>74.666666666666671</v>
      </c>
      <c r="AC10" s="15">
        <f>[6]Abril!$E$32</f>
        <v>53.083333333333336</v>
      </c>
      <c r="AD10" s="15">
        <f>[6]Abril!$E$33</f>
        <v>62.5</v>
      </c>
      <c r="AE10" s="15">
        <f>[6]Abril!$E$34</f>
        <v>64.583333333333329</v>
      </c>
      <c r="AF10" s="86">
        <f t="shared" si="1"/>
        <v>75.083333333333343</v>
      </c>
    </row>
    <row r="11" spans="1:33" ht="17.100000000000001" customHeight="1" x14ac:dyDescent="0.2">
      <c r="A11" s="84" t="s">
        <v>3</v>
      </c>
      <c r="B11" s="15">
        <f>[7]Abril!$E$5</f>
        <v>57.541666666666664</v>
      </c>
      <c r="C11" s="15">
        <f>[7]Abril!$E$6</f>
        <v>65.083333333333329</v>
      </c>
      <c r="D11" s="15">
        <f>[7]Abril!$E$7</f>
        <v>69.375</v>
      </c>
      <c r="E11" s="15">
        <f>[7]Abril!$E$8</f>
        <v>70.166666666666671</v>
      </c>
      <c r="F11" s="15">
        <f>[7]Abril!$E$9</f>
        <v>69.5</v>
      </c>
      <c r="G11" s="15">
        <f>[7]Abril!$E$10</f>
        <v>73.5</v>
      </c>
      <c r="H11" s="15">
        <f>[7]Abril!$E$11</f>
        <v>75.541666666666671</v>
      </c>
      <c r="I11" s="15">
        <f>[7]Abril!$E$12</f>
        <v>79.25</v>
      </c>
      <c r="J11" s="15">
        <f>[7]Abril!$E$13</f>
        <v>74.083333333333329</v>
      </c>
      <c r="K11" s="15">
        <f>[7]Abril!$E$14</f>
        <v>66.75</v>
      </c>
      <c r="L11" s="15">
        <f>[7]Abril!$E$15</f>
        <v>69.791666666666671</v>
      </c>
      <c r="M11" s="15">
        <f>[7]Abril!$E$16</f>
        <v>72.791666666666671</v>
      </c>
      <c r="N11" s="15">
        <f>[7]Abril!$E$17</f>
        <v>71.333333333333329</v>
      </c>
      <c r="O11" s="15">
        <f>[7]Abril!$E$18</f>
        <v>70.833333333333329</v>
      </c>
      <c r="P11" s="15">
        <f>[7]Abril!$E$19</f>
        <v>67</v>
      </c>
      <c r="Q11" s="15">
        <f>[7]Abril!$E$20</f>
        <v>65.833333333333329</v>
      </c>
      <c r="R11" s="15">
        <f>[7]Abril!$E$21</f>
        <v>70.333333333333329</v>
      </c>
      <c r="S11" s="15">
        <f>[7]Abril!$E$22</f>
        <v>71.208333333333329</v>
      </c>
      <c r="T11" s="15">
        <f>[7]Abril!$E$23</f>
        <v>66.958333333333329</v>
      </c>
      <c r="U11" s="15">
        <f>[7]Abril!$E$24</f>
        <v>81.125</v>
      </c>
      <c r="V11" s="15">
        <f>[7]Abril!$E$25</f>
        <v>89.142857142857139</v>
      </c>
      <c r="W11" s="15">
        <f>[7]Abril!$E$26</f>
        <v>74</v>
      </c>
      <c r="X11" s="15">
        <f>[7]Abril!$E$27</f>
        <v>72.208333333333329</v>
      </c>
      <c r="Y11" s="15">
        <f>[7]Abril!$E$28</f>
        <v>73.041666666666671</v>
      </c>
      <c r="Z11" s="15">
        <f>[7]Abril!$E$29</f>
        <v>71.166666666666671</v>
      </c>
      <c r="AA11" s="15">
        <f>[7]Abril!$E$30</f>
        <v>74.041666666666671</v>
      </c>
      <c r="AB11" s="15">
        <f>[7]Abril!$E$31</f>
        <v>86.913043478260875</v>
      </c>
      <c r="AC11" s="15">
        <f>[7]Abril!$E$32</f>
        <v>67.684210526315795</v>
      </c>
      <c r="AD11" s="15">
        <f>[7]Abril!$E$33</f>
        <v>80.208333333333329</v>
      </c>
      <c r="AE11" s="15">
        <f>[7]Abril!$E$34</f>
        <v>77.916666666666671</v>
      </c>
      <c r="AF11" s="86">
        <f t="shared" si="1"/>
        <v>72.477448149358906</v>
      </c>
    </row>
    <row r="12" spans="1:33" ht="17.100000000000001" customHeight="1" x14ac:dyDescent="0.2">
      <c r="A12" s="84" t="s">
        <v>4</v>
      </c>
      <c r="B12" s="15">
        <f>[8]Abril!$E$5</f>
        <v>64.291666666666671</v>
      </c>
      <c r="C12" s="15">
        <f>[8]Abril!$E$6</f>
        <v>59.916666666666664</v>
      </c>
      <c r="D12" s="15">
        <f>[8]Abril!$E$7</f>
        <v>60.208333333333336</v>
      </c>
      <c r="E12" s="15">
        <f>[8]Abril!$E$8</f>
        <v>70.5</v>
      </c>
      <c r="F12" s="15">
        <f>[8]Abril!$E$9</f>
        <v>75.666666666666671</v>
      </c>
      <c r="G12" s="15">
        <f>[8]Abril!$E$10</f>
        <v>75.083333333333329</v>
      </c>
      <c r="H12" s="15">
        <f>[8]Abril!$E$11</f>
        <v>72.875</v>
      </c>
      <c r="I12" s="15">
        <f>[8]Abril!$E$12</f>
        <v>72.083333333333329</v>
      </c>
      <c r="J12" s="15">
        <f>[8]Abril!$E$13</f>
        <v>73.75</v>
      </c>
      <c r="K12" s="15">
        <f>[8]Abril!$E$14</f>
        <v>64.75</v>
      </c>
      <c r="L12" s="15">
        <f>[8]Abril!$E$15</f>
        <v>72.875</v>
      </c>
      <c r="M12" s="15">
        <f>[8]Abril!$E$16</f>
        <v>86.666666666666671</v>
      </c>
      <c r="N12" s="15">
        <f>[8]Abril!$E$17</f>
        <v>76.208333333333329</v>
      </c>
      <c r="O12" s="15">
        <f>[8]Abril!$E$18</f>
        <v>70.541666666666671</v>
      </c>
      <c r="P12" s="15">
        <f>[8]Abril!$E$19</f>
        <v>65.541666666666671</v>
      </c>
      <c r="Q12" s="15">
        <f>[8]Abril!$E$20</f>
        <v>63.333333333333336</v>
      </c>
      <c r="R12" s="15">
        <f>[8]Abril!$E$21</f>
        <v>80.5</v>
      </c>
      <c r="S12" s="15">
        <f>[8]Abril!$E$22</f>
        <v>73.375</v>
      </c>
      <c r="T12" s="15">
        <f>[8]Abril!$E$23</f>
        <v>71.333333333333329</v>
      </c>
      <c r="U12" s="15">
        <f>[8]Abril!$E$24</f>
        <v>83.625</v>
      </c>
      <c r="V12" s="15">
        <f>[8]Abril!$E$25</f>
        <v>87.5</v>
      </c>
      <c r="W12" s="15">
        <f>[8]Abril!$E$26</f>
        <v>82.041666666666671</v>
      </c>
      <c r="X12" s="15">
        <f>[8]Abril!$E$27</f>
        <v>71.458333333333329</v>
      </c>
      <c r="Y12" s="15">
        <f>[8]Abril!$E$28</f>
        <v>66.25</v>
      </c>
      <c r="Z12" s="15">
        <f>[8]Abril!$E$29</f>
        <v>62.666666666666664</v>
      </c>
      <c r="AA12" s="15">
        <f>[8]Abril!$E$30</f>
        <v>77.166666666666671</v>
      </c>
      <c r="AB12" s="15">
        <f>[8]Abril!$E$31</f>
        <v>94.208333333333329</v>
      </c>
      <c r="AC12" s="15">
        <f>[8]Abril!$E$32</f>
        <v>76.666666666666671</v>
      </c>
      <c r="AD12" s="15">
        <f>[8]Abril!$E$33</f>
        <v>80</v>
      </c>
      <c r="AE12" s="15">
        <f>[8]Abril!$E$34</f>
        <v>71</v>
      </c>
      <c r="AF12" s="86">
        <f t="shared" si="1"/>
        <v>73.402777777777771</v>
      </c>
    </row>
    <row r="13" spans="1:33" ht="17.100000000000001" customHeight="1" x14ac:dyDescent="0.2">
      <c r="A13" s="84" t="s">
        <v>5</v>
      </c>
      <c r="B13" s="15" t="str">
        <f>[9]Abril!$E$5</f>
        <v>*</v>
      </c>
      <c r="C13" s="15" t="str">
        <f>[9]Abril!$E$6</f>
        <v>*</v>
      </c>
      <c r="D13" s="15" t="str">
        <f>[9]Abril!$E$7</f>
        <v>*</v>
      </c>
      <c r="E13" s="15" t="str">
        <f>[9]Abril!$E$8</f>
        <v>*</v>
      </c>
      <c r="F13" s="15" t="str">
        <f>[9]Abril!$E$9</f>
        <v>*</v>
      </c>
      <c r="G13" s="15" t="str">
        <f>[9]Abril!$E$10</f>
        <v>*</v>
      </c>
      <c r="H13" s="15" t="str">
        <f>[9]Abril!$E$11</f>
        <v>*</v>
      </c>
      <c r="I13" s="15" t="str">
        <f>[9]Abril!$E$12</f>
        <v>*</v>
      </c>
      <c r="J13" s="15" t="str">
        <f>[9]Abril!$E$13</f>
        <v>*</v>
      </c>
      <c r="K13" s="15" t="str">
        <f>[9]Abril!$E$14</f>
        <v>*</v>
      </c>
      <c r="L13" s="15" t="str">
        <f>[9]Abril!$E$15</f>
        <v>*</v>
      </c>
      <c r="M13" s="15" t="str">
        <f>[9]Abril!$E$16</f>
        <v>*</v>
      </c>
      <c r="N13" s="15" t="str">
        <f>[9]Abril!$E$17</f>
        <v>*</v>
      </c>
      <c r="O13" s="15" t="str">
        <f>[9]Abril!$E$18</f>
        <v>*</v>
      </c>
      <c r="P13" s="15" t="str">
        <f>[9]Abril!$E$19</f>
        <v>*</v>
      </c>
      <c r="Q13" s="15" t="str">
        <f>[9]Abril!$E$20</f>
        <v>*</v>
      </c>
      <c r="R13" s="15" t="str">
        <f>[9]Abril!$E$21</f>
        <v>*</v>
      </c>
      <c r="S13" s="15" t="str">
        <f>[9]Abril!$E$22</f>
        <v>*</v>
      </c>
      <c r="T13" s="15" t="str">
        <f>[9]Abril!$E$23</f>
        <v>*</v>
      </c>
      <c r="U13" s="15" t="str">
        <f>[9]Abril!$E$24</f>
        <v>*</v>
      </c>
      <c r="V13" s="15" t="str">
        <f>[9]Abril!$E$25</f>
        <v>*</v>
      </c>
      <c r="W13" s="15" t="str">
        <f>[9]Abril!$E$26</f>
        <v>*</v>
      </c>
      <c r="X13" s="15" t="str">
        <f>[9]Abril!$E$27</f>
        <v>*</v>
      </c>
      <c r="Y13" s="15" t="str">
        <f>[9]Abril!$E$28</f>
        <v>*</v>
      </c>
      <c r="Z13" s="15" t="str">
        <f>[9]Abril!$E$29</f>
        <v>*</v>
      </c>
      <c r="AA13" s="15" t="str">
        <f>[9]Abril!$E$30</f>
        <v>*</v>
      </c>
      <c r="AB13" s="15" t="str">
        <f>[9]Abril!$E$31</f>
        <v>*</v>
      </c>
      <c r="AC13" s="15" t="str">
        <f>[9]Abril!$E$32</f>
        <v>*</v>
      </c>
      <c r="AD13" s="15" t="str">
        <f>[9]Abril!$E$33</f>
        <v>*</v>
      </c>
      <c r="AE13" s="15" t="str">
        <f>[9]Abril!$E$34</f>
        <v>*</v>
      </c>
      <c r="AF13" s="86" t="s">
        <v>134</v>
      </c>
    </row>
    <row r="14" spans="1:33" ht="17.100000000000001" customHeight="1" x14ac:dyDescent="0.2">
      <c r="A14" s="84" t="s">
        <v>50</v>
      </c>
      <c r="B14" s="15">
        <f>[10]Abril!$E$5</f>
        <v>62.833333333333336</v>
      </c>
      <c r="C14" s="15">
        <f>[10]Abril!$E$6</f>
        <v>61.25</v>
      </c>
      <c r="D14" s="15">
        <f>[10]Abril!$E$7</f>
        <v>64.291666666666671</v>
      </c>
      <c r="E14" s="15">
        <f>[10]Abril!$E$8</f>
        <v>71.708333333333329</v>
      </c>
      <c r="F14" s="15">
        <f>[10]Abril!$E$9</f>
        <v>74.375</v>
      </c>
      <c r="G14" s="15">
        <f>[10]Abril!$E$10</f>
        <v>76.041666666666671</v>
      </c>
      <c r="H14" s="15">
        <f>[10]Abril!$E$11</f>
        <v>73.583333333333329</v>
      </c>
      <c r="I14" s="15">
        <f>[10]Abril!$E$12</f>
        <v>78.875</v>
      </c>
      <c r="J14" s="15">
        <f>[10]Abril!$E$13</f>
        <v>77.333333333333329</v>
      </c>
      <c r="K14" s="15">
        <f>[10]Abril!$E$14</f>
        <v>66.875</v>
      </c>
      <c r="L14" s="15">
        <f>[10]Abril!$E$15</f>
        <v>72.166666666666671</v>
      </c>
      <c r="M14" s="15">
        <f>[10]Abril!$E$16</f>
        <v>81.583333333333329</v>
      </c>
      <c r="N14" s="15">
        <f>[10]Abril!$E$17</f>
        <v>76.208333333333329</v>
      </c>
      <c r="O14" s="15">
        <f>[10]Abril!$E$18</f>
        <v>72.583333333333329</v>
      </c>
      <c r="P14" s="15">
        <f>[10]Abril!$E$19</f>
        <v>71.041666666666671</v>
      </c>
      <c r="Q14" s="15">
        <f>[10]Abril!$E$20</f>
        <v>70.166666666666671</v>
      </c>
      <c r="R14" s="15">
        <f>[10]Abril!$E$21</f>
        <v>79.25</v>
      </c>
      <c r="S14" s="15">
        <f>[10]Abril!$E$22</f>
        <v>73.208333333333329</v>
      </c>
      <c r="T14" s="15">
        <f>[10]Abril!$E$23</f>
        <v>71.291666666666671</v>
      </c>
      <c r="U14" s="15">
        <f>[10]Abril!$E$24</f>
        <v>88.083333333333329</v>
      </c>
      <c r="V14" s="15">
        <f>[10]Abril!$E$25</f>
        <v>90.583333333333329</v>
      </c>
      <c r="W14" s="15">
        <f>[10]Abril!$E$26</f>
        <v>79.818181818181813</v>
      </c>
      <c r="X14" s="15">
        <f>[10]Abril!$E$27</f>
        <v>64.166666666666671</v>
      </c>
      <c r="Y14" s="15">
        <f>[10]Abril!$E$28</f>
        <v>66.958333333333329</v>
      </c>
      <c r="Z14" s="15">
        <f>[10]Abril!$E$29</f>
        <v>68.583333333333329</v>
      </c>
      <c r="AA14" s="15">
        <f>[10]Abril!$E$30</f>
        <v>78</v>
      </c>
      <c r="AB14" s="15">
        <f>[10]Abril!$E$31</f>
        <v>92.041666666666671</v>
      </c>
      <c r="AC14" s="15">
        <f>[10]Abril!$E$32</f>
        <v>75.5</v>
      </c>
      <c r="AD14" s="15">
        <f>[10]Abril!$E$33</f>
        <v>75.833333333333329</v>
      </c>
      <c r="AE14" s="15">
        <f>[10]Abril!$E$34</f>
        <v>67.958333333333329</v>
      </c>
      <c r="AF14" s="86">
        <f>AVERAGE(B14:AE14)</f>
        <v>74.073106060606065</v>
      </c>
      <c r="AG14" s="19" t="s">
        <v>54</v>
      </c>
    </row>
    <row r="15" spans="1:33" ht="17.100000000000001" customHeight="1" x14ac:dyDescent="0.2">
      <c r="A15" s="84" t="s">
        <v>6</v>
      </c>
      <c r="B15" s="15">
        <f>[11]Abril!$E$5</f>
        <v>57.692307692307693</v>
      </c>
      <c r="C15" s="15">
        <f>[11]Abril!$E$6</f>
        <v>61.357142857142854</v>
      </c>
      <c r="D15" s="15">
        <f>[11]Abril!$E$7</f>
        <v>64.545454545454547</v>
      </c>
      <c r="E15" s="15">
        <f>[11]Abril!$E$8</f>
        <v>82.63636363636364</v>
      </c>
      <c r="F15" s="15">
        <f>[11]Abril!$E$9</f>
        <v>74.15384615384616</v>
      </c>
      <c r="G15" s="15">
        <f>[11]Abril!$E$10</f>
        <v>69.615384615384613</v>
      </c>
      <c r="H15" s="15">
        <f>[11]Abril!$E$11</f>
        <v>75.92307692307692</v>
      </c>
      <c r="I15" s="15">
        <f>[11]Abril!$E$12</f>
        <v>80.166666666666671</v>
      </c>
      <c r="J15" s="15">
        <f>[11]Abril!$E$13</f>
        <v>69.384615384615387</v>
      </c>
      <c r="K15" s="15">
        <f>[11]Abril!$E$14</f>
        <v>64</v>
      </c>
      <c r="L15" s="15">
        <f>[11]Abril!$E$15</f>
        <v>62.727272727272727</v>
      </c>
      <c r="M15" s="15">
        <f>[11]Abril!$E$16</f>
        <v>71</v>
      </c>
      <c r="N15" s="15">
        <f>[11]Abril!$E$17</f>
        <v>65.75</v>
      </c>
      <c r="O15" s="15">
        <f>[11]Abril!$E$18</f>
        <v>62.916666666666664</v>
      </c>
      <c r="P15" s="15">
        <f>[11]Abril!$E$19</f>
        <v>61.454545454545453</v>
      </c>
      <c r="Q15" s="15">
        <f>[11]Abril!$E$20</f>
        <v>65.666666666666671</v>
      </c>
      <c r="R15" s="15">
        <f>[11]Abril!$E$21</f>
        <v>69.75</v>
      </c>
      <c r="S15" s="15">
        <f>[11]Abril!$E$22</f>
        <v>68.166666666666671</v>
      </c>
      <c r="T15" s="15">
        <f>[11]Abril!$E$23</f>
        <v>71.400000000000006</v>
      </c>
      <c r="U15" s="15">
        <f>[11]Abril!$E$24</f>
        <v>85.63636363636364</v>
      </c>
      <c r="V15" s="15">
        <f>[11]Abril!$E$25</f>
        <v>88.909090909090907</v>
      </c>
      <c r="W15" s="15">
        <f>[11]Abril!$E$26</f>
        <v>69.769230769230774</v>
      </c>
      <c r="X15" s="15">
        <f>[11]Abril!$E$27</f>
        <v>74.454545454545453</v>
      </c>
      <c r="Y15" s="15">
        <f>[11]Abril!$E$28</f>
        <v>75.900000000000006</v>
      </c>
      <c r="Z15" s="15">
        <f>[11]Abril!$E$29</f>
        <v>73.294117647058826</v>
      </c>
      <c r="AA15" s="15">
        <f>[11]Abril!$E$30</f>
        <v>78.428571428571431</v>
      </c>
      <c r="AB15" s="15">
        <f>[11]Abril!$E$31</f>
        <v>72.083333333333329</v>
      </c>
      <c r="AC15" s="15">
        <f>[11]Abril!$E$32</f>
        <v>69.222222222222229</v>
      </c>
      <c r="AD15" s="15">
        <f>[11]Abril!$E$33</f>
        <v>75.25</v>
      </c>
      <c r="AE15" s="15">
        <f>[11]Abril!$E$34</f>
        <v>72.739130434782609</v>
      </c>
      <c r="AF15" s="86">
        <f t="shared" ref="AF15:AF32" si="2">AVERAGE(B15:AE15)</f>
        <v>71.133109416395854</v>
      </c>
    </row>
    <row r="16" spans="1:33" ht="17.100000000000001" customHeight="1" x14ac:dyDescent="0.2">
      <c r="A16" s="84" t="s">
        <v>7</v>
      </c>
      <c r="B16" s="15">
        <f>[12]Abril!$E$5</f>
        <v>58.625</v>
      </c>
      <c r="C16" s="15">
        <f>[12]Abril!$E$6</f>
        <v>60.166666666666664</v>
      </c>
      <c r="D16" s="15">
        <f>[12]Abril!$E$7</f>
        <v>60.458333333333336</v>
      </c>
      <c r="E16" s="15">
        <f>[12]Abril!$E$8</f>
        <v>78</v>
      </c>
      <c r="F16" s="15">
        <f>[12]Abril!$E$9</f>
        <v>86</v>
      </c>
      <c r="G16" s="15">
        <f>[12]Abril!$E$10</f>
        <v>87.375</v>
      </c>
      <c r="H16" s="15">
        <f>[12]Abril!$E$11</f>
        <v>84.625</v>
      </c>
      <c r="I16" s="15">
        <f>[12]Abril!$E$12</f>
        <v>84.875</v>
      </c>
      <c r="J16" s="15">
        <f>[12]Abril!$E$13</f>
        <v>82.5</v>
      </c>
      <c r="K16" s="15">
        <f>[12]Abril!$E$14</f>
        <v>80.25</v>
      </c>
      <c r="L16" s="15">
        <f>[12]Abril!$E$15</f>
        <v>87.25</v>
      </c>
      <c r="M16" s="15">
        <f>[12]Abril!$E$16</f>
        <v>74.208333333333329</v>
      </c>
      <c r="N16" s="15">
        <f>[12]Abril!$E$17</f>
        <v>79.75</v>
      </c>
      <c r="O16" s="15">
        <f>[12]Abril!$E$18</f>
        <v>72.666666666666671</v>
      </c>
      <c r="P16" s="15">
        <f>[12]Abril!$E$19</f>
        <v>72.916666666666671</v>
      </c>
      <c r="Q16" s="15">
        <f>[12]Abril!$E$20</f>
        <v>90.5</v>
      </c>
      <c r="R16" s="15">
        <f>[12]Abril!$E$21</f>
        <v>89.75</v>
      </c>
      <c r="S16" s="15">
        <f>[12]Abril!$E$22</f>
        <v>83.041666666666671</v>
      </c>
      <c r="T16" s="15">
        <f>[12]Abril!$E$23</f>
        <v>76.333333333333329</v>
      </c>
      <c r="U16" s="15">
        <f>[12]Abril!$E$24</f>
        <v>92.541666666666671</v>
      </c>
      <c r="V16" s="15">
        <f>[12]Abril!$E$25</f>
        <v>85.291666666666671</v>
      </c>
      <c r="W16" s="15">
        <f>[12]Abril!$E$26</f>
        <v>84</v>
      </c>
      <c r="X16" s="15">
        <f>[12]Abril!$E$27</f>
        <v>78.083333333333329</v>
      </c>
      <c r="Y16" s="15">
        <f>[12]Abril!$E$28</f>
        <v>74.375</v>
      </c>
      <c r="Z16" s="15">
        <f>[12]Abril!$E$29</f>
        <v>75.708333333333329</v>
      </c>
      <c r="AA16" s="15">
        <f>[12]Abril!$E$30</f>
        <v>90.666666666666671</v>
      </c>
      <c r="AB16" s="15">
        <f>[12]Abril!$E$31</f>
        <v>71.25</v>
      </c>
      <c r="AC16" s="15">
        <f>[12]Abril!$E$32</f>
        <v>64.416666666666671</v>
      </c>
      <c r="AD16" s="15">
        <f>[12]Abril!$E$33</f>
        <v>66.166666666666671</v>
      </c>
      <c r="AE16" s="15">
        <f>[12]Abril!$E$34</f>
        <v>78.375</v>
      </c>
      <c r="AF16" s="86">
        <f t="shared" si="2"/>
        <v>78.338888888888889</v>
      </c>
    </row>
    <row r="17" spans="1:32" ht="17.100000000000001" customHeight="1" x14ac:dyDescent="0.2">
      <c r="A17" s="84" t="s">
        <v>8</v>
      </c>
      <c r="B17" s="15">
        <f>[13]Abril!$E$5</f>
        <v>65.666666666666671</v>
      </c>
      <c r="C17" s="15">
        <f>[13]Abril!$E$6</f>
        <v>66.291666666666671</v>
      </c>
      <c r="D17" s="15">
        <f>[13]Abril!$E$7</f>
        <v>64.75</v>
      </c>
      <c r="E17" s="15">
        <f>[13]Abril!$E$8</f>
        <v>74.333333333333329</v>
      </c>
      <c r="F17" s="15">
        <f>[13]Abril!$E$9</f>
        <v>84.708333333333329</v>
      </c>
      <c r="G17" s="15">
        <f>[13]Abril!$E$10</f>
        <v>91.791666666666671</v>
      </c>
      <c r="H17" s="15">
        <f>[13]Abril!$E$11</f>
        <v>86.625</v>
      </c>
      <c r="I17" s="15">
        <f>[13]Abril!$E$12</f>
        <v>84.375</v>
      </c>
      <c r="J17" s="15">
        <f>[13]Abril!$E$13</f>
        <v>81.208333333333329</v>
      </c>
      <c r="K17" s="15">
        <f>[13]Abril!$E$14</f>
        <v>80.916666666666671</v>
      </c>
      <c r="L17" s="15">
        <f>[13]Abril!$E$15</f>
        <v>88.625</v>
      </c>
      <c r="M17" s="15">
        <f>[13]Abril!$E$16</f>
        <v>78.583333333333329</v>
      </c>
      <c r="N17" s="15">
        <f>[13]Abril!$E$17</f>
        <v>79.666666666666671</v>
      </c>
      <c r="O17" s="15">
        <f>[13]Abril!$E$18</f>
        <v>75.583333333333329</v>
      </c>
      <c r="P17" s="15">
        <f>[13]Abril!$E$19</f>
        <v>74.958333333333329</v>
      </c>
      <c r="Q17" s="15">
        <f>[13]Abril!$E$20</f>
        <v>90.208333333333329</v>
      </c>
      <c r="R17" s="15">
        <f>[13]Abril!$E$21</f>
        <v>88.916666666666671</v>
      </c>
      <c r="S17" s="15">
        <f>[13]Abril!$E$22</f>
        <v>83.666666666666671</v>
      </c>
      <c r="T17" s="15">
        <f>[13]Abril!$E$23</f>
        <v>74.125</v>
      </c>
      <c r="U17" s="15">
        <f>[13]Abril!$E$24</f>
        <v>90.625</v>
      </c>
      <c r="V17" s="15">
        <f>[13]Abril!$E$25</f>
        <v>83.142857142857139</v>
      </c>
      <c r="W17" s="15">
        <f>[13]Abril!$E$26</f>
        <v>83.666666666666671</v>
      </c>
      <c r="X17" s="15">
        <f>[13]Abril!$E$27</f>
        <v>80.227272727272734</v>
      </c>
      <c r="Y17" s="15">
        <f>[13]Abril!$E$28</f>
        <v>78.416666666666671</v>
      </c>
      <c r="Z17" s="15">
        <f>[13]Abril!$E$29</f>
        <v>74.5</v>
      </c>
      <c r="AA17" s="15">
        <f>[13]Abril!$E$30</f>
        <v>81.916666666666671</v>
      </c>
      <c r="AB17" s="15">
        <f>[13]Abril!$E$31</f>
        <v>68.166666666666671</v>
      </c>
      <c r="AC17" s="15">
        <f>[13]Abril!$E$32</f>
        <v>64.833333333333329</v>
      </c>
      <c r="AD17" s="15">
        <f>[13]Abril!$E$33</f>
        <v>72.625</v>
      </c>
      <c r="AE17" s="15">
        <f>[13]Abril!$E$34</f>
        <v>76.416666666666671</v>
      </c>
      <c r="AF17" s="86">
        <f t="shared" si="2"/>
        <v>78.984559884559886</v>
      </c>
    </row>
    <row r="18" spans="1:32" ht="17.100000000000001" customHeight="1" x14ac:dyDescent="0.2">
      <c r="A18" s="84" t="s">
        <v>9</v>
      </c>
      <c r="B18" s="15">
        <f>[14]Abril!$E$5</f>
        <v>58.416666666666664</v>
      </c>
      <c r="C18" s="15">
        <f>[14]Abril!$E$6</f>
        <v>58.958333333333336</v>
      </c>
      <c r="D18" s="15">
        <f>[14]Abril!$E$7</f>
        <v>57.458333333333336</v>
      </c>
      <c r="E18" s="15">
        <f>[14]Abril!$E$8</f>
        <v>67.083333333333329</v>
      </c>
      <c r="F18" s="15">
        <f>[14]Abril!$E$9</f>
        <v>86.083333333333329</v>
      </c>
      <c r="G18" s="15">
        <f>[14]Abril!$E$10</f>
        <v>87.708333333333329</v>
      </c>
      <c r="H18" s="15">
        <f>[14]Abril!$E$11</f>
        <v>82.75</v>
      </c>
      <c r="I18" s="15">
        <f>[14]Abril!$E$12</f>
        <v>85.375</v>
      </c>
      <c r="J18" s="15">
        <f>[14]Abril!$E$13</f>
        <v>78.083333333333329</v>
      </c>
      <c r="K18" s="15">
        <f>[14]Abril!$E$14</f>
        <v>76.625</v>
      </c>
      <c r="L18" s="15">
        <f>[14]Abril!$E$15</f>
        <v>84.75</v>
      </c>
      <c r="M18" s="15">
        <f>[14]Abril!$E$16</f>
        <v>76.125</v>
      </c>
      <c r="N18" s="15">
        <f>[14]Abril!$E$17</f>
        <v>72.25</v>
      </c>
      <c r="O18" s="15">
        <f>[14]Abril!$E$18</f>
        <v>69.708333333333329</v>
      </c>
      <c r="P18" s="15">
        <f>[14]Abril!$E$19</f>
        <v>67.083333333333329</v>
      </c>
      <c r="Q18" s="15">
        <f>[14]Abril!$E$20</f>
        <v>86.478260869565219</v>
      </c>
      <c r="R18" s="15">
        <f>[14]Abril!$E$21</f>
        <v>82.791666666666671</v>
      </c>
      <c r="S18" s="15">
        <f>[14]Abril!$E$22</f>
        <v>77.041666666666671</v>
      </c>
      <c r="T18" s="15">
        <f>[14]Abril!$E$23</f>
        <v>70.375</v>
      </c>
      <c r="U18" s="15">
        <f>[14]Abril!$E$24</f>
        <v>89.916666666666671</v>
      </c>
      <c r="V18" s="15">
        <f>[14]Abril!$E$25</f>
        <v>84.666666666666671</v>
      </c>
      <c r="W18" s="15">
        <f>[14]Abril!$E$26</f>
        <v>76.291666666666671</v>
      </c>
      <c r="X18" s="15">
        <f>[14]Abril!$E$27</f>
        <v>71.625</v>
      </c>
      <c r="Y18" s="15">
        <f>[14]Abril!$E$28</f>
        <v>71.541666666666671</v>
      </c>
      <c r="Z18" s="15">
        <f>[14]Abril!$E$29</f>
        <v>71.708333333333329</v>
      </c>
      <c r="AA18" s="15">
        <f>[14]Abril!$E$30</f>
        <v>87.25</v>
      </c>
      <c r="AB18" s="15">
        <f>[14]Abril!$E$31</f>
        <v>68.416666666666671</v>
      </c>
      <c r="AC18" s="15">
        <f>[14]Abril!$E$32</f>
        <v>61.708333333333336</v>
      </c>
      <c r="AD18" s="15">
        <f>[14]Abril!$E$33</f>
        <v>62.666666666666664</v>
      </c>
      <c r="AE18" s="15">
        <f>[14]Abril!$E$34</f>
        <v>72.916666666666671</v>
      </c>
      <c r="AF18" s="86">
        <f t="shared" si="2"/>
        <v>74.795108695652189</v>
      </c>
    </row>
    <row r="19" spans="1:32" ht="17.100000000000001" customHeight="1" x14ac:dyDescent="0.2">
      <c r="A19" s="84" t="s">
        <v>49</v>
      </c>
      <c r="B19" s="15">
        <f>[15]Abril!$E$5</f>
        <v>54.708333333333336</v>
      </c>
      <c r="C19" s="15">
        <f>[15]Abril!$E$6</f>
        <v>54.916666666666664</v>
      </c>
      <c r="D19" s="15">
        <f>[15]Abril!$E$7</f>
        <v>61.375</v>
      </c>
      <c r="E19" s="15">
        <f>[15]Abril!$E$8</f>
        <v>79.583333333333329</v>
      </c>
      <c r="F19" s="15">
        <f>[15]Abril!$E$9</f>
        <v>89.5</v>
      </c>
      <c r="G19" s="15">
        <f>[15]Abril!$E$10</f>
        <v>88.208333333333329</v>
      </c>
      <c r="H19" s="15">
        <f>[15]Abril!$E$11</f>
        <v>86.041666666666671</v>
      </c>
      <c r="I19" s="15">
        <f>[15]Abril!$E$12</f>
        <v>84.416666666666671</v>
      </c>
      <c r="J19" s="15">
        <f>[15]Abril!$E$13</f>
        <v>77.333333333333329</v>
      </c>
      <c r="K19" s="15">
        <f>[15]Abril!$E$14</f>
        <v>77.625</v>
      </c>
      <c r="L19" s="15">
        <f>[15]Abril!$E$15</f>
        <v>78.375</v>
      </c>
      <c r="M19" s="15">
        <f>[15]Abril!$E$16</f>
        <v>72.583333333333329</v>
      </c>
      <c r="N19" s="15">
        <f>[15]Abril!$E$17</f>
        <v>72.958333333333329</v>
      </c>
      <c r="O19" s="15">
        <f>[15]Abril!$E$18</f>
        <v>72.291666666666671</v>
      </c>
      <c r="P19" s="15">
        <f>[15]Abril!$E$19</f>
        <v>70.333333333333329</v>
      </c>
      <c r="Q19" s="15">
        <f>[15]Abril!$E$20</f>
        <v>89.375</v>
      </c>
      <c r="R19" s="15">
        <f>[15]Abril!$E$21</f>
        <v>85.541666666666671</v>
      </c>
      <c r="S19" s="15">
        <f>[15]Abril!$E$22</f>
        <v>78.208333333333329</v>
      </c>
      <c r="T19" s="15">
        <f>[15]Abril!$E$23</f>
        <v>79</v>
      </c>
      <c r="U19" s="15">
        <f>[15]Abril!$E$24</f>
        <v>93.5</v>
      </c>
      <c r="V19" s="15">
        <f>[15]Abril!$E$25</f>
        <v>80.916666666666671</v>
      </c>
      <c r="W19" s="15">
        <f>[15]Abril!$E$26</f>
        <v>79.875</v>
      </c>
      <c r="X19" s="15">
        <f>[15]Abril!$E$27</f>
        <v>75.083333333333329</v>
      </c>
      <c r="Y19" s="15">
        <f>[15]Abril!$E$28</f>
        <v>71.416666666666671</v>
      </c>
      <c r="Z19" s="15">
        <f>[15]Abril!$E$29</f>
        <v>71.608695652173907</v>
      </c>
      <c r="AA19" s="15">
        <f>[15]Abril!$E$30</f>
        <v>83.791666666666671</v>
      </c>
      <c r="AB19" s="15">
        <f>[15]Abril!$E$31</f>
        <v>65.083333333333329</v>
      </c>
      <c r="AC19" s="15">
        <f>[15]Abril!$E$32</f>
        <v>66.125</v>
      </c>
      <c r="AD19" s="15">
        <f>[15]Abril!$E$33</f>
        <v>73.625</v>
      </c>
      <c r="AE19" s="15">
        <f>[15]Abril!$E$34</f>
        <v>72.956521739130437</v>
      </c>
      <c r="AF19" s="86">
        <f t="shared" si="2"/>
        <v>76.211896135265718</v>
      </c>
    </row>
    <row r="20" spans="1:32" ht="17.100000000000001" customHeight="1" x14ac:dyDescent="0.2">
      <c r="A20" s="84" t="s">
        <v>10</v>
      </c>
      <c r="B20" s="15">
        <f>[16]Abril!$E$5</f>
        <v>59.791666666666664</v>
      </c>
      <c r="C20" s="15">
        <f>[16]Abril!$E$6</f>
        <v>60.625</v>
      </c>
      <c r="D20" s="15">
        <f>[16]Abril!$E$7</f>
        <v>57.291666666666664</v>
      </c>
      <c r="E20" s="15">
        <f>[16]Abril!$E$8</f>
        <v>73.5</v>
      </c>
      <c r="F20" s="15">
        <f>[16]Abril!$E$9</f>
        <v>81.166666666666671</v>
      </c>
      <c r="G20" s="15">
        <f>[16]Abril!$E$10</f>
        <v>91.541666666666671</v>
      </c>
      <c r="H20" s="15">
        <f>[16]Abril!$E$11</f>
        <v>83</v>
      </c>
      <c r="I20" s="15">
        <f>[16]Abril!$E$12</f>
        <v>81.458333333333329</v>
      </c>
      <c r="J20" s="15">
        <f>[16]Abril!$E$13</f>
        <v>78.375</v>
      </c>
      <c r="K20" s="15">
        <f>[16]Abril!$E$14</f>
        <v>77.958333333333329</v>
      </c>
      <c r="L20" s="15">
        <f>[16]Abril!$E$15</f>
        <v>86.958333333333329</v>
      </c>
      <c r="M20" s="15">
        <f>[16]Abril!$E$16</f>
        <v>74.125</v>
      </c>
      <c r="N20" s="15">
        <f>[16]Abril!$E$17</f>
        <v>78.041666666666671</v>
      </c>
      <c r="O20" s="15">
        <f>[16]Abril!$E$18</f>
        <v>71.708333333333329</v>
      </c>
      <c r="P20" s="15">
        <f>[16]Abril!$E$19</f>
        <v>70.541666666666671</v>
      </c>
      <c r="Q20" s="15">
        <f>[16]Abril!$E$20</f>
        <v>89.083333333333329</v>
      </c>
      <c r="R20" s="15">
        <f>[16]Abril!$E$21</f>
        <v>87</v>
      </c>
      <c r="S20" s="15">
        <f>[16]Abril!$E$22</f>
        <v>85.541666666666671</v>
      </c>
      <c r="T20" s="15">
        <f>[16]Abril!$E$23</f>
        <v>73.916666666666671</v>
      </c>
      <c r="U20" s="15">
        <f>[16]Abril!$E$24</f>
        <v>89.291666666666671</v>
      </c>
      <c r="V20" s="15">
        <f>[16]Abril!$E$25</f>
        <v>84.166666666666671</v>
      </c>
      <c r="W20" s="15">
        <f>[16]Abril!$E$26</f>
        <v>83.333333333333329</v>
      </c>
      <c r="X20" s="15">
        <f>[16]Abril!$E$27</f>
        <v>78.208333333333329</v>
      </c>
      <c r="Y20" s="15">
        <f>[16]Abril!$E$28</f>
        <v>73.541666666666671</v>
      </c>
      <c r="Z20" s="15">
        <f>[16]Abril!$E$29</f>
        <v>69.791666666666671</v>
      </c>
      <c r="AA20" s="15">
        <f>[16]Abril!$E$30</f>
        <v>86.916666666666671</v>
      </c>
      <c r="AB20" s="15">
        <f>[16]Abril!$E$31</f>
        <v>68.375</v>
      </c>
      <c r="AC20" s="15">
        <f>[16]Abril!$E$32</f>
        <v>68.583333333333329</v>
      </c>
      <c r="AD20" s="15">
        <f>[16]Abril!$E$33</f>
        <v>71.25</v>
      </c>
      <c r="AE20" s="15">
        <f>[16]Abril!$E$34</f>
        <v>80.041666666666671</v>
      </c>
      <c r="AF20" s="86">
        <f t="shared" si="2"/>
        <v>77.170833333333348</v>
      </c>
    </row>
    <row r="21" spans="1:32" ht="17.100000000000001" customHeight="1" x14ac:dyDescent="0.2">
      <c r="A21" s="84" t="s">
        <v>11</v>
      </c>
      <c r="B21" s="15">
        <f>[17]Abril!$E$5</f>
        <v>66</v>
      </c>
      <c r="C21" s="15">
        <f>[17]Abril!$E$6</f>
        <v>66.291666666666671</v>
      </c>
      <c r="D21" s="15">
        <f>[17]Abril!$E$7</f>
        <v>68.791666666666671</v>
      </c>
      <c r="E21" s="15">
        <f>[17]Abril!$E$8</f>
        <v>85.333333333333329</v>
      </c>
      <c r="F21" s="15">
        <f>[17]Abril!$E$9</f>
        <v>86.375</v>
      </c>
      <c r="G21" s="15">
        <f>[17]Abril!$E$10</f>
        <v>84.75</v>
      </c>
      <c r="H21" s="15">
        <f>[17]Abril!$E$11</f>
        <v>83.583333333333329</v>
      </c>
      <c r="I21" s="15">
        <f>[17]Abril!$E$12</f>
        <v>87.5</v>
      </c>
      <c r="J21" s="15">
        <f>[17]Abril!$E$13</f>
        <v>85.083333333333329</v>
      </c>
      <c r="K21" s="15">
        <f>[17]Abril!$E$14</f>
        <v>82.75</v>
      </c>
      <c r="L21" s="15">
        <f>[17]Abril!$E$15</f>
        <v>85.166666666666671</v>
      </c>
      <c r="M21" s="15">
        <f>[17]Abril!$E$16</f>
        <v>72.833333333333329</v>
      </c>
      <c r="N21" s="15">
        <f>[17]Abril!$E$17</f>
        <v>77.541666666666671</v>
      </c>
      <c r="O21" s="15">
        <f>[17]Abril!$E$18</f>
        <v>78.75</v>
      </c>
      <c r="P21" s="15">
        <f>[17]Abril!$E$19</f>
        <v>78.125</v>
      </c>
      <c r="Q21" s="15">
        <f>[17]Abril!$E$20</f>
        <v>92</v>
      </c>
      <c r="R21" s="15">
        <f>[17]Abril!$E$21</f>
        <v>85.583333333333329</v>
      </c>
      <c r="S21" s="15">
        <f>[17]Abril!$E$22</f>
        <v>81.958333333333329</v>
      </c>
      <c r="T21" s="15">
        <f>[17]Abril!$E$23</f>
        <v>81</v>
      </c>
      <c r="U21" s="15">
        <f>[17]Abril!$E$24</f>
        <v>91.125</v>
      </c>
      <c r="V21" s="15">
        <f>[17]Abril!$E$25</f>
        <v>82.291666666666671</v>
      </c>
      <c r="W21" s="15">
        <f>[17]Abril!$E$26</f>
        <v>84.541666666666671</v>
      </c>
      <c r="X21" s="15">
        <f>[17]Abril!$E$27</f>
        <v>79.833333333333329</v>
      </c>
      <c r="Y21" s="15">
        <f>[17]Abril!$E$28</f>
        <v>78.916666666666671</v>
      </c>
      <c r="Z21" s="15">
        <f>[17]Abril!$E$29</f>
        <v>76.416666666666671</v>
      </c>
      <c r="AA21" s="15">
        <f>[17]Abril!$E$30</f>
        <v>88.791666666666671</v>
      </c>
      <c r="AB21" s="15">
        <f>[17]Abril!$E$31</f>
        <v>72.083333333333329</v>
      </c>
      <c r="AC21" s="15">
        <f>[17]Abril!$E$32</f>
        <v>64.708333333333329</v>
      </c>
      <c r="AD21" s="15">
        <f>[17]Abril!$E$33</f>
        <v>77.166666666666671</v>
      </c>
      <c r="AE21" s="15">
        <f>[17]Abril!$E$34</f>
        <v>82.875</v>
      </c>
      <c r="AF21" s="86">
        <f t="shared" si="2"/>
        <v>80.272222222222226</v>
      </c>
    </row>
    <row r="22" spans="1:32" ht="17.100000000000001" customHeight="1" x14ac:dyDescent="0.2">
      <c r="A22" s="84" t="s">
        <v>12</v>
      </c>
      <c r="B22" s="15">
        <f>[18]Abril!$E$5</f>
        <v>60.083333333333336</v>
      </c>
      <c r="C22" s="15">
        <f>[18]Abril!$E$6</f>
        <v>57.75</v>
      </c>
      <c r="D22" s="15">
        <f>[18]Abril!$E$7</f>
        <v>64.333333333333329</v>
      </c>
      <c r="E22" s="15">
        <f>[18]Abril!$E$8</f>
        <v>80.666666666666671</v>
      </c>
      <c r="F22" s="15">
        <f>[18]Abril!$E$9</f>
        <v>85</v>
      </c>
      <c r="G22" s="15">
        <f>[18]Abril!$E$10</f>
        <v>84.875</v>
      </c>
      <c r="H22" s="15">
        <f>[18]Abril!$E$11</f>
        <v>87.333333333333329</v>
      </c>
      <c r="I22" s="15">
        <f>[18]Abril!$E$12</f>
        <v>83.458333333333329</v>
      </c>
      <c r="J22" s="15">
        <f>[18]Abril!$E$13</f>
        <v>76.666666666666671</v>
      </c>
      <c r="K22" s="15">
        <f>[18]Abril!$E$14</f>
        <v>80.833333333333329</v>
      </c>
      <c r="L22" s="15">
        <f>[18]Abril!$E$15</f>
        <v>76.125</v>
      </c>
      <c r="M22" s="15">
        <f>[18]Abril!$E$16</f>
        <v>71.791666666666671</v>
      </c>
      <c r="N22" s="15">
        <f>[18]Abril!$E$17</f>
        <v>66.833333333333329</v>
      </c>
      <c r="O22" s="15">
        <f>[18]Abril!$E$18</f>
        <v>70.833333333333329</v>
      </c>
      <c r="P22" s="15">
        <f>[18]Abril!$E$19</f>
        <v>70.458333333333329</v>
      </c>
      <c r="Q22" s="15">
        <f>[18]Abril!$E$20</f>
        <v>82.833333333333329</v>
      </c>
      <c r="R22" s="15">
        <f>[18]Abril!$E$21</f>
        <v>82.291666666666671</v>
      </c>
      <c r="S22" s="15">
        <f>[18]Abril!$E$22</f>
        <v>77.416666666666671</v>
      </c>
      <c r="T22" s="15">
        <f>[18]Abril!$E$23</f>
        <v>84.125</v>
      </c>
      <c r="U22" s="15">
        <f>[18]Abril!$E$24</f>
        <v>90.083333333333329</v>
      </c>
      <c r="V22" s="15">
        <f>[18]Abril!$E$25</f>
        <v>83.083333333333329</v>
      </c>
      <c r="W22" s="15">
        <f>[18]Abril!$E$26</f>
        <v>78.166666666666671</v>
      </c>
      <c r="X22" s="15">
        <f>[18]Abril!$E$27</f>
        <v>73.208333333333329</v>
      </c>
      <c r="Y22" s="15">
        <f>[18]Abril!$E$28</f>
        <v>74.875</v>
      </c>
      <c r="Z22" s="15">
        <f>[18]Abril!$E$29</f>
        <v>77</v>
      </c>
      <c r="AA22" s="15">
        <f>[18]Abril!$E$30</f>
        <v>87.666666666666671</v>
      </c>
      <c r="AB22" s="15">
        <f>[18]Abril!$E$31</f>
        <v>68.166666666666671</v>
      </c>
      <c r="AC22" s="15">
        <f>[18]Abril!$E$32</f>
        <v>63.333333333333336</v>
      </c>
      <c r="AD22" s="15">
        <f>[18]Abril!$E$33</f>
        <v>69.291666666666671</v>
      </c>
      <c r="AE22" s="15">
        <f>[18]Abril!$E$34</f>
        <v>67.75</v>
      </c>
      <c r="AF22" s="86">
        <f t="shared" si="2"/>
        <v>75.87777777777778</v>
      </c>
    </row>
    <row r="23" spans="1:32" ht="17.100000000000001" customHeight="1" x14ac:dyDescent="0.2">
      <c r="A23" s="84" t="s">
        <v>13</v>
      </c>
      <c r="B23" s="15">
        <f>[19]Abril!$E$5</f>
        <v>74.875</v>
      </c>
      <c r="C23" s="15">
        <f>[19]Abril!$E$6</f>
        <v>70</v>
      </c>
      <c r="D23" s="15">
        <f>[19]Abril!$E$7</f>
        <v>75.208333333333329</v>
      </c>
      <c r="E23" s="15">
        <f>[19]Abril!$E$8</f>
        <v>83.791666666666671</v>
      </c>
      <c r="F23" s="15">
        <f>[19]Abril!$E$9</f>
        <v>81.25</v>
      </c>
      <c r="G23" s="15">
        <f>[19]Abril!$E$10</f>
        <v>84.666666666666671</v>
      </c>
      <c r="H23" s="15">
        <f>[19]Abril!$E$11</f>
        <v>86.666666666666671</v>
      </c>
      <c r="I23" s="15">
        <f>[19]Abril!$E$12</f>
        <v>79.958333333333329</v>
      </c>
      <c r="J23" s="15">
        <f>[19]Abril!$E$13</f>
        <v>76.083333333333329</v>
      </c>
      <c r="K23" s="15">
        <f>[19]Abril!$E$14</f>
        <v>80.958333333333329</v>
      </c>
      <c r="L23" s="15">
        <f>[19]Abril!$E$15</f>
        <v>80.958333333333329</v>
      </c>
      <c r="M23" s="15">
        <f>[19]Abril!$E$16</f>
        <v>78.416666666666671</v>
      </c>
      <c r="N23" s="15">
        <f>[19]Abril!$E$17</f>
        <v>74.458333333333329</v>
      </c>
      <c r="O23" s="15">
        <f>[19]Abril!$E$18</f>
        <v>76.458333333333329</v>
      </c>
      <c r="P23" s="15">
        <f>[19]Abril!$E$19</f>
        <v>78.708333333333329</v>
      </c>
      <c r="Q23" s="15">
        <f>[19]Abril!$E$20</f>
        <v>86.833333333333329</v>
      </c>
      <c r="R23" s="15">
        <f>[19]Abril!$E$21</f>
        <v>84.541666666666671</v>
      </c>
      <c r="S23" s="15">
        <f>[19]Abril!$E$22</f>
        <v>83.291666666666671</v>
      </c>
      <c r="T23" s="15">
        <f>[19]Abril!$E$23</f>
        <v>86.041666666666671</v>
      </c>
      <c r="U23" s="15">
        <f>[19]Abril!$E$24</f>
        <v>93.541666666666671</v>
      </c>
      <c r="V23" s="15">
        <f>[19]Abril!$E$25</f>
        <v>90.375</v>
      </c>
      <c r="W23" s="15">
        <f>[19]Abril!$E$26</f>
        <v>80.958333333333329</v>
      </c>
      <c r="X23" s="15">
        <f>[19]Abril!$E$27</f>
        <v>75.458333333333329</v>
      </c>
      <c r="Y23" s="15">
        <f>[19]Abril!$E$28</f>
        <v>77.416666666666671</v>
      </c>
      <c r="Z23" s="15">
        <f>[19]Abril!$E$29</f>
        <v>78.666666666666671</v>
      </c>
      <c r="AA23" s="15">
        <f>[19]Abril!$E$30</f>
        <v>86.166666666666671</v>
      </c>
      <c r="AB23" s="15">
        <f>[19]Abril!$E$31</f>
        <v>69.041666666666671</v>
      </c>
      <c r="AC23" s="15">
        <f>[19]Abril!$E$32</f>
        <v>68.083333333333329</v>
      </c>
      <c r="AD23" s="15">
        <f>[19]Abril!$E$33</f>
        <v>74</v>
      </c>
      <c r="AE23" s="15">
        <f>[19]Abril!$E$34</f>
        <v>75.166666666666671</v>
      </c>
      <c r="AF23" s="86">
        <f t="shared" si="2"/>
        <v>79.734722222222217</v>
      </c>
    </row>
    <row r="24" spans="1:32" ht="17.100000000000001" customHeight="1" x14ac:dyDescent="0.2">
      <c r="A24" s="84" t="s">
        <v>14</v>
      </c>
      <c r="B24" s="15">
        <f>[20]Abril!$E$5</f>
        <v>59.375</v>
      </c>
      <c r="C24" s="15">
        <f>[20]Abril!$E$6</f>
        <v>64.333333333333329</v>
      </c>
      <c r="D24" s="15">
        <f>[20]Abril!$E$7</f>
        <v>69.041666666666671</v>
      </c>
      <c r="E24" s="15">
        <f>[20]Abril!$E$8</f>
        <v>72.208333333333329</v>
      </c>
      <c r="F24" s="15">
        <f>[20]Abril!$E$9</f>
        <v>74.333333333333329</v>
      </c>
      <c r="G24" s="15">
        <f>[20]Abril!$E$10</f>
        <v>79.291666666666671</v>
      </c>
      <c r="H24" s="15">
        <f>[20]Abril!$E$11</f>
        <v>78.791666666666671</v>
      </c>
      <c r="I24" s="15">
        <f>[20]Abril!$E$12</f>
        <v>80.166666666666671</v>
      </c>
      <c r="J24" s="15">
        <f>[20]Abril!$E$13</f>
        <v>76.166666666666671</v>
      </c>
      <c r="K24" s="15">
        <f>[20]Abril!$E$14</f>
        <v>73.625</v>
      </c>
      <c r="L24" s="15">
        <f>[20]Abril!$E$15</f>
        <v>75.5</v>
      </c>
      <c r="M24" s="15">
        <f>[20]Abril!$E$16</f>
        <v>83.666666666666671</v>
      </c>
      <c r="N24" s="15">
        <f>[20]Abril!$E$17</f>
        <v>77.416666666666671</v>
      </c>
      <c r="O24" s="15">
        <f>[20]Abril!$E$18</f>
        <v>73.416666666666671</v>
      </c>
      <c r="P24" s="15">
        <f>[20]Abril!$E$19</f>
        <v>65.416666666666671</v>
      </c>
      <c r="Q24" s="15">
        <f>[20]Abril!$E$20</f>
        <v>68.166666666666671</v>
      </c>
      <c r="R24" s="15">
        <f>[20]Abril!$E$21</f>
        <v>75.333333333333329</v>
      </c>
      <c r="S24" s="15">
        <f>[20]Abril!$E$22</f>
        <v>74.333333333333329</v>
      </c>
      <c r="T24" s="15">
        <f>[20]Abril!$E$23</f>
        <v>67.125</v>
      </c>
      <c r="U24" s="15">
        <f>[20]Abril!$E$24</f>
        <v>79.125</v>
      </c>
      <c r="V24" s="15">
        <f>[20]Abril!$E$25</f>
        <v>89.125</v>
      </c>
      <c r="W24" s="15">
        <f>[20]Abril!$E$26</f>
        <v>77.416666666666671</v>
      </c>
      <c r="X24" s="15">
        <f>[20]Abril!$E$27</f>
        <v>71.291666666666671</v>
      </c>
      <c r="Y24" s="15">
        <f>[20]Abril!$E$28</f>
        <v>72.666666666666671</v>
      </c>
      <c r="Z24" s="15">
        <f>[20]Abril!$E$29</f>
        <v>69.958333333333329</v>
      </c>
      <c r="AA24" s="15">
        <f>[20]Abril!$E$30</f>
        <v>77.25</v>
      </c>
      <c r="AB24" s="15">
        <f>[20]Abril!$E$31</f>
        <v>85.75</v>
      </c>
      <c r="AC24" s="15">
        <f>[20]Abril!$E$32</f>
        <v>74.625</v>
      </c>
      <c r="AD24" s="15">
        <f>[20]Abril!$E$33</f>
        <v>79.458333333333329</v>
      </c>
      <c r="AE24" s="15">
        <f>[20]Abril!$E$34</f>
        <v>78.291666666666671</v>
      </c>
      <c r="AF24" s="86">
        <f t="shared" si="2"/>
        <v>74.75555555555556</v>
      </c>
    </row>
    <row r="25" spans="1:32" ht="17.100000000000001" customHeight="1" x14ac:dyDescent="0.2">
      <c r="A25" s="84" t="s">
        <v>15</v>
      </c>
      <c r="B25" s="15">
        <f>[21]Abril!$E$5</f>
        <v>67.791666666666671</v>
      </c>
      <c r="C25" s="15">
        <f>[21]Abril!$E$6</f>
        <v>64.5</v>
      </c>
      <c r="D25" s="15">
        <f>[21]Abril!$E$7</f>
        <v>67.291666666666671</v>
      </c>
      <c r="E25" s="15">
        <f>[21]Abril!$E$8</f>
        <v>77.958333333333329</v>
      </c>
      <c r="F25" s="15">
        <f>[21]Abril!$E$9</f>
        <v>78.125</v>
      </c>
      <c r="G25" s="15">
        <f>[21]Abril!$E$10</f>
        <v>85.583333333333329</v>
      </c>
      <c r="H25" s="15">
        <f>[21]Abril!$E$11</f>
        <v>82.375</v>
      </c>
      <c r="I25" s="15">
        <f>[21]Abril!$E$12</f>
        <v>83.5</v>
      </c>
      <c r="J25" s="15">
        <f>[21]Abril!$E$13</f>
        <v>85.75</v>
      </c>
      <c r="K25" s="15">
        <f>[21]Abril!$E$14</f>
        <v>83.041666666666671</v>
      </c>
      <c r="L25" s="15">
        <f>[21]Abril!$E$15</f>
        <v>87.666666666666671</v>
      </c>
      <c r="M25" s="15">
        <f>[21]Abril!$E$16</f>
        <v>76.916666666666671</v>
      </c>
      <c r="N25" s="15">
        <f>[21]Abril!$E$17</f>
        <v>75.208333333333329</v>
      </c>
      <c r="O25" s="15">
        <f>[21]Abril!$E$18</f>
        <v>77.375</v>
      </c>
      <c r="P25" s="15">
        <f>[21]Abril!$E$19</f>
        <v>77.625</v>
      </c>
      <c r="Q25" s="15">
        <f>[21]Abril!$E$20</f>
        <v>82.25</v>
      </c>
      <c r="R25" s="15">
        <f>[21]Abril!$E$21</f>
        <v>82.958333333333329</v>
      </c>
      <c r="S25" s="15">
        <f>[21]Abril!$E$22</f>
        <v>81.958333333333329</v>
      </c>
      <c r="T25" s="15">
        <f>[21]Abril!$E$23</f>
        <v>81.916666666666671</v>
      </c>
      <c r="U25" s="15">
        <f>[21]Abril!$E$24</f>
        <v>86.625</v>
      </c>
      <c r="V25" s="15">
        <f>[21]Abril!$E$25</f>
        <v>81.875</v>
      </c>
      <c r="W25" s="15">
        <f>[21]Abril!$E$26</f>
        <v>79.625</v>
      </c>
      <c r="X25" s="15">
        <f>[21]Abril!$E$27</f>
        <v>77</v>
      </c>
      <c r="Y25" s="15">
        <f>[21]Abril!$E$28</f>
        <v>78.291666666666671</v>
      </c>
      <c r="Z25" s="15">
        <f>[21]Abril!$E$29</f>
        <v>77.125</v>
      </c>
      <c r="AA25" s="15">
        <f>[21]Abril!$E$30</f>
        <v>80.708333333333329</v>
      </c>
      <c r="AB25" s="15">
        <f>[21]Abril!$E$31</f>
        <v>69.708333333333329</v>
      </c>
      <c r="AC25" s="15">
        <f>[21]Abril!$E$32</f>
        <v>57.041666666666664</v>
      </c>
      <c r="AD25" s="15">
        <f>[21]Abril!$E$33</f>
        <v>62.083333333333336</v>
      </c>
      <c r="AE25" s="15">
        <f>[21]Abril!$E$34</f>
        <v>73.666666666666671</v>
      </c>
      <c r="AF25" s="86">
        <f t="shared" si="2"/>
        <v>77.451388888888886</v>
      </c>
    </row>
    <row r="26" spans="1:32" ht="17.100000000000001" customHeight="1" x14ac:dyDescent="0.2">
      <c r="A26" s="84" t="s">
        <v>16</v>
      </c>
      <c r="B26" s="15">
        <f>[22]Abril!$E$5</f>
        <v>54.5</v>
      </c>
      <c r="C26" s="15">
        <f>[22]Abril!$E$6</f>
        <v>50.291666666666664</v>
      </c>
      <c r="D26" s="15">
        <f>[22]Abril!$E$7</f>
        <v>61.708333333333336</v>
      </c>
      <c r="E26" s="15">
        <f>[22]Abril!$E$8</f>
        <v>80.083333333333329</v>
      </c>
      <c r="F26" s="15">
        <f>[22]Abril!$E$9</f>
        <v>78.666666666666671</v>
      </c>
      <c r="G26" s="15">
        <f>[22]Abril!$E$10</f>
        <v>87.291666666666671</v>
      </c>
      <c r="H26" s="15">
        <f>[22]Abril!$E$11</f>
        <v>77.708333333333329</v>
      </c>
      <c r="I26" s="15">
        <f>[22]Abril!$E$12</f>
        <v>68.708333333333329</v>
      </c>
      <c r="J26" s="15">
        <f>[22]Abril!$E$13</f>
        <v>69.916666666666671</v>
      </c>
      <c r="K26" s="15">
        <f>[22]Abril!$E$14</f>
        <v>80.416666666666671</v>
      </c>
      <c r="L26" s="15">
        <f>[22]Abril!$E$15</f>
        <v>75.458333333333329</v>
      </c>
      <c r="M26" s="15">
        <f>[22]Abril!$E$16</f>
        <v>68.208333333333329</v>
      </c>
      <c r="N26" s="15">
        <f>[22]Abril!$E$17</f>
        <v>60.625</v>
      </c>
      <c r="O26" s="15">
        <f>[22]Abril!$E$18</f>
        <v>60.208333333333336</v>
      </c>
      <c r="P26" s="15">
        <f>[22]Abril!$E$19</f>
        <v>60.958333333333336</v>
      </c>
      <c r="Q26" s="15">
        <f>[22]Abril!$E$20</f>
        <v>76.083333333333329</v>
      </c>
      <c r="R26" s="15">
        <f>[22]Abril!$E$21</f>
        <v>83.708333333333329</v>
      </c>
      <c r="S26" s="15">
        <f>[22]Abril!$E$22</f>
        <v>79.25</v>
      </c>
      <c r="T26" s="15">
        <f>[22]Abril!$E$23</f>
        <v>83.375</v>
      </c>
      <c r="U26" s="15">
        <f>[22]Abril!$E$24</f>
        <v>87.708333333333329</v>
      </c>
      <c r="V26" s="15">
        <f>[22]Abril!$E$25</f>
        <v>78.708333333333329</v>
      </c>
      <c r="W26" s="15">
        <f>[22]Abril!$E$26</f>
        <v>75.333333333333329</v>
      </c>
      <c r="X26" s="15">
        <f>[22]Abril!$E$27</f>
        <v>75.541666666666671</v>
      </c>
      <c r="Y26" s="15">
        <f>[22]Abril!$E$28</f>
        <v>71.458333333333329</v>
      </c>
      <c r="Z26" s="15">
        <f>[22]Abril!$E$29</f>
        <v>68.791666666666671</v>
      </c>
      <c r="AA26" s="15">
        <f>[22]Abril!$E$30</f>
        <v>70.666666666666671</v>
      </c>
      <c r="AB26" s="15">
        <f>[22]Abril!$E$31</f>
        <v>58.875</v>
      </c>
      <c r="AC26" s="15">
        <f>[22]Abril!$E$32</f>
        <v>58.5</v>
      </c>
      <c r="AD26" s="15">
        <f>[22]Abril!$E$33</f>
        <v>62.875</v>
      </c>
      <c r="AE26" s="15">
        <f>[22]Abril!$E$34</f>
        <v>67.958333333333329</v>
      </c>
      <c r="AF26" s="86">
        <f t="shared" si="2"/>
        <v>71.119444444444454</v>
      </c>
    </row>
    <row r="27" spans="1:32" ht="17.100000000000001" customHeight="1" x14ac:dyDescent="0.2">
      <c r="A27" s="84" t="s">
        <v>17</v>
      </c>
      <c r="B27" s="15" t="str">
        <f>[23]Abril!$E$5</f>
        <v>*</v>
      </c>
      <c r="C27" s="15" t="str">
        <f>[23]Abril!$E$6</f>
        <v>*</v>
      </c>
      <c r="D27" s="15" t="str">
        <f>[23]Abril!$E$7</f>
        <v>*</v>
      </c>
      <c r="E27" s="15" t="str">
        <f>[23]Abril!$E$8</f>
        <v>*</v>
      </c>
      <c r="F27" s="15" t="str">
        <f>[23]Abril!$E$9</f>
        <v>*</v>
      </c>
      <c r="G27" s="15">
        <f>[23]Abril!$E$10</f>
        <v>46.4</v>
      </c>
      <c r="H27" s="15" t="str">
        <f>[23]Abril!$E$11</f>
        <v>*</v>
      </c>
      <c r="I27" s="15" t="str">
        <f>[23]Abril!$E$12</f>
        <v>*</v>
      </c>
      <c r="J27" s="15" t="str">
        <f>[23]Abril!$E$13</f>
        <v>*</v>
      </c>
      <c r="K27" s="15" t="str">
        <f>[23]Abril!$E$14</f>
        <v>*</v>
      </c>
      <c r="L27" s="15" t="str">
        <f>[23]Abril!$E$15</f>
        <v>*</v>
      </c>
      <c r="M27" s="15" t="str">
        <f>[23]Abril!$E$16</f>
        <v>*</v>
      </c>
      <c r="N27" s="15" t="str">
        <f>[23]Abril!$E$17</f>
        <v>*</v>
      </c>
      <c r="O27" s="15" t="str">
        <f>[23]Abril!$E$18</f>
        <v>*</v>
      </c>
      <c r="P27" s="15" t="str">
        <f>[23]Abril!$E$19</f>
        <v>*</v>
      </c>
      <c r="Q27" s="15">
        <f>[23]Abril!$E$20</f>
        <v>12.75</v>
      </c>
      <c r="R27" s="15" t="str">
        <f>[23]Abril!$E$21</f>
        <v>*</v>
      </c>
      <c r="S27" s="15" t="str">
        <f>[23]Abril!$E$22</f>
        <v>*</v>
      </c>
      <c r="T27" s="15" t="str">
        <f>[23]Abril!$E$23</f>
        <v>*</v>
      </c>
      <c r="U27" s="15">
        <f>[23]Abril!$E$24</f>
        <v>27.333333333333332</v>
      </c>
      <c r="V27" s="15">
        <f>[23]Abril!$E$25</f>
        <v>12</v>
      </c>
      <c r="W27" s="15" t="str">
        <f>[23]Abril!$E$26</f>
        <v>*</v>
      </c>
      <c r="X27" s="15" t="str">
        <f>[23]Abril!$E$27</f>
        <v>*</v>
      </c>
      <c r="Y27" s="15" t="str">
        <f>[23]Abril!$E$28</f>
        <v>*</v>
      </c>
      <c r="Z27" s="15" t="str">
        <f>[23]Abril!$E$29</f>
        <v>*</v>
      </c>
      <c r="AA27" s="15">
        <f>[23]Abril!$E$30</f>
        <v>39.25</v>
      </c>
      <c r="AB27" s="15" t="str">
        <f>[23]Abril!$E$31</f>
        <v>*</v>
      </c>
      <c r="AC27" s="15" t="str">
        <f>[23]Abril!$E$32</f>
        <v>*</v>
      </c>
      <c r="AD27" s="15" t="str">
        <f>[23]Abril!$E$33</f>
        <v>*</v>
      </c>
      <c r="AE27" s="15" t="str">
        <f>[23]Abril!$E$34</f>
        <v>*</v>
      </c>
      <c r="AF27" s="86" t="s">
        <v>134</v>
      </c>
    </row>
    <row r="28" spans="1:32" ht="17.100000000000001" customHeight="1" x14ac:dyDescent="0.2">
      <c r="A28" s="84" t="s">
        <v>18</v>
      </c>
      <c r="B28" s="15">
        <f>[24]Abril!$E$5</f>
        <v>52.375</v>
      </c>
      <c r="C28" s="15">
        <f>[24]Abril!$E$6</f>
        <v>46.5</v>
      </c>
      <c r="D28" s="15">
        <f>[24]Abril!$E$7</f>
        <v>65.333333333333329</v>
      </c>
      <c r="E28" s="15" t="str">
        <f>[24]Abril!$E$8</f>
        <v>*</v>
      </c>
      <c r="F28" s="15">
        <f>[24]Abril!$E$9</f>
        <v>80</v>
      </c>
      <c r="G28" s="15">
        <f>[24]Abril!$E$10</f>
        <v>65</v>
      </c>
      <c r="H28" s="15">
        <f>[24]Abril!$E$11</f>
        <v>67.099999999999994</v>
      </c>
      <c r="I28" s="15">
        <f>[24]Abril!$E$12</f>
        <v>78</v>
      </c>
      <c r="J28" s="15">
        <f>[24]Abril!$E$13</f>
        <v>75.458333333333329</v>
      </c>
      <c r="K28" s="15">
        <f>[24]Abril!$E$14</f>
        <v>76.958333333333329</v>
      </c>
      <c r="L28" s="15">
        <f>[24]Abril!$E$15</f>
        <v>83.125</v>
      </c>
      <c r="M28" s="15">
        <f>[24]Abril!$E$16</f>
        <v>83.666666666666671</v>
      </c>
      <c r="N28" s="15">
        <f>[24]Abril!$E$17</f>
        <v>79.458333333333329</v>
      </c>
      <c r="O28" s="15">
        <f>[24]Abril!$E$18</f>
        <v>76.791666666666671</v>
      </c>
      <c r="P28" s="15">
        <f>[24]Abril!$E$19</f>
        <v>74.708333333333329</v>
      </c>
      <c r="Q28" s="15">
        <f>[24]Abril!$E$20</f>
        <v>79.875</v>
      </c>
      <c r="R28" s="15">
        <f>[24]Abril!$E$21</f>
        <v>82.083333333333329</v>
      </c>
      <c r="S28" s="15">
        <f>[24]Abril!$E$22</f>
        <v>77.875</v>
      </c>
      <c r="T28" s="15">
        <f>[24]Abril!$E$23</f>
        <v>79.583333333333329</v>
      </c>
      <c r="U28" s="15">
        <f>[24]Abril!$E$24</f>
        <v>93.375</v>
      </c>
      <c r="V28" s="15">
        <f>[24]Abril!$E$25</f>
        <v>93.958333333333329</v>
      </c>
      <c r="W28" s="15">
        <f>[24]Abril!$E$26</f>
        <v>81.083333333333329</v>
      </c>
      <c r="X28" s="15">
        <f>[24]Abril!$E$27</f>
        <v>76.166666666666671</v>
      </c>
      <c r="Y28" s="15">
        <f>[24]Abril!$E$28</f>
        <v>74.875</v>
      </c>
      <c r="Z28" s="15">
        <f>[24]Abril!$E$29</f>
        <v>72.333333333333329</v>
      </c>
      <c r="AA28" s="15">
        <f>[24]Abril!$E$30</f>
        <v>86.375</v>
      </c>
      <c r="AB28" s="15">
        <f>[24]Abril!$E$31</f>
        <v>84.708333333333329</v>
      </c>
      <c r="AC28" s="15">
        <f>[24]Abril!$E$32</f>
        <v>68.375</v>
      </c>
      <c r="AD28" s="15">
        <f>[24]Abril!$E$33</f>
        <v>72.75</v>
      </c>
      <c r="AE28" s="15">
        <f>[24]Abril!$E$34</f>
        <v>71.041666666666671</v>
      </c>
      <c r="AF28" s="86">
        <f t="shared" si="2"/>
        <v>75.825287356321823</v>
      </c>
    </row>
    <row r="29" spans="1:32" ht="17.100000000000001" customHeight="1" x14ac:dyDescent="0.2">
      <c r="A29" s="84" t="s">
        <v>19</v>
      </c>
      <c r="B29" s="15">
        <f>[25]Abril!$E$5</f>
        <v>70.5</v>
      </c>
      <c r="C29" s="15">
        <f>[25]Abril!$E$6</f>
        <v>67.125</v>
      </c>
      <c r="D29" s="15">
        <f>[25]Abril!$E$7</f>
        <v>68.541666666666671</v>
      </c>
      <c r="E29" s="15">
        <f>[25]Abril!$E$8</f>
        <v>78.666666666666671</v>
      </c>
      <c r="F29" s="15">
        <f>[25]Abril!$E$9</f>
        <v>94.05263157894737</v>
      </c>
      <c r="G29" s="15">
        <f>[25]Abril!$E$10</f>
        <v>87.785714285714292</v>
      </c>
      <c r="H29" s="15">
        <f>[25]Abril!$E$11</f>
        <v>83.777777777777771</v>
      </c>
      <c r="I29" s="15">
        <f>[25]Abril!$E$12</f>
        <v>83.294117647058826</v>
      </c>
      <c r="J29" s="15">
        <f>[25]Abril!$E$13</f>
        <v>87.5</v>
      </c>
      <c r="K29" s="15">
        <f>[25]Abril!$E$14</f>
        <v>87.571428571428569</v>
      </c>
      <c r="L29" s="15">
        <f>[25]Abril!$E$15</f>
        <v>90.307692307692307</v>
      </c>
      <c r="M29" s="15">
        <f>[25]Abril!$E$16</f>
        <v>81.63636363636364</v>
      </c>
      <c r="N29" s="15">
        <f>[25]Abril!$E$17</f>
        <v>81.583333333333329</v>
      </c>
      <c r="O29" s="15">
        <f>[25]Abril!$E$18</f>
        <v>79.208333333333329</v>
      </c>
      <c r="P29" s="15">
        <f>[25]Abril!$E$19</f>
        <v>75.416666666666671</v>
      </c>
      <c r="Q29" s="15">
        <f>[25]Abril!$E$20</f>
        <v>88.571428571428569</v>
      </c>
      <c r="R29" s="15">
        <f>[25]Abril!$E$21</f>
        <v>77</v>
      </c>
      <c r="S29" s="15">
        <f>[25]Abril!$E$22</f>
        <v>85.428571428571431</v>
      </c>
      <c r="T29" s="15">
        <f>[25]Abril!$E$23</f>
        <v>75.75</v>
      </c>
      <c r="U29" s="15">
        <f>[25]Abril!$E$24</f>
        <v>88.25</v>
      </c>
      <c r="V29" s="15">
        <f>[25]Abril!$E$25</f>
        <v>78</v>
      </c>
      <c r="W29" s="15">
        <f>[25]Abril!$E$26</f>
        <v>86.611111111111114</v>
      </c>
      <c r="X29" s="15">
        <f>[25]Abril!$E$27</f>
        <v>77.952380952380949</v>
      </c>
      <c r="Y29" s="15">
        <f>[25]Abril!$E$28</f>
        <v>78.458333333333329</v>
      </c>
      <c r="Z29" s="15">
        <f>[25]Abril!$E$29</f>
        <v>77.708333333333329</v>
      </c>
      <c r="AA29" s="15">
        <f>[25]Abril!$E$30</f>
        <v>79.333333333333329</v>
      </c>
      <c r="AB29" s="15">
        <f>[25]Abril!$E$31</f>
        <v>70.5</v>
      </c>
      <c r="AC29" s="15">
        <f>[25]Abril!$E$32</f>
        <v>67.75</v>
      </c>
      <c r="AD29" s="15">
        <f>[25]Abril!$E$33</f>
        <v>72.083333333333329</v>
      </c>
      <c r="AE29" s="15">
        <f>[25]Abril!$E$34</f>
        <v>78.583333333333329</v>
      </c>
      <c r="AF29" s="86">
        <f t="shared" si="2"/>
        <v>79.964918373393616</v>
      </c>
    </row>
    <row r="30" spans="1:32" ht="17.100000000000001" customHeight="1" x14ac:dyDescent="0.2">
      <c r="A30" s="84" t="s">
        <v>31</v>
      </c>
      <c r="B30" s="15">
        <f>[26]Abril!$E$5</f>
        <v>63.041666666666664</v>
      </c>
      <c r="C30" s="15">
        <f>[26]Abril!$E$6</f>
        <v>63.625</v>
      </c>
      <c r="D30" s="15">
        <f>[26]Abril!$E$7</f>
        <v>61.125</v>
      </c>
      <c r="E30" s="15">
        <f>[26]Abril!$E$8</f>
        <v>73.375</v>
      </c>
      <c r="F30" s="15">
        <f>[26]Abril!$E$9</f>
        <v>87.041666666666671</v>
      </c>
      <c r="G30" s="15">
        <f>[26]Abril!$E$10</f>
        <v>88.791666666666671</v>
      </c>
      <c r="H30" s="15">
        <f>[26]Abril!$E$11</f>
        <v>82.083333333333329</v>
      </c>
      <c r="I30" s="15">
        <f>[26]Abril!$E$12</f>
        <v>84.916666666666671</v>
      </c>
      <c r="J30" s="15">
        <f>[26]Abril!$E$13</f>
        <v>78.541666666666671</v>
      </c>
      <c r="K30" s="15">
        <f>[26]Abril!$E$14</f>
        <v>75</v>
      </c>
      <c r="L30" s="15">
        <f>[26]Abril!$E$15</f>
        <v>83.666666666666671</v>
      </c>
      <c r="M30" s="15">
        <f>[26]Abril!$E$16</f>
        <v>77.333333333333329</v>
      </c>
      <c r="N30" s="15">
        <f>[26]Abril!$E$17</f>
        <v>77.291666666666671</v>
      </c>
      <c r="O30" s="15">
        <f>[26]Abril!$E$18</f>
        <v>74.291666666666671</v>
      </c>
      <c r="P30" s="15">
        <f>[26]Abril!$E$19</f>
        <v>75.125</v>
      </c>
      <c r="Q30" s="15">
        <f>[26]Abril!$E$20</f>
        <v>85.583333333333329</v>
      </c>
      <c r="R30" s="15">
        <f>[26]Abril!$E$21</f>
        <v>85.625</v>
      </c>
      <c r="S30" s="15">
        <f>[26]Abril!$E$22</f>
        <v>79.791666666666671</v>
      </c>
      <c r="T30" s="15">
        <f>[26]Abril!$E$23</f>
        <v>76.916666666666671</v>
      </c>
      <c r="U30" s="15">
        <f>[26]Abril!$E$24</f>
        <v>92.083333333333329</v>
      </c>
      <c r="V30" s="15">
        <f>[26]Abril!$E$25</f>
        <v>87</v>
      </c>
      <c r="W30" s="15">
        <f>[26]Abril!$E$26</f>
        <v>81.041666666666671</v>
      </c>
      <c r="X30" s="15">
        <f>[26]Abril!$E$27</f>
        <v>76.375</v>
      </c>
      <c r="Y30" s="15">
        <f>[26]Abril!$E$28</f>
        <v>66.5</v>
      </c>
      <c r="Z30" s="15">
        <f>[26]Abril!$E$29</f>
        <v>65.416666666666671</v>
      </c>
      <c r="AA30" s="15">
        <f>[26]Abril!$E$30</f>
        <v>90.291666666666671</v>
      </c>
      <c r="AB30" s="15">
        <f>[26]Abril!$E$31</f>
        <v>75.416666666666671</v>
      </c>
      <c r="AC30" s="15">
        <f>[26]Abril!$E$32</f>
        <v>67.625</v>
      </c>
      <c r="AD30" s="15">
        <f>[26]Abril!$E$33</f>
        <v>73.166666666666671</v>
      </c>
      <c r="AE30" s="15">
        <f>[26]Abril!$E$34</f>
        <v>82.333333333333329</v>
      </c>
      <c r="AF30" s="86">
        <f t="shared" si="2"/>
        <v>77.680555555555571</v>
      </c>
    </row>
    <row r="31" spans="1:32" ht="17.100000000000001" customHeight="1" x14ac:dyDescent="0.2">
      <c r="A31" s="84" t="s">
        <v>51</v>
      </c>
      <c r="B31" s="15">
        <f>[27]Abril!$E$5</f>
        <v>78.166666666666671</v>
      </c>
      <c r="C31" s="15">
        <f>[27]Abril!$E$6</f>
        <v>66.5</v>
      </c>
      <c r="D31" s="15">
        <f>[27]Abril!$E$7</f>
        <v>67.916666666666671</v>
      </c>
      <c r="E31" s="15">
        <f>[27]Abril!$E$8</f>
        <v>76.833333333333329</v>
      </c>
      <c r="F31" s="15">
        <f>[27]Abril!$E$9</f>
        <v>81.75</v>
      </c>
      <c r="G31" s="15">
        <f>[27]Abril!$E$10</f>
        <v>78.291666666666671</v>
      </c>
      <c r="H31" s="15">
        <f>[27]Abril!$E$11</f>
        <v>79.041666666666671</v>
      </c>
      <c r="I31" s="15">
        <f>[27]Abril!$E$12</f>
        <v>75.958333333333329</v>
      </c>
      <c r="J31" s="15">
        <f>[27]Abril!$E$13</f>
        <v>72.875</v>
      </c>
      <c r="K31" s="15">
        <f>[27]Abril!$E$14</f>
        <v>63.708333333333336</v>
      </c>
      <c r="L31" s="15">
        <f>[27]Abril!$E$15</f>
        <v>71.791666666666671</v>
      </c>
      <c r="M31" s="15">
        <f>[27]Abril!$E$16</f>
        <v>83.75</v>
      </c>
      <c r="N31" s="15">
        <f>[27]Abril!$E$17</f>
        <v>81.833333333333329</v>
      </c>
      <c r="O31" s="15">
        <f>[27]Abril!$E$18</f>
        <v>76.208333333333329</v>
      </c>
      <c r="P31" s="15">
        <f>[27]Abril!$E$19</f>
        <v>75.666666666666671</v>
      </c>
      <c r="Q31" s="15">
        <f>[27]Abril!$E$20</f>
        <v>78.416666666666671</v>
      </c>
      <c r="R31" s="15">
        <f>[27]Abril!$E$21</f>
        <v>83.875</v>
      </c>
      <c r="S31" s="15">
        <f>[27]Abril!$E$22</f>
        <v>81.25</v>
      </c>
      <c r="T31" s="15">
        <f>[27]Abril!$E$23</f>
        <v>85.708333333333329</v>
      </c>
      <c r="U31" s="15">
        <f>[27]Abril!$E$24</f>
        <v>90.458333333333329</v>
      </c>
      <c r="V31" s="15">
        <f>[27]Abril!$E$25</f>
        <v>89.916666666666671</v>
      </c>
      <c r="W31" s="15">
        <f>[27]Abril!$E$26</f>
        <v>84.041666666666671</v>
      </c>
      <c r="X31" s="15">
        <f>[27]Abril!$E$27</f>
        <v>72.916666666666671</v>
      </c>
      <c r="Y31" s="15">
        <f>[27]Abril!$E$28</f>
        <v>72.166666666666671</v>
      </c>
      <c r="Z31" s="15">
        <f>[27]Abril!$E$29</f>
        <v>73.375</v>
      </c>
      <c r="AA31" s="15">
        <f>[27]Abril!$E$30</f>
        <v>82.916666666666671</v>
      </c>
      <c r="AB31" s="15">
        <f>[27]Abril!$E$31</f>
        <v>96.916666666666671</v>
      </c>
      <c r="AC31" s="15">
        <f>[27]Abril!$E$32</f>
        <v>80.5</v>
      </c>
      <c r="AD31" s="15">
        <f>[27]Abril!$E$33</f>
        <v>78.875</v>
      </c>
      <c r="AE31" s="15">
        <f>[27]Abril!$E$34</f>
        <v>74.791666666666671</v>
      </c>
      <c r="AF31" s="86">
        <f t="shared" si="2"/>
        <v>78.547222222222231</v>
      </c>
    </row>
    <row r="32" spans="1:32" ht="17.100000000000001" customHeight="1" x14ac:dyDescent="0.2">
      <c r="A32" s="84" t="s">
        <v>20</v>
      </c>
      <c r="B32" s="15">
        <f>[28]Abril!$E$5</f>
        <v>54.125</v>
      </c>
      <c r="C32" s="15">
        <f>[28]Abril!$E$6</f>
        <v>59.125</v>
      </c>
      <c r="D32" s="15">
        <f>[28]Abril!$E$7</f>
        <v>59.083333333333336</v>
      </c>
      <c r="E32" s="15">
        <f>[28]Abril!$E$8</f>
        <v>63.166666666666664</v>
      </c>
      <c r="F32" s="15">
        <f>[28]Abril!$E$9</f>
        <v>67.125</v>
      </c>
      <c r="G32" s="15">
        <f>[28]Abril!$E$10</f>
        <v>69.166666666666671</v>
      </c>
      <c r="H32" s="15">
        <f>[28]Abril!$E$11</f>
        <v>80.333333333333329</v>
      </c>
      <c r="I32" s="15">
        <f>[28]Abril!$E$12</f>
        <v>84.166666666666671</v>
      </c>
      <c r="J32" s="15">
        <f>[28]Abril!$E$13</f>
        <v>74.833333333333329</v>
      </c>
      <c r="K32" s="15">
        <f>[28]Abril!$E$14</f>
        <v>71.083333333333329</v>
      </c>
      <c r="L32" s="15">
        <f>[28]Abril!$E$15</f>
        <v>79</v>
      </c>
      <c r="M32" s="15">
        <f>[28]Abril!$E$16</f>
        <v>78.541666666666671</v>
      </c>
      <c r="N32" s="15">
        <f>[28]Abril!$E$17</f>
        <v>71.166666666666671</v>
      </c>
      <c r="O32" s="15">
        <f>[28]Abril!$E$18</f>
        <v>67.458333333333329</v>
      </c>
      <c r="P32" s="15">
        <f>[28]Abril!$E$19</f>
        <v>64.708333333333329</v>
      </c>
      <c r="Q32" s="15">
        <f>[28]Abril!$E$20</f>
        <v>71.166666666666671</v>
      </c>
      <c r="R32" s="15">
        <f>[28]Abril!$E$21</f>
        <v>73.541666666666671</v>
      </c>
      <c r="S32" s="15">
        <f>[28]Abril!$E$22</f>
        <v>69.083333333333329</v>
      </c>
      <c r="T32" s="15">
        <f>[28]Abril!$E$23</f>
        <v>65.958333333333329</v>
      </c>
      <c r="U32" s="15">
        <f>[28]Abril!$E$24</f>
        <v>76</v>
      </c>
      <c r="V32" s="15">
        <f>[28]Abril!$E$25</f>
        <v>86.375</v>
      </c>
      <c r="W32" s="15">
        <f>[28]Abril!$E$26</f>
        <v>74.875</v>
      </c>
      <c r="X32" s="15">
        <f>[28]Abril!$E$27</f>
        <v>71.875</v>
      </c>
      <c r="Y32" s="15">
        <f>[28]Abril!$E$28</f>
        <v>69.75</v>
      </c>
      <c r="Z32" s="15">
        <f>[28]Abril!$E$29</f>
        <v>69.416666666666671</v>
      </c>
      <c r="AA32" s="15">
        <f>[28]Abril!$E$30</f>
        <v>80.333333333333329</v>
      </c>
      <c r="AB32" s="15">
        <f>[28]Abril!$E$31</f>
        <v>78.541666666666671</v>
      </c>
      <c r="AC32" s="15">
        <f>[28]Abril!$E$32</f>
        <v>67.291666666666671</v>
      </c>
      <c r="AD32" s="15">
        <f>[28]Abril!$E$33</f>
        <v>72.291666666666671</v>
      </c>
      <c r="AE32" s="15">
        <f>[28]Abril!$E$34</f>
        <v>77.5</v>
      </c>
      <c r="AF32" s="86">
        <f t="shared" si="2"/>
        <v>71.569444444444443</v>
      </c>
    </row>
    <row r="33" spans="1:35" s="5" customFormat="1" ht="17.100000000000001" customHeight="1" thickBot="1" x14ac:dyDescent="0.25">
      <c r="A33" s="95" t="s">
        <v>34</v>
      </c>
      <c r="B33" s="96">
        <f t="shared" ref="B33:AF33" si="3">AVERAGE(B5:B32)</f>
        <v>61.332692307692312</v>
      </c>
      <c r="C33" s="96">
        <f t="shared" si="3"/>
        <v>61.034285714285708</v>
      </c>
      <c r="D33" s="96">
        <f t="shared" si="3"/>
        <v>64.463484848484853</v>
      </c>
      <c r="E33" s="96">
        <f t="shared" si="3"/>
        <v>74.976167929292927</v>
      </c>
      <c r="F33" s="96">
        <f t="shared" si="3"/>
        <v>78.826851707671551</v>
      </c>
      <c r="G33" s="96">
        <f t="shared" si="3"/>
        <v>80.566067906452545</v>
      </c>
      <c r="H33" s="96">
        <f t="shared" si="3"/>
        <v>78.947468770545683</v>
      </c>
      <c r="I33" s="96">
        <f t="shared" si="3"/>
        <v>81.785226244343889</v>
      </c>
      <c r="J33" s="96">
        <f t="shared" si="3"/>
        <v>77.763717948717954</v>
      </c>
      <c r="K33" s="96">
        <f t="shared" si="3"/>
        <v>74.722298534798526</v>
      </c>
      <c r="L33" s="96">
        <f t="shared" si="3"/>
        <v>79.963065268065279</v>
      </c>
      <c r="M33" s="96">
        <f t="shared" si="3"/>
        <v>76.54807359307361</v>
      </c>
      <c r="N33" s="96">
        <f t="shared" si="3"/>
        <v>74.267121212121211</v>
      </c>
      <c r="O33" s="96">
        <f t="shared" si="3"/>
        <v>71.816666666666649</v>
      </c>
      <c r="P33" s="96">
        <f t="shared" si="3"/>
        <v>70.508181818181825</v>
      </c>
      <c r="Q33" s="96">
        <f t="shared" si="3"/>
        <v>76.710688086291952</v>
      </c>
      <c r="R33" s="96">
        <f t="shared" si="3"/>
        <v>81.200999999999993</v>
      </c>
      <c r="S33" s="96">
        <f t="shared" si="3"/>
        <v>77.888809523809513</v>
      </c>
      <c r="T33" s="96">
        <f t="shared" si="3"/>
        <v>73.710897435897436</v>
      </c>
      <c r="U33" s="96">
        <f t="shared" si="3"/>
        <v>83.325568486800364</v>
      </c>
      <c r="V33" s="96">
        <f t="shared" si="3"/>
        <v>82.604666167166158</v>
      </c>
      <c r="W33" s="96">
        <f t="shared" si="3"/>
        <v>79.44294094794094</v>
      </c>
      <c r="X33" s="96">
        <f t="shared" si="3"/>
        <v>73.968701298701305</v>
      </c>
      <c r="Y33" s="96">
        <f t="shared" si="3"/>
        <v>72.904333333333341</v>
      </c>
      <c r="Z33" s="96">
        <f t="shared" si="3"/>
        <v>71.347112531969316</v>
      </c>
      <c r="AA33" s="96">
        <f t="shared" si="3"/>
        <v>78.626422959756297</v>
      </c>
      <c r="AB33" s="96">
        <f t="shared" si="3"/>
        <v>74.162311212814657</v>
      </c>
      <c r="AC33" s="96">
        <f t="shared" si="3"/>
        <v>65.764590643274857</v>
      </c>
      <c r="AD33" s="96">
        <f t="shared" si="3"/>
        <v>71.348333333333329</v>
      </c>
      <c r="AE33" s="96">
        <f t="shared" si="3"/>
        <v>74.567826086956529</v>
      </c>
      <c r="AF33" s="102">
        <f t="shared" si="3"/>
        <v>75.600611611523917</v>
      </c>
      <c r="AG33" s="8"/>
    </row>
    <row r="34" spans="1:35" x14ac:dyDescent="0.2">
      <c r="A34" s="64"/>
      <c r="B34" s="65"/>
      <c r="C34" s="65"/>
      <c r="D34" s="65" t="s">
        <v>145</v>
      </c>
      <c r="E34" s="65"/>
      <c r="F34" s="6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  <c r="AF34" s="70"/>
    </row>
    <row r="35" spans="1:35" x14ac:dyDescent="0.2">
      <c r="A35" s="64"/>
      <c r="B35" s="71" t="s">
        <v>138</v>
      </c>
      <c r="C35" s="71"/>
      <c r="D35" s="71"/>
      <c r="E35" s="71"/>
      <c r="F35" s="71"/>
      <c r="G35" s="71"/>
      <c r="H35" s="71"/>
      <c r="I35" s="71"/>
      <c r="J35" s="66"/>
      <c r="K35" s="66"/>
      <c r="L35" s="66"/>
      <c r="M35" s="66" t="s">
        <v>52</v>
      </c>
      <c r="N35" s="66"/>
      <c r="O35" s="66"/>
      <c r="P35" s="66"/>
      <c r="Q35" s="66"/>
      <c r="R35" s="66"/>
      <c r="S35" s="66"/>
      <c r="T35" s="127" t="s">
        <v>139</v>
      </c>
      <c r="U35" s="127"/>
      <c r="V35" s="127"/>
      <c r="W35" s="127"/>
      <c r="X35" s="127"/>
      <c r="Y35" s="66"/>
      <c r="Z35" s="66"/>
      <c r="AA35" s="66"/>
      <c r="AB35" s="66"/>
      <c r="AC35" s="66"/>
      <c r="AD35" s="67"/>
      <c r="AE35" s="66"/>
      <c r="AF35" s="75"/>
      <c r="AG35" s="9"/>
      <c r="AH35" s="2"/>
    </row>
    <row r="36" spans="1:35" x14ac:dyDescent="0.2">
      <c r="A36" s="73"/>
      <c r="B36" s="66"/>
      <c r="C36" s="66"/>
      <c r="D36" s="66"/>
      <c r="E36" s="66"/>
      <c r="F36" s="66"/>
      <c r="G36" s="66"/>
      <c r="H36" s="66"/>
      <c r="I36" s="66"/>
      <c r="J36" s="74"/>
      <c r="K36" s="74"/>
      <c r="L36" s="74"/>
      <c r="M36" s="74" t="s">
        <v>53</v>
      </c>
      <c r="N36" s="74"/>
      <c r="O36" s="74"/>
      <c r="P36" s="74"/>
      <c r="Q36" s="66"/>
      <c r="R36" s="66"/>
      <c r="S36" s="66"/>
      <c r="T36" s="128" t="s">
        <v>140</v>
      </c>
      <c r="U36" s="128"/>
      <c r="V36" s="128"/>
      <c r="W36" s="128"/>
      <c r="X36" s="128"/>
      <c r="Y36" s="66"/>
      <c r="Z36" s="66"/>
      <c r="AA36" s="66"/>
      <c r="AB36" s="66"/>
      <c r="AC36" s="66"/>
      <c r="AD36" s="67"/>
      <c r="AE36" s="68"/>
      <c r="AF36" s="70"/>
      <c r="AG36" s="2"/>
      <c r="AH36" s="2"/>
      <c r="AI36" s="2"/>
    </row>
    <row r="37" spans="1:35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8"/>
      <c r="AF37" s="70"/>
    </row>
    <row r="38" spans="1:35" ht="13.5" thickBo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88"/>
    </row>
    <row r="39" spans="1:35" x14ac:dyDescent="0.2">
      <c r="G39" s="2" t="s">
        <v>54</v>
      </c>
    </row>
    <row r="40" spans="1:35" x14ac:dyDescent="0.2">
      <c r="M40" s="2" t="s">
        <v>54</v>
      </c>
      <c r="Y40" s="2" t="s">
        <v>54</v>
      </c>
    </row>
  </sheetData>
  <sheetProtection password="C6EC" sheet="1" objects="1" scenarios="1"/>
  <mergeCells count="35">
    <mergeCell ref="T35:X35"/>
    <mergeCell ref="T36:X36"/>
    <mergeCell ref="M3:M4"/>
    <mergeCell ref="A1:AF1"/>
    <mergeCell ref="A2:A4"/>
    <mergeCell ref="B2:AF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  <mergeCell ref="AE3:AE4"/>
    <mergeCell ref="AA3:AA4"/>
    <mergeCell ref="AB3:AB4"/>
    <mergeCell ref="AC3:AC4"/>
    <mergeCell ref="AD3:AD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F3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A16" zoomScale="90" zoomScaleNormal="90" workbookViewId="0">
      <selection activeCell="AE45" sqref="AE45"/>
    </sheetView>
  </sheetViews>
  <sheetFormatPr defaultRowHeight="12.75" x14ac:dyDescent="0.2"/>
  <cols>
    <col min="1" max="1" width="19.140625" style="2" bestFit="1" customWidth="1"/>
    <col min="2" max="31" width="6.42578125" style="2" customWidth="1"/>
    <col min="32" max="32" width="7.5703125" style="9" bestFit="1" customWidth="1"/>
    <col min="33" max="33" width="7.28515625" style="1" bestFit="1" customWidth="1"/>
    <col min="34" max="34" width="9.140625" style="1"/>
  </cols>
  <sheetData>
    <row r="1" spans="1:34" ht="20.100000000000001" customHeight="1" x14ac:dyDescent="0.2">
      <c r="A1" s="131" t="s">
        <v>26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/>
    </row>
    <row r="2" spans="1:34" s="4" customFormat="1" ht="20.100000000000001" customHeight="1" x14ac:dyDescent="0.2">
      <c r="A2" s="134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30"/>
      <c r="AH2" s="7"/>
    </row>
    <row r="3" spans="1:34" s="5" customFormat="1" ht="20.100000000000001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24" t="s">
        <v>41</v>
      </c>
      <c r="AG3" s="89" t="s">
        <v>40</v>
      </c>
      <c r="AH3" s="8"/>
    </row>
    <row r="4" spans="1:34" s="5" customFormat="1" ht="20.100000000000001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24" t="s">
        <v>39</v>
      </c>
      <c r="AG4" s="89" t="s">
        <v>39</v>
      </c>
      <c r="AH4" s="8"/>
    </row>
    <row r="5" spans="1:34" s="5" customFormat="1" ht="20.100000000000001" customHeight="1" x14ac:dyDescent="0.2">
      <c r="A5" s="84" t="s">
        <v>47</v>
      </c>
      <c r="B5" s="15">
        <f>[1]Abril!$F$5</f>
        <v>94</v>
      </c>
      <c r="C5" s="15">
        <f>[1]Abril!$F$6</f>
        <v>97</v>
      </c>
      <c r="D5" s="15">
        <f>[1]Abril!$F$7</f>
        <v>95</v>
      </c>
      <c r="E5" s="15">
        <f>[1]Abril!$F$8</f>
        <v>97</v>
      </c>
      <c r="F5" s="15">
        <f>[1]Abril!$F$9</f>
        <v>94</v>
      </c>
      <c r="G5" s="15">
        <f>[1]Abril!$F$10</f>
        <v>93</v>
      </c>
      <c r="H5" s="15">
        <f>[1]Abril!$F$11</f>
        <v>97</v>
      </c>
      <c r="I5" s="15">
        <f>[1]Abril!$F$12</f>
        <v>97</v>
      </c>
      <c r="J5" s="15">
        <f>[1]Abril!$F$13</f>
        <v>100</v>
      </c>
      <c r="K5" s="15">
        <f>[1]Abril!$F$14</f>
        <v>97</v>
      </c>
      <c r="L5" s="15">
        <f>[1]Abril!$F$15</f>
        <v>98</v>
      </c>
      <c r="M5" s="15">
        <f>[1]Abril!$F$16</f>
        <v>97</v>
      </c>
      <c r="N5" s="15">
        <f>[1]Abril!$F$17</f>
        <v>98</v>
      </c>
      <c r="O5" s="15">
        <f>[1]Abril!$F$18</f>
        <v>97</v>
      </c>
      <c r="P5" s="15">
        <f>[1]Abril!$F$19</f>
        <v>98</v>
      </c>
      <c r="Q5" s="15">
        <f>[1]Abril!$F$20</f>
        <v>98</v>
      </c>
      <c r="R5" s="15">
        <f>[1]Abril!$F$21</f>
        <v>100</v>
      </c>
      <c r="S5" s="15">
        <f>[1]Abril!$F$22</f>
        <v>99</v>
      </c>
      <c r="T5" s="15">
        <f>[1]Abril!$F$23</f>
        <v>96</v>
      </c>
      <c r="U5" s="15">
        <f>[1]Abril!$F$24</f>
        <v>98</v>
      </c>
      <c r="V5" s="15">
        <f>[1]Abril!$F$25</f>
        <v>98</v>
      </c>
      <c r="W5" s="15">
        <f>[1]Abril!$F$26</f>
        <v>100</v>
      </c>
      <c r="X5" s="15">
        <f>[1]Abril!$F$27</f>
        <v>100</v>
      </c>
      <c r="Y5" s="15">
        <f>[1]Abril!$F$28</f>
        <v>100</v>
      </c>
      <c r="Z5" s="15">
        <f>[1]Abril!$F$29</f>
        <v>99</v>
      </c>
      <c r="AA5" s="15">
        <f>[1]Abril!$F$30</f>
        <v>99</v>
      </c>
      <c r="AB5" s="15">
        <f>[1]Abril!$F$31</f>
        <v>99</v>
      </c>
      <c r="AC5" s="15">
        <f>[1]Abril!$F$32</f>
        <v>87</v>
      </c>
      <c r="AD5" s="15">
        <f>[1]Abril!$F$33</f>
        <v>100</v>
      </c>
      <c r="AE5" s="15">
        <f>[1]Abril!$F$34</f>
        <v>99</v>
      </c>
      <c r="AF5" s="25">
        <f t="shared" ref="AF5:AF30" si="1">MAX(B5:AE5)</f>
        <v>100</v>
      </c>
      <c r="AG5" s="90">
        <f t="shared" ref="AG5:AG30" si="2">AVERAGE(B5:AE5)</f>
        <v>97.36666666666666</v>
      </c>
      <c r="AH5" s="8"/>
    </row>
    <row r="6" spans="1:34" ht="17.100000000000001" customHeight="1" x14ac:dyDescent="0.2">
      <c r="A6" s="84" t="s">
        <v>0</v>
      </c>
      <c r="B6" s="15">
        <f>[2]Abril!$F$5</f>
        <v>90</v>
      </c>
      <c r="C6" s="15">
        <f>[2]Abril!$F$6</f>
        <v>92</v>
      </c>
      <c r="D6" s="15">
        <f>[2]Abril!$F$7</f>
        <v>91</v>
      </c>
      <c r="E6" s="15">
        <f>[2]Abril!$F$8</f>
        <v>92</v>
      </c>
      <c r="F6" s="15">
        <f>[2]Abril!$F$9</f>
        <v>96</v>
      </c>
      <c r="G6" s="15">
        <f>[2]Abril!$F$10</f>
        <v>98</v>
      </c>
      <c r="H6" s="15">
        <f>[2]Abril!$F$11</f>
        <v>98</v>
      </c>
      <c r="I6" s="15">
        <f>[2]Abril!$F$12</f>
        <v>97</v>
      </c>
      <c r="J6" s="15">
        <f>[2]Abril!$F$13</f>
        <v>97</v>
      </c>
      <c r="K6" s="15">
        <f>[2]Abril!$F$14</f>
        <v>97</v>
      </c>
      <c r="L6" s="15">
        <f>[2]Abril!$F$15</f>
        <v>97</v>
      </c>
      <c r="M6" s="15">
        <f>[2]Abril!$F$16</f>
        <v>97</v>
      </c>
      <c r="N6" s="15">
        <f>[2]Abril!$F$17</f>
        <v>96</v>
      </c>
      <c r="O6" s="15">
        <f>[2]Abril!$F$18</f>
        <v>98</v>
      </c>
      <c r="P6" s="15">
        <f>[2]Abril!$F$19</f>
        <v>98</v>
      </c>
      <c r="Q6" s="15">
        <f>[2]Abril!$F$20</f>
        <v>98</v>
      </c>
      <c r="R6" s="15">
        <f>[2]Abril!$F$21</f>
        <v>98</v>
      </c>
      <c r="S6" s="15">
        <f>[2]Abril!$F$22</f>
        <v>98</v>
      </c>
      <c r="T6" s="15">
        <f>[2]Abril!$F$23</f>
        <v>97</v>
      </c>
      <c r="U6" s="15">
        <f>[2]Abril!$F$24</f>
        <v>98</v>
      </c>
      <c r="V6" s="15">
        <f>[2]Abril!$F$25</f>
        <v>98</v>
      </c>
      <c r="W6" s="15">
        <f>[2]Abril!$F$26</f>
        <v>98</v>
      </c>
      <c r="X6" s="15">
        <f>[2]Abril!$F$27</f>
        <v>98</v>
      </c>
      <c r="Y6" s="15">
        <f>[2]Abril!$F$28</f>
        <v>98</v>
      </c>
      <c r="Z6" s="15">
        <f>[2]Abril!$F$29</f>
        <v>96</v>
      </c>
      <c r="AA6" s="15">
        <f>[2]Abril!$F$30</f>
        <v>97</v>
      </c>
      <c r="AB6" s="15">
        <f>[2]Abril!$F$31</f>
        <v>90</v>
      </c>
      <c r="AC6" s="15">
        <f>[2]Abril!$F$32</f>
        <v>93</v>
      </c>
      <c r="AD6" s="15">
        <f>[2]Abril!$F$33</f>
        <v>91</v>
      </c>
      <c r="AE6" s="15">
        <f>[2]Abril!$F$34</f>
        <v>97</v>
      </c>
      <c r="AF6" s="26">
        <f t="shared" si="1"/>
        <v>98</v>
      </c>
      <c r="AG6" s="91">
        <f t="shared" si="2"/>
        <v>95.966666666666669</v>
      </c>
    </row>
    <row r="7" spans="1:34" ht="17.100000000000001" customHeight="1" x14ac:dyDescent="0.2">
      <c r="A7" s="84" t="s">
        <v>1</v>
      </c>
      <c r="B7" s="15">
        <f>[3]Abril!$F$5</f>
        <v>70</v>
      </c>
      <c r="C7" s="15">
        <f>[3]Abril!$F$6</f>
        <v>71</v>
      </c>
      <c r="D7" s="15">
        <f>[3]Abril!$F$7</f>
        <v>91</v>
      </c>
      <c r="E7" s="15">
        <f>[3]Abril!$F$8</f>
        <v>97</v>
      </c>
      <c r="F7" s="15">
        <f>[3]Abril!$F$9</f>
        <v>97</v>
      </c>
      <c r="G7" s="15">
        <f>[3]Abril!$F$10</f>
        <v>97</v>
      </c>
      <c r="H7" s="15">
        <f>[3]Abril!$F$11</f>
        <v>97</v>
      </c>
      <c r="I7" s="15">
        <f>[3]Abril!$F$12</f>
        <v>97</v>
      </c>
      <c r="J7" s="15">
        <f>[3]Abril!$F$13</f>
        <v>97</v>
      </c>
      <c r="K7" s="15">
        <f>[3]Abril!$F$14</f>
        <v>96</v>
      </c>
      <c r="L7" s="15">
        <f>[3]Abril!$F$15</f>
        <v>95</v>
      </c>
      <c r="M7" s="15">
        <f>[3]Abril!$F$16</f>
        <v>93</v>
      </c>
      <c r="N7" s="15">
        <f>[3]Abril!$F$17</f>
        <v>74</v>
      </c>
      <c r="O7" s="15">
        <f>[3]Abril!$F$18</f>
        <v>84</v>
      </c>
      <c r="P7" s="15">
        <f>[3]Abril!$F$19</f>
        <v>68</v>
      </c>
      <c r="Q7" s="15">
        <f>[3]Abril!$F$20</f>
        <v>96</v>
      </c>
      <c r="R7" s="15">
        <f>[3]Abril!$F$21</f>
        <v>97</v>
      </c>
      <c r="S7" s="15">
        <f>[3]Abril!$F$22</f>
        <v>95</v>
      </c>
      <c r="T7" s="15">
        <f>[3]Abril!$F$23</f>
        <v>94</v>
      </c>
      <c r="U7" s="15">
        <f>[3]Abril!$F$24</f>
        <v>97</v>
      </c>
      <c r="V7" s="15">
        <f>[3]Abril!$F$25</f>
        <v>98</v>
      </c>
      <c r="W7" s="15">
        <f>[3]Abril!$F$26</f>
        <v>98</v>
      </c>
      <c r="X7" s="15">
        <f>[3]Abril!$F$27</f>
        <v>95</v>
      </c>
      <c r="Y7" s="15">
        <f>[3]Abril!$F$28</f>
        <v>96</v>
      </c>
      <c r="Z7" s="15">
        <f>[3]Abril!$F$29</f>
        <v>96</v>
      </c>
      <c r="AA7" s="15">
        <f>[3]Abril!$F$30</f>
        <v>96</v>
      </c>
      <c r="AB7" s="15">
        <f>[3]Abril!$F$31</f>
        <v>92</v>
      </c>
      <c r="AC7" s="15">
        <f>[3]Abril!$F$32</f>
        <v>64</v>
      </c>
      <c r="AD7" s="15">
        <f>[3]Abril!$F$33</f>
        <v>71</v>
      </c>
      <c r="AE7" s="15">
        <f>[3]Abril!$F$34</f>
        <v>67</v>
      </c>
      <c r="AF7" s="26">
        <f t="shared" si="1"/>
        <v>98</v>
      </c>
      <c r="AG7" s="91">
        <f t="shared" si="2"/>
        <v>89.2</v>
      </c>
    </row>
    <row r="8" spans="1:34" ht="17.100000000000001" customHeight="1" x14ac:dyDescent="0.2">
      <c r="A8" s="84" t="s">
        <v>55</v>
      </c>
      <c r="B8" s="15">
        <f>[4]Abril!$F$5</f>
        <v>76</v>
      </c>
      <c r="C8" s="15">
        <f>[4]Abril!$F$6</f>
        <v>79</v>
      </c>
      <c r="D8" s="15">
        <f>[4]Abril!$F$7</f>
        <v>81</v>
      </c>
      <c r="E8" s="15">
        <f>[4]Abril!$F$8</f>
        <v>77</v>
      </c>
      <c r="F8" s="15">
        <f>[4]Abril!$F$9</f>
        <v>99</v>
      </c>
      <c r="G8" s="15">
        <f>[4]Abril!$F$10</f>
        <v>100</v>
      </c>
      <c r="H8" s="15">
        <f>[4]Abril!$F$11</f>
        <v>100</v>
      </c>
      <c r="I8" s="15">
        <f>[4]Abril!$F$12</f>
        <v>100</v>
      </c>
      <c r="J8" s="15">
        <f>[4]Abril!$F$13</f>
        <v>100</v>
      </c>
      <c r="K8" s="15">
        <f>[4]Abril!$F$14</f>
        <v>100</v>
      </c>
      <c r="L8" s="15">
        <f>[4]Abril!$F$15</f>
        <v>100</v>
      </c>
      <c r="M8" s="15">
        <f>[4]Abril!$F$16</f>
        <v>100</v>
      </c>
      <c r="N8" s="15">
        <f>[4]Abril!$F$17</f>
        <v>100</v>
      </c>
      <c r="O8" s="15">
        <f>[4]Abril!$F$18</f>
        <v>91</v>
      </c>
      <c r="P8" s="15">
        <f>[4]Abril!$F$19</f>
        <v>82</v>
      </c>
      <c r="Q8" s="15">
        <f>[4]Abril!$F$20</f>
        <v>100</v>
      </c>
      <c r="R8" s="15">
        <f>[4]Abril!$F$21</f>
        <v>100</v>
      </c>
      <c r="S8" s="15">
        <f>[4]Abril!$F$22</f>
        <v>100</v>
      </c>
      <c r="T8" s="15">
        <f>[4]Abril!$F$23</f>
        <v>76</v>
      </c>
      <c r="U8" s="15">
        <f>[4]Abril!$F$24</f>
        <v>100</v>
      </c>
      <c r="V8" s="15">
        <f>[4]Abril!$F$25</f>
        <v>100</v>
      </c>
      <c r="W8" s="15">
        <f>[4]Abril!$F$26</f>
        <v>100</v>
      </c>
      <c r="X8" s="15">
        <f>[4]Abril!$F$27</f>
        <v>100</v>
      </c>
      <c r="Y8" s="15">
        <f>[4]Abril!$F$28</f>
        <v>100</v>
      </c>
      <c r="Z8" s="15">
        <f>[4]Abril!$F$29</f>
        <v>100</v>
      </c>
      <c r="AA8" s="15">
        <f>[4]Abril!$F$30</f>
        <v>100</v>
      </c>
      <c r="AB8" s="15">
        <f>[4]Abril!$F$31</f>
        <v>100</v>
      </c>
      <c r="AC8" s="15">
        <f>[4]Abril!$F$32</f>
        <v>78</v>
      </c>
      <c r="AD8" s="15">
        <f>[4]Abril!$F$33</f>
        <v>97</v>
      </c>
      <c r="AE8" s="15">
        <f>[4]Abril!$F$34</f>
        <v>100</v>
      </c>
      <c r="AF8" s="26">
        <f>MAX(B8:AE8)</f>
        <v>100</v>
      </c>
      <c r="AG8" s="91">
        <f>AVERAGE(B8:AE8)</f>
        <v>94.533333333333331</v>
      </c>
    </row>
    <row r="9" spans="1:34" ht="17.100000000000001" customHeight="1" x14ac:dyDescent="0.2">
      <c r="A9" s="84" t="s">
        <v>48</v>
      </c>
      <c r="B9" s="15" t="str">
        <f>[5]Abril!$F$5</f>
        <v>*</v>
      </c>
      <c r="C9" s="15" t="str">
        <f>[5]Abril!$F$6</f>
        <v>*</v>
      </c>
      <c r="D9" s="15" t="str">
        <f>[5]Abril!$F$7</f>
        <v>*</v>
      </c>
      <c r="E9" s="15" t="str">
        <f>[5]Abril!$F$8</f>
        <v>*</v>
      </c>
      <c r="F9" s="15" t="str">
        <f>[5]Abril!$F$9</f>
        <v>*</v>
      </c>
      <c r="G9" s="15" t="str">
        <f>[5]Abril!$F$10</f>
        <v>*</v>
      </c>
      <c r="H9" s="15" t="str">
        <f>[5]Abril!$F$11</f>
        <v>*</v>
      </c>
      <c r="I9" s="15" t="str">
        <f>[5]Abril!$F$12</f>
        <v>*</v>
      </c>
      <c r="J9" s="15" t="str">
        <f>[5]Abril!$F$13</f>
        <v>*</v>
      </c>
      <c r="K9" s="15">
        <f>[5]Abril!$F$14</f>
        <v>71</v>
      </c>
      <c r="L9" s="15" t="str">
        <f>[5]Abril!$F$15</f>
        <v>*</v>
      </c>
      <c r="M9" s="15" t="str">
        <f>[5]Abril!$F$16</f>
        <v>*</v>
      </c>
      <c r="N9" s="15" t="str">
        <f>[5]Abril!$F$17</f>
        <v>*</v>
      </c>
      <c r="O9" s="15" t="str">
        <f>[5]Abril!$F$18</f>
        <v>*</v>
      </c>
      <c r="P9" s="15" t="str">
        <f>[5]Abril!$F$19</f>
        <v>*</v>
      </c>
      <c r="Q9" s="15">
        <f>[5]Abril!$F$20</f>
        <v>94</v>
      </c>
      <c r="R9" s="15" t="str">
        <f>[5]Abril!$F$21</f>
        <v>*</v>
      </c>
      <c r="S9" s="15" t="str">
        <f>[5]Abril!$F$22</f>
        <v>*</v>
      </c>
      <c r="T9" s="15">
        <f>[5]Abril!$F$23</f>
        <v>32</v>
      </c>
      <c r="U9" s="15">
        <f>[5]Abril!$F$24</f>
        <v>44</v>
      </c>
      <c r="V9" s="15" t="str">
        <f>[5]Abril!$F$25</f>
        <v>*</v>
      </c>
      <c r="W9" s="15" t="str">
        <f>[5]Abril!$F$26</f>
        <v>*</v>
      </c>
      <c r="X9" s="15" t="str">
        <f>[5]Abril!$F$27</f>
        <v>*</v>
      </c>
      <c r="Y9" s="15" t="str">
        <f>[5]Abril!$F$28</f>
        <v>*</v>
      </c>
      <c r="Z9" s="15" t="str">
        <f>[5]Abril!$F$29</f>
        <v>*</v>
      </c>
      <c r="AA9" s="15" t="str">
        <f>[5]Abril!$F$30</f>
        <v>*</v>
      </c>
      <c r="AB9" s="15" t="str">
        <f>[5]Abril!$F$31</f>
        <v>*</v>
      </c>
      <c r="AC9" s="15" t="str">
        <f>[5]Abril!$F$32</f>
        <v>*</v>
      </c>
      <c r="AD9" s="15" t="str">
        <f>[5]Abril!$F$33</f>
        <v>*</v>
      </c>
      <c r="AE9" s="15" t="str">
        <f>[5]Abril!$F$34</f>
        <v>*</v>
      </c>
      <c r="AF9" s="26" t="s">
        <v>134</v>
      </c>
      <c r="AG9" s="91" t="s">
        <v>134</v>
      </c>
    </row>
    <row r="10" spans="1:34" ht="17.100000000000001" customHeight="1" x14ac:dyDescent="0.2">
      <c r="A10" s="84" t="s">
        <v>2</v>
      </c>
      <c r="B10" s="15">
        <f>[6]Abril!$F$5</f>
        <v>72</v>
      </c>
      <c r="C10" s="15">
        <f>[6]Abril!$F$6</f>
        <v>78</v>
      </c>
      <c r="D10" s="15">
        <f>[6]Abril!$F$7</f>
        <v>81</v>
      </c>
      <c r="E10" s="15">
        <f>[6]Abril!$F$8</f>
        <v>92</v>
      </c>
      <c r="F10" s="15">
        <f>[6]Abril!$F$9</f>
        <v>95</v>
      </c>
      <c r="G10" s="15">
        <f>[6]Abril!$F$10</f>
        <v>96</v>
      </c>
      <c r="H10" s="15">
        <f>[6]Abril!$F$11</f>
        <v>96</v>
      </c>
      <c r="I10" s="15">
        <f>[6]Abril!$F$12</f>
        <v>93</v>
      </c>
      <c r="J10" s="15">
        <f>[6]Abril!$F$13</f>
        <v>90</v>
      </c>
      <c r="K10" s="15">
        <f>[6]Abril!$F$14</f>
        <v>93</v>
      </c>
      <c r="L10" s="15">
        <f>[6]Abril!$F$15</f>
        <v>94</v>
      </c>
      <c r="M10" s="15">
        <f>[6]Abril!$F$16</f>
        <v>91</v>
      </c>
      <c r="N10" s="15">
        <f>[6]Abril!$F$17</f>
        <v>91</v>
      </c>
      <c r="O10" s="15">
        <f>[6]Abril!$F$18</f>
        <v>84</v>
      </c>
      <c r="P10" s="15">
        <f>[6]Abril!$F$19</f>
        <v>94</v>
      </c>
      <c r="Q10" s="15">
        <f>[6]Abril!$F$20</f>
        <v>94</v>
      </c>
      <c r="R10" s="15">
        <f>[6]Abril!$F$21</f>
        <v>96</v>
      </c>
      <c r="S10" s="15">
        <f>[6]Abril!$F$22</f>
        <v>89</v>
      </c>
      <c r="T10" s="15">
        <f>[6]Abril!$F$23</f>
        <v>90</v>
      </c>
      <c r="U10" s="15">
        <f>[6]Abril!$F$24</f>
        <v>96</v>
      </c>
      <c r="V10" s="15">
        <f>[6]Abril!$F$25</f>
        <v>97</v>
      </c>
      <c r="W10" s="15">
        <f>[6]Abril!$F$26</f>
        <v>95</v>
      </c>
      <c r="X10" s="15">
        <f>[6]Abril!$F$27</f>
        <v>94</v>
      </c>
      <c r="Y10" s="15">
        <f>[6]Abril!$F$28</f>
        <v>82</v>
      </c>
      <c r="Z10" s="15">
        <f>[6]Abril!$F$29</f>
        <v>78</v>
      </c>
      <c r="AA10" s="15">
        <f>[6]Abril!$F$30</f>
        <v>96</v>
      </c>
      <c r="AB10" s="15">
        <f>[6]Abril!$F$31</f>
        <v>95</v>
      </c>
      <c r="AC10" s="15">
        <f>[6]Abril!$F$32</f>
        <v>70</v>
      </c>
      <c r="AD10" s="15">
        <f>[6]Abril!$F$33</f>
        <v>78</v>
      </c>
      <c r="AE10" s="15">
        <f>[6]Abril!$F$34</f>
        <v>79</v>
      </c>
      <c r="AF10" s="26">
        <f t="shared" si="1"/>
        <v>97</v>
      </c>
      <c r="AG10" s="91">
        <f t="shared" si="2"/>
        <v>88.966666666666669</v>
      </c>
    </row>
    <row r="11" spans="1:34" ht="17.100000000000001" customHeight="1" x14ac:dyDescent="0.2">
      <c r="A11" s="84" t="s">
        <v>3</v>
      </c>
      <c r="B11" s="15">
        <f>[7]Abril!$F$5</f>
        <v>81</v>
      </c>
      <c r="C11" s="15">
        <f>[7]Abril!$F$6</f>
        <v>92</v>
      </c>
      <c r="D11" s="15">
        <f>[7]Abril!$F$7</f>
        <v>95</v>
      </c>
      <c r="E11" s="15">
        <f>[7]Abril!$F$8</f>
        <v>96</v>
      </c>
      <c r="F11" s="15">
        <f>[7]Abril!$F$9</f>
        <v>83</v>
      </c>
      <c r="G11" s="15">
        <f>[7]Abril!$F$10</f>
        <v>97</v>
      </c>
      <c r="H11" s="15">
        <f>[7]Abril!$F$11</f>
        <v>96</v>
      </c>
      <c r="I11" s="15">
        <f>[7]Abril!$F$12</f>
        <v>95</v>
      </c>
      <c r="J11" s="15">
        <f>[7]Abril!$F$13</f>
        <v>97</v>
      </c>
      <c r="K11" s="15">
        <f>[7]Abril!$F$14</f>
        <v>94</v>
      </c>
      <c r="L11" s="15">
        <f>[7]Abril!$F$15</f>
        <v>87</v>
      </c>
      <c r="M11" s="15">
        <f>[7]Abril!$F$16</f>
        <v>95</v>
      </c>
      <c r="N11" s="15">
        <f>[7]Abril!$F$17</f>
        <v>96</v>
      </c>
      <c r="O11" s="15">
        <f>[7]Abril!$F$18</f>
        <v>96</v>
      </c>
      <c r="P11" s="15">
        <f>[7]Abril!$F$19</f>
        <v>95</v>
      </c>
      <c r="Q11" s="15">
        <f>[7]Abril!$F$20</f>
        <v>95</v>
      </c>
      <c r="R11" s="15">
        <f>[7]Abril!$F$21</f>
        <v>95</v>
      </c>
      <c r="S11" s="15">
        <f>[7]Abril!$F$22</f>
        <v>96</v>
      </c>
      <c r="T11" s="15">
        <f>[7]Abril!$F$23</f>
        <v>89</v>
      </c>
      <c r="U11" s="15">
        <f>[7]Abril!$F$24</f>
        <v>97</v>
      </c>
      <c r="V11" s="15">
        <f>[7]Abril!$F$25</f>
        <v>98</v>
      </c>
      <c r="W11" s="15">
        <f>[7]Abril!$F$26</f>
        <v>97</v>
      </c>
      <c r="X11" s="15">
        <f>[7]Abril!$F$27</f>
        <v>97</v>
      </c>
      <c r="Y11" s="15">
        <f>[7]Abril!$F$28</f>
        <v>98</v>
      </c>
      <c r="Z11" s="15">
        <f>[7]Abril!$F$29</f>
        <v>97</v>
      </c>
      <c r="AA11" s="15">
        <f>[7]Abril!$F$30</f>
        <v>89</v>
      </c>
      <c r="AB11" s="15">
        <f>[7]Abril!$F$31</f>
        <v>97</v>
      </c>
      <c r="AC11" s="15">
        <f>[7]Abril!$F$32</f>
        <v>89</v>
      </c>
      <c r="AD11" s="15">
        <f>[7]Abril!$F$33</f>
        <v>98</v>
      </c>
      <c r="AE11" s="15">
        <f>[7]Abril!$F$34</f>
        <v>95</v>
      </c>
      <c r="AF11" s="26">
        <f t="shared" si="1"/>
        <v>98</v>
      </c>
      <c r="AG11" s="91">
        <f t="shared" si="2"/>
        <v>94.066666666666663</v>
      </c>
      <c r="AH11" s="19" t="s">
        <v>54</v>
      </c>
    </row>
    <row r="12" spans="1:34" ht="17.100000000000001" customHeight="1" x14ac:dyDescent="0.2">
      <c r="A12" s="84" t="s">
        <v>4</v>
      </c>
      <c r="B12" s="15">
        <f>[8]Abril!$F$5</f>
        <v>80</v>
      </c>
      <c r="C12" s="15">
        <f>[8]Abril!$F$6</f>
        <v>78</v>
      </c>
      <c r="D12" s="15">
        <f>[8]Abril!$F$7</f>
        <v>85</v>
      </c>
      <c r="E12" s="15">
        <f>[8]Abril!$F$8</f>
        <v>87</v>
      </c>
      <c r="F12" s="15">
        <f>[8]Abril!$F$9</f>
        <v>90</v>
      </c>
      <c r="G12" s="15">
        <f>[8]Abril!$F$10</f>
        <v>92</v>
      </c>
      <c r="H12" s="15">
        <f>[8]Abril!$F$11</f>
        <v>91</v>
      </c>
      <c r="I12" s="15">
        <f>[8]Abril!$F$12</f>
        <v>84</v>
      </c>
      <c r="J12" s="15">
        <f>[8]Abril!$F$13</f>
        <v>92</v>
      </c>
      <c r="K12" s="15">
        <f>[8]Abril!$F$14</f>
        <v>89</v>
      </c>
      <c r="L12" s="15">
        <f>[8]Abril!$F$15</f>
        <v>93</v>
      </c>
      <c r="M12" s="15">
        <f>[8]Abril!$F$16</f>
        <v>95</v>
      </c>
      <c r="N12" s="15">
        <f>[8]Abril!$F$17</f>
        <v>94</v>
      </c>
      <c r="O12" s="15">
        <f>[8]Abril!$F$18</f>
        <v>91</v>
      </c>
      <c r="P12" s="15">
        <f>[8]Abril!$F$19</f>
        <v>87</v>
      </c>
      <c r="Q12" s="15">
        <f>[8]Abril!$F$20</f>
        <v>92</v>
      </c>
      <c r="R12" s="15">
        <f>[8]Abril!$F$21</f>
        <v>95</v>
      </c>
      <c r="S12" s="15">
        <f>[8]Abril!$F$22</f>
        <v>89</v>
      </c>
      <c r="T12" s="15">
        <f>[8]Abril!$F$23</f>
        <v>86</v>
      </c>
      <c r="U12" s="15">
        <f>[8]Abril!$F$24</f>
        <v>95</v>
      </c>
      <c r="V12" s="15">
        <f>[8]Abril!$F$25</f>
        <v>95</v>
      </c>
      <c r="W12" s="15">
        <f>[8]Abril!$F$26</f>
        <v>96</v>
      </c>
      <c r="X12" s="15">
        <f>[8]Abril!$F$27</f>
        <v>90</v>
      </c>
      <c r="Y12" s="15">
        <f>[8]Abril!$F$28</f>
        <v>92</v>
      </c>
      <c r="Z12" s="15">
        <f>[8]Abril!$F$29</f>
        <v>83</v>
      </c>
      <c r="AA12" s="15">
        <f>[8]Abril!$F$30</f>
        <v>95</v>
      </c>
      <c r="AB12" s="15">
        <f>[8]Abril!$F$31</f>
        <v>96</v>
      </c>
      <c r="AC12" s="15">
        <f>[8]Abril!$F$32</f>
        <v>92</v>
      </c>
      <c r="AD12" s="15">
        <f>[8]Abril!$F$33</f>
        <v>94</v>
      </c>
      <c r="AE12" s="15">
        <f>[8]Abril!$F$34</f>
        <v>87</v>
      </c>
      <c r="AF12" s="26">
        <f t="shared" si="1"/>
        <v>96</v>
      </c>
      <c r="AG12" s="91">
        <f t="shared" si="2"/>
        <v>90.166666666666671</v>
      </c>
    </row>
    <row r="13" spans="1:34" ht="17.100000000000001" customHeight="1" x14ac:dyDescent="0.2">
      <c r="A13" s="84" t="s">
        <v>5</v>
      </c>
      <c r="B13" s="15" t="str">
        <f>[9]Abril!$F$5</f>
        <v>*</v>
      </c>
      <c r="C13" s="15" t="str">
        <f>[9]Abril!$F$6</f>
        <v>*</v>
      </c>
      <c r="D13" s="15" t="str">
        <f>[9]Abril!$F$7</f>
        <v>*</v>
      </c>
      <c r="E13" s="15" t="str">
        <f>[9]Abril!$F$8</f>
        <v>*</v>
      </c>
      <c r="F13" s="15" t="str">
        <f>[9]Abril!$F$9</f>
        <v>*</v>
      </c>
      <c r="G13" s="15" t="str">
        <f>[9]Abril!$F$10</f>
        <v>*</v>
      </c>
      <c r="H13" s="15" t="str">
        <f>[9]Abril!$F$11</f>
        <v>*</v>
      </c>
      <c r="I13" s="15" t="str">
        <f>[9]Abril!$F$12</f>
        <v>*</v>
      </c>
      <c r="J13" s="15" t="str">
        <f>[9]Abril!$F$13</f>
        <v>*</v>
      </c>
      <c r="K13" s="15" t="str">
        <f>[9]Abril!$F$14</f>
        <v>*</v>
      </c>
      <c r="L13" s="15" t="str">
        <f>[9]Abril!$F$15</f>
        <v>*</v>
      </c>
      <c r="M13" s="15" t="str">
        <f>[9]Abril!$F$16</f>
        <v>*</v>
      </c>
      <c r="N13" s="15" t="str">
        <f>[9]Abril!$F$17</f>
        <v>*</v>
      </c>
      <c r="O13" s="15" t="str">
        <f>[9]Abril!$F$18</f>
        <v>*</v>
      </c>
      <c r="P13" s="15" t="str">
        <f>[9]Abril!$F$19</f>
        <v>*</v>
      </c>
      <c r="Q13" s="15" t="str">
        <f>[9]Abril!$F$20</f>
        <v>*</v>
      </c>
      <c r="R13" s="15" t="str">
        <f>[9]Abril!$F$21</f>
        <v>*</v>
      </c>
      <c r="S13" s="15" t="str">
        <f>[9]Abril!$F$22</f>
        <v>*</v>
      </c>
      <c r="T13" s="15" t="str">
        <f>[9]Abril!$F$23</f>
        <v>*</v>
      </c>
      <c r="U13" s="15" t="str">
        <f>[9]Abril!$F$24</f>
        <v>*</v>
      </c>
      <c r="V13" s="15" t="str">
        <f>[9]Abril!$F$25</f>
        <v>*</v>
      </c>
      <c r="W13" s="15" t="str">
        <f>[9]Abril!$F$26</f>
        <v>*</v>
      </c>
      <c r="X13" s="15" t="str">
        <f>[9]Abril!$F$27</f>
        <v>*</v>
      </c>
      <c r="Y13" s="15" t="str">
        <f>[9]Abril!$F$28</f>
        <v>*</v>
      </c>
      <c r="Z13" s="15" t="str">
        <f>[9]Abril!$F$29</f>
        <v>*</v>
      </c>
      <c r="AA13" s="15" t="str">
        <f>[9]Abril!$F$30</f>
        <v>*</v>
      </c>
      <c r="AB13" s="15" t="str">
        <f>[9]Abril!$F$31</f>
        <v>*</v>
      </c>
      <c r="AC13" s="15" t="str">
        <f>[9]Abril!$F$32</f>
        <v>*</v>
      </c>
      <c r="AD13" s="15" t="str">
        <f>[9]Abril!$F$33</f>
        <v>*</v>
      </c>
      <c r="AE13" s="15" t="str">
        <f>[9]Abril!$F$34</f>
        <v>*</v>
      </c>
      <c r="AF13" s="26" t="s">
        <v>134</v>
      </c>
      <c r="AG13" s="91" t="s">
        <v>134</v>
      </c>
    </row>
    <row r="14" spans="1:34" ht="17.100000000000001" customHeight="1" x14ac:dyDescent="0.2">
      <c r="A14" s="84" t="s">
        <v>50</v>
      </c>
      <c r="B14" s="15">
        <f>[10]Abril!$F$5</f>
        <v>81</v>
      </c>
      <c r="C14" s="15">
        <f>[10]Abril!$F$6</f>
        <v>91</v>
      </c>
      <c r="D14" s="15">
        <f>[10]Abril!$F$7</f>
        <v>91</v>
      </c>
      <c r="E14" s="15">
        <f>[10]Abril!$F$8</f>
        <v>89</v>
      </c>
      <c r="F14" s="15">
        <f>[10]Abril!$F$9</f>
        <v>92</v>
      </c>
      <c r="G14" s="15">
        <f>[10]Abril!$F$10</f>
        <v>93</v>
      </c>
      <c r="H14" s="15">
        <f>[10]Abril!$F$11</f>
        <v>95</v>
      </c>
      <c r="I14" s="15">
        <f>[10]Abril!$F$12</f>
        <v>93</v>
      </c>
      <c r="J14" s="15">
        <f>[10]Abril!$F$13</f>
        <v>93</v>
      </c>
      <c r="K14" s="15">
        <f>[10]Abril!$F$14</f>
        <v>94</v>
      </c>
      <c r="L14" s="15">
        <f>[10]Abril!$F$15</f>
        <v>95</v>
      </c>
      <c r="M14" s="15">
        <f>[10]Abril!$F$16</f>
        <v>95</v>
      </c>
      <c r="N14" s="15">
        <f>[10]Abril!$F$17</f>
        <v>93</v>
      </c>
      <c r="O14" s="15">
        <f>[10]Abril!$F$18</f>
        <v>92</v>
      </c>
      <c r="P14" s="15">
        <f>[10]Abril!$F$19</f>
        <v>93</v>
      </c>
      <c r="Q14" s="15">
        <f>[10]Abril!$F$20</f>
        <v>91</v>
      </c>
      <c r="R14" s="15">
        <f>[10]Abril!$F$21</f>
        <v>96</v>
      </c>
      <c r="S14" s="15">
        <f>[10]Abril!$F$22</f>
        <v>95</v>
      </c>
      <c r="T14" s="15">
        <f>[10]Abril!$F$23</f>
        <v>88</v>
      </c>
      <c r="U14" s="15">
        <f>[10]Abril!$F$24</f>
        <v>97</v>
      </c>
      <c r="V14" s="15">
        <f>[10]Abril!$F$25</f>
        <v>97</v>
      </c>
      <c r="W14" s="15">
        <f>[10]Abril!$F$26</f>
        <v>96</v>
      </c>
      <c r="X14" s="15">
        <f>[10]Abril!$F$27</f>
        <v>91</v>
      </c>
      <c r="Y14" s="15">
        <f>[10]Abril!$F$28</f>
        <v>90</v>
      </c>
      <c r="Z14" s="15">
        <f>[10]Abril!$F$29</f>
        <v>92</v>
      </c>
      <c r="AA14" s="15">
        <f>[10]Abril!$F$30</f>
        <v>93</v>
      </c>
      <c r="AB14" s="15">
        <f>[10]Abril!$F$31</f>
        <v>97</v>
      </c>
      <c r="AC14" s="15">
        <f>[10]Abril!$F$32</f>
        <v>92</v>
      </c>
      <c r="AD14" s="15">
        <f>[10]Abril!$F$33</f>
        <v>93</v>
      </c>
      <c r="AE14" s="15">
        <f>[10]Abril!$F$34</f>
        <v>87</v>
      </c>
      <c r="AF14" s="26">
        <f t="shared" si="1"/>
        <v>97</v>
      </c>
      <c r="AG14" s="91">
        <f t="shared" si="2"/>
        <v>92.5</v>
      </c>
    </row>
    <row r="15" spans="1:34" ht="17.100000000000001" customHeight="1" x14ac:dyDescent="0.2">
      <c r="A15" s="84" t="s">
        <v>6</v>
      </c>
      <c r="B15" s="15">
        <f>[11]Abril!$F$5</f>
        <v>91</v>
      </c>
      <c r="C15" s="15">
        <f>[11]Abril!$F$6</f>
        <v>91</v>
      </c>
      <c r="D15" s="15">
        <f>[11]Abril!$F$7</f>
        <v>96</v>
      </c>
      <c r="E15" s="15">
        <f>[11]Abril!$F$8</f>
        <v>95</v>
      </c>
      <c r="F15" s="15">
        <f>[11]Abril!$F$9</f>
        <v>96</v>
      </c>
      <c r="G15" s="15">
        <f>[11]Abril!$F$10</f>
        <v>96</v>
      </c>
      <c r="H15" s="15">
        <f>[11]Abril!$F$11</f>
        <v>96</v>
      </c>
      <c r="I15" s="15">
        <f>[11]Abril!$F$12</f>
        <v>95</v>
      </c>
      <c r="J15" s="15">
        <f>[11]Abril!$F$13</f>
        <v>96</v>
      </c>
      <c r="K15" s="15">
        <f>[11]Abril!$F$14</f>
        <v>95</v>
      </c>
      <c r="L15" s="15">
        <f>[11]Abril!$F$15</f>
        <v>96</v>
      </c>
      <c r="M15" s="15">
        <f>[11]Abril!$F$16</f>
        <v>92</v>
      </c>
      <c r="N15" s="15">
        <f>[11]Abril!$F$17</f>
        <v>93</v>
      </c>
      <c r="O15" s="15">
        <f>[11]Abril!$F$18</f>
        <v>92</v>
      </c>
      <c r="P15" s="15">
        <f>[11]Abril!$F$19</f>
        <v>96</v>
      </c>
      <c r="Q15" s="15">
        <f>[11]Abril!$F$20</f>
        <v>92</v>
      </c>
      <c r="R15" s="15">
        <f>[11]Abril!$F$21</f>
        <v>94</v>
      </c>
      <c r="S15" s="15">
        <f>[11]Abril!$F$22</f>
        <v>97</v>
      </c>
      <c r="T15" s="15">
        <f>[11]Abril!$F$23</f>
        <v>95</v>
      </c>
      <c r="U15" s="15">
        <f>[11]Abril!$F$24</f>
        <v>96</v>
      </c>
      <c r="V15" s="15">
        <f>[11]Abril!$F$25</f>
        <v>96</v>
      </c>
      <c r="W15" s="15">
        <f>[11]Abril!$F$26</f>
        <v>95</v>
      </c>
      <c r="X15" s="15">
        <f>[11]Abril!$F$27</f>
        <v>96</v>
      </c>
      <c r="Y15" s="15">
        <f>[11]Abril!$F$28</f>
        <v>96</v>
      </c>
      <c r="Z15" s="15">
        <f>[11]Abril!$F$29</f>
        <v>97</v>
      </c>
      <c r="AA15" s="15">
        <f>[11]Abril!$F$30</f>
        <v>96</v>
      </c>
      <c r="AB15" s="15">
        <f>[11]Abril!$F$31</f>
        <v>89</v>
      </c>
      <c r="AC15" s="15">
        <f>[11]Abril!$F$32</f>
        <v>91</v>
      </c>
      <c r="AD15" s="15">
        <f>[11]Abril!$F$33</f>
        <v>93</v>
      </c>
      <c r="AE15" s="15">
        <f>[11]Abril!$F$34</f>
        <v>94</v>
      </c>
      <c r="AF15" s="26">
        <f t="shared" si="1"/>
        <v>97</v>
      </c>
      <c r="AG15" s="91">
        <f t="shared" si="2"/>
        <v>94.433333333333337</v>
      </c>
    </row>
    <row r="16" spans="1:34" ht="17.100000000000001" customHeight="1" x14ac:dyDescent="0.2">
      <c r="A16" s="84" t="s">
        <v>7</v>
      </c>
      <c r="B16" s="15">
        <f>[12]Abril!$F$5</f>
        <v>80</v>
      </c>
      <c r="C16" s="15">
        <f>[12]Abril!$F$6</f>
        <v>86</v>
      </c>
      <c r="D16" s="15">
        <f>[12]Abril!$F$7</f>
        <v>75</v>
      </c>
      <c r="E16" s="15">
        <f>[12]Abril!$F$8</f>
        <v>95</v>
      </c>
      <c r="F16" s="15">
        <f>[12]Abril!$F$9</f>
        <v>97</v>
      </c>
      <c r="G16" s="15">
        <f>[12]Abril!$F$10</f>
        <v>96</v>
      </c>
      <c r="H16" s="15">
        <f>[12]Abril!$F$11</f>
        <v>95</v>
      </c>
      <c r="I16" s="15">
        <f>[12]Abril!$F$12</f>
        <v>95</v>
      </c>
      <c r="J16" s="15">
        <f>[12]Abril!$F$13</f>
        <v>96</v>
      </c>
      <c r="K16" s="15">
        <f>[12]Abril!$F$14</f>
        <v>90</v>
      </c>
      <c r="L16" s="15">
        <f>[12]Abril!$F$15</f>
        <v>96</v>
      </c>
      <c r="M16" s="15">
        <f>[12]Abril!$F$16</f>
        <v>95</v>
      </c>
      <c r="N16" s="15">
        <f>[12]Abril!$F$17</f>
        <v>96</v>
      </c>
      <c r="O16" s="15">
        <f>[12]Abril!$F$18</f>
        <v>87</v>
      </c>
      <c r="P16" s="15">
        <f>[12]Abril!$F$19</f>
        <v>85</v>
      </c>
      <c r="Q16" s="15">
        <f>[12]Abril!$F$20</f>
        <v>97</v>
      </c>
      <c r="R16" s="15">
        <f>[12]Abril!$F$21</f>
        <v>100</v>
      </c>
      <c r="S16" s="15">
        <f>[12]Abril!$F$22</f>
        <v>100</v>
      </c>
      <c r="T16" s="15">
        <f>[12]Abril!$F$23</f>
        <v>86</v>
      </c>
      <c r="U16" s="15">
        <f>[12]Abril!$F$24</f>
        <v>97</v>
      </c>
      <c r="V16" s="15">
        <f>[12]Abril!$F$25</f>
        <v>100</v>
      </c>
      <c r="W16" s="15">
        <f>[12]Abril!$F$26</f>
        <v>100</v>
      </c>
      <c r="X16" s="15">
        <f>[12]Abril!$F$27</f>
        <v>98</v>
      </c>
      <c r="Y16" s="15">
        <f>[12]Abril!$F$28</f>
        <v>92</v>
      </c>
      <c r="Z16" s="15">
        <f>[12]Abril!$F$29</f>
        <v>88</v>
      </c>
      <c r="AA16" s="15">
        <f>[12]Abril!$F$30</f>
        <v>98</v>
      </c>
      <c r="AB16" s="15">
        <f>[12]Abril!$F$31</f>
        <v>91</v>
      </c>
      <c r="AC16" s="15">
        <f>[12]Abril!$F$32</f>
        <v>90</v>
      </c>
      <c r="AD16" s="15">
        <f>[12]Abril!$F$33</f>
        <v>83</v>
      </c>
      <c r="AE16" s="15">
        <f>[12]Abril!$F$34</f>
        <v>93</v>
      </c>
      <c r="AF16" s="26">
        <f t="shared" si="1"/>
        <v>100</v>
      </c>
      <c r="AG16" s="91">
        <f t="shared" si="2"/>
        <v>92.566666666666663</v>
      </c>
    </row>
    <row r="17" spans="1:33" ht="17.100000000000001" customHeight="1" x14ac:dyDescent="0.2">
      <c r="A17" s="84" t="s">
        <v>8</v>
      </c>
      <c r="B17" s="15">
        <f>[13]Abril!$F$5</f>
        <v>89</v>
      </c>
      <c r="C17" s="15">
        <f>[13]Abril!$F$6</f>
        <v>93</v>
      </c>
      <c r="D17" s="15">
        <f>[13]Abril!$F$7</f>
        <v>84</v>
      </c>
      <c r="E17" s="15">
        <f>[13]Abril!$F$8</f>
        <v>91</v>
      </c>
      <c r="F17" s="15">
        <f>[13]Abril!$F$9</f>
        <v>98</v>
      </c>
      <c r="G17" s="15">
        <f>[13]Abril!$F$10</f>
        <v>100</v>
      </c>
      <c r="H17" s="15">
        <f>[13]Abril!$F$11</f>
        <v>100</v>
      </c>
      <c r="I17" s="15">
        <f>[13]Abril!$F$12</f>
        <v>96</v>
      </c>
      <c r="J17" s="15">
        <f>[13]Abril!$F$13</f>
        <v>95</v>
      </c>
      <c r="K17" s="15">
        <f>[13]Abril!$F$14</f>
        <v>94</v>
      </c>
      <c r="L17" s="15">
        <f>[13]Abril!$F$15</f>
        <v>97</v>
      </c>
      <c r="M17" s="15">
        <f>[13]Abril!$F$16</f>
        <v>95</v>
      </c>
      <c r="N17" s="15">
        <f>[13]Abril!$F$17</f>
        <v>98</v>
      </c>
      <c r="O17" s="15">
        <f>[13]Abril!$F$18</f>
        <v>92</v>
      </c>
      <c r="P17" s="15">
        <f>[13]Abril!$F$19</f>
        <v>94</v>
      </c>
      <c r="Q17" s="15">
        <f>[13]Abril!$F$20</f>
        <v>100</v>
      </c>
      <c r="R17" s="15">
        <f>[13]Abril!$F$21</f>
        <v>100</v>
      </c>
      <c r="S17" s="15">
        <f>[13]Abril!$F$22</f>
        <v>100</v>
      </c>
      <c r="T17" s="15">
        <f>[13]Abril!$F$23</f>
        <v>89</v>
      </c>
      <c r="U17" s="15">
        <f>[13]Abril!$F$24</f>
        <v>100</v>
      </c>
      <c r="V17" s="15">
        <f>[13]Abril!$F$25</f>
        <v>100</v>
      </c>
      <c r="W17" s="15">
        <f>[13]Abril!$F$26</f>
        <v>100</v>
      </c>
      <c r="X17" s="15">
        <f>[13]Abril!$F$27</f>
        <v>100</v>
      </c>
      <c r="Y17" s="15">
        <f>[13]Abril!$F$28</f>
        <v>95</v>
      </c>
      <c r="Z17" s="15">
        <f>[13]Abril!$F$29</f>
        <v>92</v>
      </c>
      <c r="AA17" s="15">
        <f>[13]Abril!$F$30</f>
        <v>97</v>
      </c>
      <c r="AB17" s="15">
        <f>[13]Abril!$F$31</f>
        <v>94</v>
      </c>
      <c r="AC17" s="15">
        <f>[13]Abril!$F$32</f>
        <v>90</v>
      </c>
      <c r="AD17" s="15">
        <f>[13]Abril!$F$33</f>
        <v>97</v>
      </c>
      <c r="AE17" s="15">
        <f>[13]Abril!$F$34</f>
        <v>95</v>
      </c>
      <c r="AF17" s="26">
        <f t="shared" si="1"/>
        <v>100</v>
      </c>
      <c r="AG17" s="91">
        <f t="shared" si="2"/>
        <v>95.5</v>
      </c>
    </row>
    <row r="18" spans="1:33" ht="17.100000000000001" customHeight="1" x14ac:dyDescent="0.2">
      <c r="A18" s="84" t="s">
        <v>9</v>
      </c>
      <c r="B18" s="15">
        <f>[14]Abril!$F$5</f>
        <v>82</v>
      </c>
      <c r="C18" s="15">
        <f>[14]Abril!$F$6</f>
        <v>85</v>
      </c>
      <c r="D18" s="15">
        <f>[14]Abril!$F$7</f>
        <v>80</v>
      </c>
      <c r="E18" s="15">
        <f>[14]Abril!$F$8</f>
        <v>84</v>
      </c>
      <c r="F18" s="15">
        <f>[14]Abril!$F$9</f>
        <v>96</v>
      </c>
      <c r="G18" s="15">
        <f>[14]Abril!$F$10</f>
        <v>96</v>
      </c>
      <c r="H18" s="15">
        <f>[14]Abril!$F$11</f>
        <v>95</v>
      </c>
      <c r="I18" s="15">
        <f>[14]Abril!$F$12</f>
        <v>96</v>
      </c>
      <c r="J18" s="15">
        <f>[14]Abril!$F$13</f>
        <v>91</v>
      </c>
      <c r="K18" s="15">
        <f>[14]Abril!$F$14</f>
        <v>88</v>
      </c>
      <c r="L18" s="15">
        <f>[14]Abril!$F$15</f>
        <v>93</v>
      </c>
      <c r="M18" s="15">
        <f>[14]Abril!$F$16</f>
        <v>93</v>
      </c>
      <c r="N18" s="15">
        <f>[14]Abril!$F$17</f>
        <v>91</v>
      </c>
      <c r="O18" s="15">
        <f>[14]Abril!$F$18</f>
        <v>84</v>
      </c>
      <c r="P18" s="15">
        <f>[14]Abril!$F$19</f>
        <v>84</v>
      </c>
      <c r="Q18" s="15">
        <f>[14]Abril!$F$20</f>
        <v>100</v>
      </c>
      <c r="R18" s="15">
        <f>[14]Abril!$F$21</f>
        <v>95</v>
      </c>
      <c r="S18" s="15">
        <f>[14]Abril!$F$22</f>
        <v>92</v>
      </c>
      <c r="T18" s="15">
        <f>[14]Abril!$F$23</f>
        <v>83</v>
      </c>
      <c r="U18" s="15">
        <f>[14]Abril!$F$24</f>
        <v>96</v>
      </c>
      <c r="V18" s="15">
        <f>[14]Abril!$F$25</f>
        <v>98</v>
      </c>
      <c r="W18" s="15">
        <f>[14]Abril!$F$26</f>
        <v>95</v>
      </c>
      <c r="X18" s="15">
        <f>[14]Abril!$F$27</f>
        <v>94</v>
      </c>
      <c r="Y18" s="15">
        <f>[14]Abril!$F$28</f>
        <v>91</v>
      </c>
      <c r="Z18" s="15">
        <f>[14]Abril!$F$29</f>
        <v>92</v>
      </c>
      <c r="AA18" s="15">
        <f>[14]Abril!$F$30</f>
        <v>96</v>
      </c>
      <c r="AB18" s="15">
        <f>[14]Abril!$F$31</f>
        <v>94</v>
      </c>
      <c r="AC18" s="15">
        <f>[14]Abril!$F$32</f>
        <v>79</v>
      </c>
      <c r="AD18" s="15">
        <f>[14]Abril!$F$33</f>
        <v>84</v>
      </c>
      <c r="AE18" s="15">
        <f>[14]Abril!$F$34</f>
        <v>92</v>
      </c>
      <c r="AF18" s="26">
        <f t="shared" si="1"/>
        <v>100</v>
      </c>
      <c r="AG18" s="91">
        <f t="shared" si="2"/>
        <v>90.63333333333334</v>
      </c>
    </row>
    <row r="19" spans="1:33" ht="17.100000000000001" customHeight="1" x14ac:dyDescent="0.2">
      <c r="A19" s="84" t="s">
        <v>49</v>
      </c>
      <c r="B19" s="15">
        <f>[15]Abril!$F$5</f>
        <v>77</v>
      </c>
      <c r="C19" s="15">
        <f>[15]Abril!$F$6</f>
        <v>83</v>
      </c>
      <c r="D19" s="15">
        <f>[15]Abril!$F$7</f>
        <v>85</v>
      </c>
      <c r="E19" s="15">
        <f>[15]Abril!$F$8</f>
        <v>100</v>
      </c>
      <c r="F19" s="15">
        <f>[15]Abril!$F$9</f>
        <v>100</v>
      </c>
      <c r="G19" s="15">
        <f>[15]Abril!$F$10</f>
        <v>100</v>
      </c>
      <c r="H19" s="15">
        <f>[15]Abril!$F$11</f>
        <v>100</v>
      </c>
      <c r="I19" s="15">
        <f>[15]Abril!$F$12</f>
        <v>100</v>
      </c>
      <c r="J19" s="15">
        <f>[15]Abril!$F$13</f>
        <v>100</v>
      </c>
      <c r="K19" s="15">
        <f>[15]Abril!$F$14</f>
        <v>100</v>
      </c>
      <c r="L19" s="15">
        <f>[15]Abril!$F$15</f>
        <v>97</v>
      </c>
      <c r="M19" s="15">
        <f>[15]Abril!$F$16</f>
        <v>100</v>
      </c>
      <c r="N19" s="15">
        <f>[15]Abril!$F$17</f>
        <v>100</v>
      </c>
      <c r="O19" s="15">
        <f>[15]Abril!$F$18</f>
        <v>98</v>
      </c>
      <c r="P19" s="15">
        <f>[15]Abril!$F$19</f>
        <v>89</v>
      </c>
      <c r="Q19" s="15">
        <f>[15]Abril!$F$20</f>
        <v>100</v>
      </c>
      <c r="R19" s="15">
        <f>[15]Abril!$F$21</f>
        <v>100</v>
      </c>
      <c r="S19" s="15">
        <f>[15]Abril!$F$22</f>
        <v>99</v>
      </c>
      <c r="T19" s="15">
        <f>[15]Abril!$F$23</f>
        <v>99</v>
      </c>
      <c r="U19" s="15">
        <f>[15]Abril!$F$24</f>
        <v>100</v>
      </c>
      <c r="V19" s="15">
        <f>[15]Abril!$F$25</f>
        <v>100</v>
      </c>
      <c r="W19" s="15">
        <f>[15]Abril!$F$26</f>
        <v>100</v>
      </c>
      <c r="X19" s="15">
        <f>[15]Abril!$F$27</f>
        <v>100</v>
      </c>
      <c r="Y19" s="15">
        <f>[15]Abril!$F$28</f>
        <v>94</v>
      </c>
      <c r="Z19" s="15">
        <f>[15]Abril!$F$29</f>
        <v>85</v>
      </c>
      <c r="AA19" s="15">
        <f>[15]Abril!$F$30</f>
        <v>100</v>
      </c>
      <c r="AB19" s="15">
        <f>[15]Abril!$F$31</f>
        <v>92</v>
      </c>
      <c r="AC19" s="15">
        <f>[15]Abril!$F$32</f>
        <v>98</v>
      </c>
      <c r="AD19" s="15">
        <f>[15]Abril!$F$33</f>
        <v>100</v>
      </c>
      <c r="AE19" s="15">
        <f>[15]Abril!$F$34</f>
        <v>95</v>
      </c>
      <c r="AF19" s="26">
        <f t="shared" si="1"/>
        <v>100</v>
      </c>
      <c r="AG19" s="91">
        <f t="shared" si="2"/>
        <v>96.36666666666666</v>
      </c>
    </row>
    <row r="20" spans="1:33" ht="17.100000000000001" customHeight="1" x14ac:dyDescent="0.2">
      <c r="A20" s="84" t="s">
        <v>10</v>
      </c>
      <c r="B20" s="15">
        <f>[16]Abril!$F$5</f>
        <v>82</v>
      </c>
      <c r="C20" s="15">
        <f>[16]Abril!$F$6</f>
        <v>90</v>
      </c>
      <c r="D20" s="15">
        <f>[16]Abril!$F$7</f>
        <v>79</v>
      </c>
      <c r="E20" s="15">
        <f>[16]Abril!$F$8</f>
        <v>90</v>
      </c>
      <c r="F20" s="15">
        <f>[16]Abril!$F$9</f>
        <v>94</v>
      </c>
      <c r="G20" s="15">
        <f>[16]Abril!$F$10</f>
        <v>98</v>
      </c>
      <c r="H20" s="15">
        <f>[16]Abril!$F$11</f>
        <v>96</v>
      </c>
      <c r="I20" s="15">
        <f>[16]Abril!$F$12</f>
        <v>95</v>
      </c>
      <c r="J20" s="15">
        <f>[16]Abril!$F$13</f>
        <v>94</v>
      </c>
      <c r="K20" s="15">
        <f>[16]Abril!$F$14</f>
        <v>91</v>
      </c>
      <c r="L20" s="15">
        <f>[16]Abril!$F$15</f>
        <v>96</v>
      </c>
      <c r="M20" s="15">
        <f>[16]Abril!$F$16</f>
        <v>95</v>
      </c>
      <c r="N20" s="15">
        <f>[16]Abril!$F$17</f>
        <v>95</v>
      </c>
      <c r="O20" s="15">
        <f>[16]Abril!$F$18</f>
        <v>91</v>
      </c>
      <c r="P20" s="15">
        <f>[16]Abril!$F$19</f>
        <v>94</v>
      </c>
      <c r="Q20" s="15">
        <f>[16]Abril!$F$20</f>
        <v>97</v>
      </c>
      <c r="R20" s="15">
        <f>[16]Abril!$F$21</f>
        <v>98</v>
      </c>
      <c r="S20" s="15">
        <f>[16]Abril!$F$22</f>
        <v>97</v>
      </c>
      <c r="T20" s="15">
        <f>[16]Abril!$F$23</f>
        <v>86</v>
      </c>
      <c r="U20" s="15">
        <f>[16]Abril!$F$24</f>
        <v>97</v>
      </c>
      <c r="V20" s="15">
        <f>[16]Abril!$F$25</f>
        <v>98</v>
      </c>
      <c r="W20" s="15">
        <f>[16]Abril!$F$26</f>
        <v>97</v>
      </c>
      <c r="X20" s="15">
        <f>[16]Abril!$F$27</f>
        <v>98</v>
      </c>
      <c r="Y20" s="15">
        <f>[16]Abril!$F$28</f>
        <v>90</v>
      </c>
      <c r="Z20" s="15">
        <f>[16]Abril!$F$29</f>
        <v>81</v>
      </c>
      <c r="AA20" s="15">
        <f>[16]Abril!$F$30</f>
        <v>97</v>
      </c>
      <c r="AB20" s="15">
        <f>[16]Abril!$F$31</f>
        <v>89</v>
      </c>
      <c r="AC20" s="15">
        <f>[16]Abril!$F$32</f>
        <v>95</v>
      </c>
      <c r="AD20" s="15">
        <f>[16]Abril!$F$33</f>
        <v>96</v>
      </c>
      <c r="AE20" s="15">
        <f>[16]Abril!$F$34</f>
        <v>97</v>
      </c>
      <c r="AF20" s="26">
        <f t="shared" si="1"/>
        <v>98</v>
      </c>
      <c r="AG20" s="91">
        <f t="shared" si="2"/>
        <v>93.1</v>
      </c>
    </row>
    <row r="21" spans="1:33" ht="17.100000000000001" customHeight="1" x14ac:dyDescent="0.2">
      <c r="A21" s="84" t="s">
        <v>11</v>
      </c>
      <c r="B21" s="15">
        <f>[17]Abril!$F$5</f>
        <v>93</v>
      </c>
      <c r="C21" s="15">
        <f>[17]Abril!$F$6</f>
        <v>93</v>
      </c>
      <c r="D21" s="15">
        <f>[17]Abril!$F$7</f>
        <v>92</v>
      </c>
      <c r="E21" s="15">
        <f>[17]Abril!$F$8</f>
        <v>95</v>
      </c>
      <c r="F21" s="15">
        <f>[17]Abril!$F$9</f>
        <v>95</v>
      </c>
      <c r="G21" s="15">
        <f>[17]Abril!$F$10</f>
        <v>95</v>
      </c>
      <c r="H21" s="15">
        <f>[17]Abril!$F$11</f>
        <v>95</v>
      </c>
      <c r="I21" s="15">
        <f>[17]Abril!$F$12</f>
        <v>95</v>
      </c>
      <c r="J21" s="15">
        <f>[17]Abril!$F$13</f>
        <v>95</v>
      </c>
      <c r="K21" s="15">
        <f>[17]Abril!$F$14</f>
        <v>95</v>
      </c>
      <c r="L21" s="15">
        <f>[17]Abril!$F$15</f>
        <v>94</v>
      </c>
      <c r="M21" s="15">
        <f>[17]Abril!$F$16</f>
        <v>92</v>
      </c>
      <c r="N21" s="15">
        <f>[17]Abril!$F$17</f>
        <v>93</v>
      </c>
      <c r="O21" s="15">
        <f>[17]Abril!$F$18</f>
        <v>95</v>
      </c>
      <c r="P21" s="15">
        <f>[17]Abril!$F$19</f>
        <v>93</v>
      </c>
      <c r="Q21" s="15">
        <f>[17]Abril!$F$20</f>
        <v>95</v>
      </c>
      <c r="R21" s="15">
        <f>[17]Abril!$F$21</f>
        <v>96</v>
      </c>
      <c r="S21" s="15">
        <f>[17]Abril!$F$22</f>
        <v>96</v>
      </c>
      <c r="T21" s="15">
        <f>[17]Abril!$F$23</f>
        <v>94</v>
      </c>
      <c r="U21" s="15">
        <f>[17]Abril!$F$24</f>
        <v>95</v>
      </c>
      <c r="V21" s="15">
        <f>[17]Abril!$F$25</f>
        <v>96</v>
      </c>
      <c r="W21" s="15">
        <f>[17]Abril!$F$26</f>
        <v>96</v>
      </c>
      <c r="X21" s="15">
        <f>[17]Abril!$F$27</f>
        <v>96</v>
      </c>
      <c r="Y21" s="15">
        <f>[17]Abril!$F$28</f>
        <v>96</v>
      </c>
      <c r="Z21" s="15">
        <f>[17]Abril!$F$29</f>
        <v>93</v>
      </c>
      <c r="AA21" s="15">
        <f>[17]Abril!$F$30</f>
        <v>95</v>
      </c>
      <c r="AB21" s="15">
        <f>[17]Abril!$F$31</f>
        <v>95</v>
      </c>
      <c r="AC21" s="15">
        <f>[17]Abril!$F$32</f>
        <v>85</v>
      </c>
      <c r="AD21" s="15">
        <f>[17]Abril!$F$33</f>
        <v>92</v>
      </c>
      <c r="AE21" s="15">
        <f>[17]Abril!$F$34</f>
        <v>93</v>
      </c>
      <c r="AF21" s="26">
        <f t="shared" si="1"/>
        <v>96</v>
      </c>
      <c r="AG21" s="91">
        <f t="shared" si="2"/>
        <v>94.1</v>
      </c>
    </row>
    <row r="22" spans="1:33" ht="17.100000000000001" customHeight="1" x14ac:dyDescent="0.2">
      <c r="A22" s="84" t="s">
        <v>12</v>
      </c>
      <c r="B22" s="15">
        <f>[18]Abril!$F$5</f>
        <v>82</v>
      </c>
      <c r="C22" s="15">
        <f>[18]Abril!$F$6</f>
        <v>77</v>
      </c>
      <c r="D22" s="15">
        <f>[18]Abril!$F$7</f>
        <v>87</v>
      </c>
      <c r="E22" s="15">
        <f>[18]Abril!$F$8</f>
        <v>92</v>
      </c>
      <c r="F22" s="15">
        <f>[18]Abril!$F$9</f>
        <v>94</v>
      </c>
      <c r="G22" s="15">
        <f>[18]Abril!$F$10</f>
        <v>94</v>
      </c>
      <c r="H22" s="15">
        <f>[18]Abril!$F$11</f>
        <v>93</v>
      </c>
      <c r="I22" s="15">
        <f>[18]Abril!$F$12</f>
        <v>95</v>
      </c>
      <c r="J22" s="15">
        <f>[18]Abril!$F$13</f>
        <v>93</v>
      </c>
      <c r="K22" s="15">
        <f>[18]Abril!$F$14</f>
        <v>93</v>
      </c>
      <c r="L22" s="15">
        <f>[18]Abril!$F$15</f>
        <v>93</v>
      </c>
      <c r="M22" s="15">
        <f>[18]Abril!$F$16</f>
        <v>91</v>
      </c>
      <c r="N22" s="15">
        <f>[18]Abril!$F$17</f>
        <v>87</v>
      </c>
      <c r="O22" s="15">
        <f>[18]Abril!$F$18</f>
        <v>86</v>
      </c>
      <c r="P22" s="15">
        <f>[18]Abril!$F$19</f>
        <v>86</v>
      </c>
      <c r="Q22" s="15">
        <f>[18]Abril!$F$20</f>
        <v>94</v>
      </c>
      <c r="R22" s="15">
        <f>[18]Abril!$F$21</f>
        <v>94</v>
      </c>
      <c r="S22" s="15">
        <f>[18]Abril!$F$22</f>
        <v>92</v>
      </c>
      <c r="T22" s="15">
        <f>[18]Abril!$F$23</f>
        <v>94</v>
      </c>
      <c r="U22" s="15">
        <f>[18]Abril!$F$24</f>
        <v>95</v>
      </c>
      <c r="V22" s="15">
        <f>[18]Abril!$F$25</f>
        <v>95</v>
      </c>
      <c r="W22" s="15">
        <f>[18]Abril!$F$26</f>
        <v>95</v>
      </c>
      <c r="X22" s="15">
        <f>[18]Abril!$F$27</f>
        <v>90</v>
      </c>
      <c r="Y22" s="15">
        <f>[18]Abril!$F$28</f>
        <v>93</v>
      </c>
      <c r="Z22" s="15">
        <f>[18]Abril!$F$29</f>
        <v>93</v>
      </c>
      <c r="AA22" s="15">
        <f>[18]Abril!$F$30</f>
        <v>95</v>
      </c>
      <c r="AB22" s="15">
        <f>[18]Abril!$F$31</f>
        <v>93</v>
      </c>
      <c r="AC22" s="15">
        <f>[18]Abril!$F$32</f>
        <v>83</v>
      </c>
      <c r="AD22" s="15">
        <f>[18]Abril!$F$33</f>
        <v>89</v>
      </c>
      <c r="AE22" s="15">
        <f>[18]Abril!$F$34</f>
        <v>86</v>
      </c>
      <c r="AF22" s="26">
        <f t="shared" si="1"/>
        <v>95</v>
      </c>
      <c r="AG22" s="91">
        <f t="shared" si="2"/>
        <v>90.8</v>
      </c>
    </row>
    <row r="23" spans="1:33" ht="17.100000000000001" customHeight="1" x14ac:dyDescent="0.2">
      <c r="A23" s="84" t="s">
        <v>13</v>
      </c>
      <c r="B23" s="15">
        <f>[19]Abril!$F$5</f>
        <v>96</v>
      </c>
      <c r="C23" s="15">
        <f>[19]Abril!$F$6</f>
        <v>95</v>
      </c>
      <c r="D23" s="15">
        <f>[19]Abril!$F$7</f>
        <v>94</v>
      </c>
      <c r="E23" s="15">
        <f>[19]Abril!$F$8</f>
        <v>94</v>
      </c>
      <c r="F23" s="15">
        <f>[19]Abril!$F$9</f>
        <v>95</v>
      </c>
      <c r="G23" s="15">
        <f>[19]Abril!$F$10</f>
        <v>94</v>
      </c>
      <c r="H23" s="15">
        <f>[19]Abril!$F$11</f>
        <v>96</v>
      </c>
      <c r="I23" s="15">
        <f>[19]Abril!$F$12</f>
        <v>95</v>
      </c>
      <c r="J23" s="15">
        <f>[19]Abril!$F$13</f>
        <v>96</v>
      </c>
      <c r="K23" s="15">
        <f>[19]Abril!$F$14</f>
        <v>96</v>
      </c>
      <c r="L23" s="15">
        <f>[19]Abril!$F$15</f>
        <v>93</v>
      </c>
      <c r="M23" s="15">
        <f>[19]Abril!$F$16</f>
        <v>93</v>
      </c>
      <c r="N23" s="15">
        <f>[19]Abril!$F$17</f>
        <v>94</v>
      </c>
      <c r="O23" s="15">
        <f>[19]Abril!$F$18</f>
        <v>96</v>
      </c>
      <c r="P23" s="15">
        <f>[19]Abril!$F$19</f>
        <v>96</v>
      </c>
      <c r="Q23" s="15">
        <f>[19]Abril!$F$20</f>
        <v>96</v>
      </c>
      <c r="R23" s="15">
        <f>[19]Abril!$F$21</f>
        <v>96</v>
      </c>
      <c r="S23" s="15">
        <f>[19]Abril!$F$22</f>
        <v>96</v>
      </c>
      <c r="T23" s="15">
        <f>[19]Abril!$F$23</f>
        <v>96</v>
      </c>
      <c r="U23" s="15">
        <f>[19]Abril!$F$24</f>
        <v>96</v>
      </c>
      <c r="V23" s="15">
        <f>[19]Abril!$F$25</f>
        <v>96</v>
      </c>
      <c r="W23" s="15">
        <f>[19]Abril!$F$26</f>
        <v>96</v>
      </c>
      <c r="X23" s="15">
        <f>[19]Abril!$F$27</f>
        <v>95</v>
      </c>
      <c r="Y23" s="15">
        <f>[19]Abril!$F$28</f>
        <v>96</v>
      </c>
      <c r="Z23" s="15">
        <f>[19]Abril!$F$29</f>
        <v>95</v>
      </c>
      <c r="AA23" s="15">
        <f>[19]Abril!$F$30</f>
        <v>95</v>
      </c>
      <c r="AB23" s="15">
        <f>[19]Abril!$F$31</f>
        <v>89</v>
      </c>
      <c r="AC23" s="15">
        <f>[19]Abril!$F$32</f>
        <v>92</v>
      </c>
      <c r="AD23" s="15">
        <f>[19]Abril!$F$33</f>
        <v>92</v>
      </c>
      <c r="AE23" s="15">
        <f>[19]Abril!$F$34</f>
        <v>95</v>
      </c>
      <c r="AF23" s="26">
        <f t="shared" si="1"/>
        <v>96</v>
      </c>
      <c r="AG23" s="91">
        <f t="shared" si="2"/>
        <v>94.8</v>
      </c>
    </row>
    <row r="24" spans="1:33" ht="17.100000000000001" customHeight="1" x14ac:dyDescent="0.2">
      <c r="A24" s="84" t="s">
        <v>14</v>
      </c>
      <c r="B24" s="15">
        <f>[20]Abril!$F$5</f>
        <v>81</v>
      </c>
      <c r="C24" s="15">
        <f>[20]Abril!$F$6</f>
        <v>86</v>
      </c>
      <c r="D24" s="15">
        <f>[20]Abril!$F$7</f>
        <v>85</v>
      </c>
      <c r="E24" s="15">
        <f>[20]Abril!$F$8</f>
        <v>93</v>
      </c>
      <c r="F24" s="15">
        <f>[20]Abril!$F$9</f>
        <v>89</v>
      </c>
      <c r="G24" s="15">
        <f>[20]Abril!$F$10</f>
        <v>91</v>
      </c>
      <c r="H24" s="15">
        <f>[20]Abril!$F$11</f>
        <v>94</v>
      </c>
      <c r="I24" s="15">
        <f>[20]Abril!$F$12</f>
        <v>94</v>
      </c>
      <c r="J24" s="15">
        <f>[20]Abril!$F$13</f>
        <v>94</v>
      </c>
      <c r="K24" s="15">
        <f>[20]Abril!$F$14</f>
        <v>94</v>
      </c>
      <c r="L24" s="15">
        <f>[20]Abril!$F$15</f>
        <v>91</v>
      </c>
      <c r="M24" s="15">
        <f>[20]Abril!$F$16</f>
        <v>95</v>
      </c>
      <c r="N24" s="15">
        <f>[20]Abril!$F$17</f>
        <v>94</v>
      </c>
      <c r="O24" s="15">
        <f>[20]Abril!$F$18</f>
        <v>92</v>
      </c>
      <c r="P24" s="15">
        <f>[20]Abril!$F$19</f>
        <v>84</v>
      </c>
      <c r="Q24" s="15">
        <f>[20]Abril!$F$20</f>
        <v>94</v>
      </c>
      <c r="R24" s="15">
        <f>[20]Abril!$F$21</f>
        <v>93</v>
      </c>
      <c r="S24" s="15">
        <f>[20]Abril!$F$22</f>
        <v>95</v>
      </c>
      <c r="T24" s="15">
        <f>[20]Abril!$F$23</f>
        <v>87</v>
      </c>
      <c r="U24" s="15">
        <f>[20]Abril!$F$24</f>
        <v>95</v>
      </c>
      <c r="V24" s="15">
        <f>[20]Abril!$F$25</f>
        <v>95</v>
      </c>
      <c r="W24" s="15">
        <f>[20]Abril!$F$26</f>
        <v>96</v>
      </c>
      <c r="X24" s="15">
        <f>[20]Abril!$F$27</f>
        <v>95</v>
      </c>
      <c r="Y24" s="15">
        <f>[20]Abril!$F$28</f>
        <v>96</v>
      </c>
      <c r="Z24" s="15">
        <f>[20]Abril!$F$29</f>
        <v>94</v>
      </c>
      <c r="AA24" s="15">
        <f>[20]Abril!$F$30</f>
        <v>92</v>
      </c>
      <c r="AB24" s="15">
        <f>[20]Abril!$F$31</f>
        <v>95</v>
      </c>
      <c r="AC24" s="15">
        <f>[20]Abril!$F$32</f>
        <v>90</v>
      </c>
      <c r="AD24" s="15">
        <f>[20]Abril!$F$33</f>
        <v>95</v>
      </c>
      <c r="AE24" s="15">
        <f>[20]Abril!$F$34</f>
        <v>93</v>
      </c>
      <c r="AF24" s="26">
        <f t="shared" si="1"/>
        <v>96</v>
      </c>
      <c r="AG24" s="91">
        <f t="shared" si="2"/>
        <v>92.066666666666663</v>
      </c>
    </row>
    <row r="25" spans="1:33" ht="17.100000000000001" customHeight="1" x14ac:dyDescent="0.2">
      <c r="A25" s="84" t="s">
        <v>15</v>
      </c>
      <c r="B25" s="15">
        <f>[21]Abril!$F$5</f>
        <v>78</v>
      </c>
      <c r="C25" s="15">
        <f>[21]Abril!$F$6</f>
        <v>78</v>
      </c>
      <c r="D25" s="15">
        <f>[21]Abril!$F$7</f>
        <v>75</v>
      </c>
      <c r="E25" s="15">
        <f>[21]Abril!$F$8</f>
        <v>85</v>
      </c>
      <c r="F25" s="15">
        <f>[21]Abril!$F$9</f>
        <v>85</v>
      </c>
      <c r="G25" s="15">
        <f>[21]Abril!$F$10</f>
        <v>90</v>
      </c>
      <c r="H25" s="15">
        <f>[21]Abril!$F$11</f>
        <v>90</v>
      </c>
      <c r="I25" s="15">
        <f>[21]Abril!$F$12</f>
        <v>91</v>
      </c>
      <c r="J25" s="15">
        <f>[21]Abril!$F$13</f>
        <v>91</v>
      </c>
      <c r="K25" s="15">
        <f>[21]Abril!$F$14</f>
        <v>90</v>
      </c>
      <c r="L25" s="15">
        <f>[21]Abril!$F$15</f>
        <v>92</v>
      </c>
      <c r="M25" s="15">
        <f>[21]Abril!$F$16</f>
        <v>89</v>
      </c>
      <c r="N25" s="15">
        <f>[21]Abril!$F$17</f>
        <v>83</v>
      </c>
      <c r="O25" s="15">
        <f>[21]Abril!$F$18</f>
        <v>86</v>
      </c>
      <c r="P25" s="15">
        <f>[21]Abril!$F$19</f>
        <v>86</v>
      </c>
      <c r="Q25" s="15">
        <f>[21]Abril!$F$20</f>
        <v>89</v>
      </c>
      <c r="R25" s="15">
        <f>[21]Abril!$F$21</f>
        <v>91</v>
      </c>
      <c r="S25" s="15">
        <f>[21]Abril!$F$22</f>
        <v>90</v>
      </c>
      <c r="T25" s="15">
        <f>[21]Abril!$F$23</f>
        <v>86</v>
      </c>
      <c r="U25" s="15">
        <f>[21]Abril!$F$24</f>
        <v>92</v>
      </c>
      <c r="V25" s="15">
        <f>[21]Abril!$F$25</f>
        <v>88</v>
      </c>
      <c r="W25" s="15">
        <f>[21]Abril!$F$26</f>
        <v>88</v>
      </c>
      <c r="X25" s="15">
        <f>[21]Abril!$F$27</f>
        <v>87</v>
      </c>
      <c r="Y25" s="15">
        <f>[21]Abril!$F$28</f>
        <v>86</v>
      </c>
      <c r="Z25" s="15">
        <f>[21]Abril!$F$29</f>
        <v>86</v>
      </c>
      <c r="AA25" s="15">
        <f>[21]Abril!$F$30</f>
        <v>86</v>
      </c>
      <c r="AB25" s="15">
        <f>[21]Abril!$F$31</f>
        <v>81</v>
      </c>
      <c r="AC25" s="15">
        <f>[21]Abril!$F$32</f>
        <v>70</v>
      </c>
      <c r="AD25" s="15">
        <f>[21]Abril!$F$33</f>
        <v>71</v>
      </c>
      <c r="AE25" s="15">
        <f>[21]Abril!$F$34</f>
        <v>83</v>
      </c>
      <c r="AF25" s="26">
        <f t="shared" si="1"/>
        <v>92</v>
      </c>
      <c r="AG25" s="91">
        <f t="shared" si="2"/>
        <v>85.433333333333337</v>
      </c>
    </row>
    <row r="26" spans="1:33" ht="17.100000000000001" customHeight="1" x14ac:dyDescent="0.2">
      <c r="A26" s="84" t="s">
        <v>16</v>
      </c>
      <c r="B26" s="15">
        <f>[22]Abril!$F$5</f>
        <v>76</v>
      </c>
      <c r="C26" s="15">
        <f>[22]Abril!$F$6</f>
        <v>74</v>
      </c>
      <c r="D26" s="15">
        <f>[22]Abril!$F$7</f>
        <v>79</v>
      </c>
      <c r="E26" s="15">
        <f>[22]Abril!$F$8</f>
        <v>90</v>
      </c>
      <c r="F26" s="15">
        <f>[22]Abril!$F$9</f>
        <v>88</v>
      </c>
      <c r="G26" s="15">
        <f>[22]Abril!$F$10</f>
        <v>92</v>
      </c>
      <c r="H26" s="15">
        <f>[22]Abril!$F$11</f>
        <v>91</v>
      </c>
      <c r="I26" s="15">
        <f>[22]Abril!$F$12</f>
        <v>85</v>
      </c>
      <c r="J26" s="15">
        <f>[22]Abril!$F$13</f>
        <v>84</v>
      </c>
      <c r="K26" s="15">
        <f>[22]Abril!$F$14</f>
        <v>89</v>
      </c>
      <c r="L26" s="15">
        <f>[22]Abril!$F$15</f>
        <v>86</v>
      </c>
      <c r="M26" s="15">
        <f>[22]Abril!$F$16</f>
        <v>87</v>
      </c>
      <c r="N26" s="15">
        <f>[22]Abril!$F$17</f>
        <v>83</v>
      </c>
      <c r="O26" s="15">
        <f>[22]Abril!$F$18</f>
        <v>81</v>
      </c>
      <c r="P26" s="15">
        <f>[22]Abril!$F$19</f>
        <v>83</v>
      </c>
      <c r="Q26" s="15">
        <f>[22]Abril!$F$20</f>
        <v>88</v>
      </c>
      <c r="R26" s="15">
        <f>[22]Abril!$F$21</f>
        <v>92</v>
      </c>
      <c r="S26" s="15">
        <f>[22]Abril!$F$22</f>
        <v>90</v>
      </c>
      <c r="T26" s="15">
        <f>[22]Abril!$F$23</f>
        <v>89</v>
      </c>
      <c r="U26" s="15">
        <f>[22]Abril!$F$24</f>
        <v>93</v>
      </c>
      <c r="V26" s="15">
        <f>[22]Abril!$F$25</f>
        <v>90</v>
      </c>
      <c r="W26" s="15">
        <f>[22]Abril!$F$26</f>
        <v>89</v>
      </c>
      <c r="X26" s="15">
        <f>[22]Abril!$F$27</f>
        <v>90</v>
      </c>
      <c r="Y26" s="15">
        <f>[22]Abril!$F$28</f>
        <v>87</v>
      </c>
      <c r="Z26" s="15">
        <f>[22]Abril!$F$29</f>
        <v>84</v>
      </c>
      <c r="AA26" s="15">
        <f>[22]Abril!$F$30</f>
        <v>86</v>
      </c>
      <c r="AB26" s="15">
        <f>[22]Abril!$F$31</f>
        <v>78</v>
      </c>
      <c r="AC26" s="15">
        <f>[22]Abril!$F$32</f>
        <v>82</v>
      </c>
      <c r="AD26" s="15">
        <f>[22]Abril!$F$33</f>
        <v>81</v>
      </c>
      <c r="AE26" s="15">
        <f>[22]Abril!$F$34</f>
        <v>82</v>
      </c>
      <c r="AF26" s="26">
        <f t="shared" si="1"/>
        <v>93</v>
      </c>
      <c r="AG26" s="91">
        <f t="shared" si="2"/>
        <v>85.63333333333334</v>
      </c>
    </row>
    <row r="27" spans="1:33" ht="17.100000000000001" customHeight="1" x14ac:dyDescent="0.2">
      <c r="A27" s="84" t="s">
        <v>17</v>
      </c>
      <c r="B27" s="15" t="str">
        <f>[23]Abril!$F$5</f>
        <v>*</v>
      </c>
      <c r="C27" s="15" t="str">
        <f>[23]Abril!$F$6</f>
        <v>*</v>
      </c>
      <c r="D27" s="15" t="str">
        <f>[23]Abril!$F$7</f>
        <v>*</v>
      </c>
      <c r="E27" s="15">
        <f>[23]Abril!$F$8</f>
        <v>19</v>
      </c>
      <c r="F27" s="15" t="str">
        <f>[23]Abril!$F$9</f>
        <v>*</v>
      </c>
      <c r="G27" s="15">
        <f>[23]Abril!$F$10</f>
        <v>100</v>
      </c>
      <c r="H27" s="15" t="str">
        <f>[23]Abril!$F$11</f>
        <v>*</v>
      </c>
      <c r="I27" s="15" t="str">
        <f>[23]Abril!$F$12</f>
        <v>*</v>
      </c>
      <c r="J27" s="15" t="str">
        <f>[23]Abril!$F$13</f>
        <v>*</v>
      </c>
      <c r="K27" s="15" t="str">
        <f>[23]Abril!$F$14</f>
        <v>*</v>
      </c>
      <c r="L27" s="15">
        <f>[23]Abril!$F$15</f>
        <v>11</v>
      </c>
      <c r="M27" s="15" t="str">
        <f>[23]Abril!$F$16</f>
        <v>*</v>
      </c>
      <c r="N27" s="15" t="str">
        <f>[23]Abril!$F$17</f>
        <v>*</v>
      </c>
      <c r="O27" s="15" t="str">
        <f>[23]Abril!$F$18</f>
        <v>*</v>
      </c>
      <c r="P27" s="15" t="str">
        <f>[23]Abril!$F$19</f>
        <v>*</v>
      </c>
      <c r="Q27" s="15">
        <f>[23]Abril!$F$20</f>
        <v>16</v>
      </c>
      <c r="R27" s="15">
        <f>[23]Abril!$F$21</f>
        <v>10</v>
      </c>
      <c r="S27" s="15" t="str">
        <f>[23]Abril!$F$22</f>
        <v>*</v>
      </c>
      <c r="T27" s="15" t="str">
        <f>[23]Abril!$F$23</f>
        <v>*</v>
      </c>
      <c r="U27" s="15">
        <f>[23]Abril!$F$24</f>
        <v>77</v>
      </c>
      <c r="V27" s="15">
        <f>[23]Abril!$F$25</f>
        <v>15</v>
      </c>
      <c r="W27" s="15">
        <f>[23]Abril!$F$26</f>
        <v>15</v>
      </c>
      <c r="X27" s="15">
        <f>[23]Abril!$F$27</f>
        <v>21</v>
      </c>
      <c r="Y27" s="15" t="str">
        <f>[23]Abril!$F$28</f>
        <v>*</v>
      </c>
      <c r="Z27" s="15" t="str">
        <f>[23]Abril!$F$29</f>
        <v>*</v>
      </c>
      <c r="AA27" s="15">
        <f>[23]Abril!$F$30</f>
        <v>81</v>
      </c>
      <c r="AB27" s="15" t="str">
        <f>[23]Abril!$F$31</f>
        <v>*</v>
      </c>
      <c r="AC27" s="15" t="str">
        <f>[23]Abril!$F$32</f>
        <v>*</v>
      </c>
      <c r="AD27" s="15" t="str">
        <f>[23]Abril!$F$33</f>
        <v>*</v>
      </c>
      <c r="AE27" s="15" t="str">
        <f>[23]Abril!$F$34</f>
        <v>*</v>
      </c>
      <c r="AF27" s="26" t="s">
        <v>134</v>
      </c>
      <c r="AG27" s="91" t="s">
        <v>134</v>
      </c>
    </row>
    <row r="28" spans="1:33" ht="17.100000000000001" customHeight="1" x14ac:dyDescent="0.2">
      <c r="A28" s="84" t="s">
        <v>18</v>
      </c>
      <c r="B28" s="15">
        <f>[24]Abril!$F$5</f>
        <v>64</v>
      </c>
      <c r="C28" s="15">
        <f>[24]Abril!$F$6</f>
        <v>67</v>
      </c>
      <c r="D28" s="15">
        <f>[24]Abril!$F$7</f>
        <v>82</v>
      </c>
      <c r="E28" s="15" t="str">
        <f>[24]Abril!$F$8</f>
        <v>*</v>
      </c>
      <c r="F28" s="15">
        <f>[24]Abril!$F$9</f>
        <v>82</v>
      </c>
      <c r="G28" s="15" t="str">
        <f>[24]Abril!$F$10</f>
        <v>*</v>
      </c>
      <c r="H28" s="15">
        <f>[24]Abril!$F$11</f>
        <v>84</v>
      </c>
      <c r="I28" s="15">
        <f>[24]Abril!$F$12</f>
        <v>90</v>
      </c>
      <c r="J28" s="15">
        <f>[24]Abril!$F$13</f>
        <v>94</v>
      </c>
      <c r="K28" s="15">
        <f>[24]Abril!$F$14</f>
        <v>93</v>
      </c>
      <c r="L28" s="15">
        <f>[24]Abril!$F$15</f>
        <v>96</v>
      </c>
      <c r="M28" s="15">
        <f>[24]Abril!$F$16</f>
        <v>93</v>
      </c>
      <c r="N28" s="15">
        <f>[24]Abril!$F$17</f>
        <v>93</v>
      </c>
      <c r="O28" s="15">
        <f>[24]Abril!$F$18</f>
        <v>92</v>
      </c>
      <c r="P28" s="15">
        <f>[24]Abril!$F$19</f>
        <v>94</v>
      </c>
      <c r="Q28" s="15">
        <f>[24]Abril!$F$20</f>
        <v>98</v>
      </c>
      <c r="R28" s="15">
        <f>[24]Abril!$F$21</f>
        <v>97</v>
      </c>
      <c r="S28" s="15">
        <f>[24]Abril!$F$22</f>
        <v>94</v>
      </c>
      <c r="T28" s="15">
        <f>[24]Abril!$F$23</f>
        <v>93</v>
      </c>
      <c r="U28" s="15">
        <f>[24]Abril!$F$24</f>
        <v>97</v>
      </c>
      <c r="V28" s="15">
        <f>[24]Abril!$F$25</f>
        <v>98</v>
      </c>
      <c r="W28" s="15">
        <f>[24]Abril!$F$26</f>
        <v>97</v>
      </c>
      <c r="X28" s="15">
        <f>[24]Abril!$F$27</f>
        <v>91</v>
      </c>
      <c r="Y28" s="15">
        <f>[24]Abril!$F$28</f>
        <v>91</v>
      </c>
      <c r="Z28" s="15">
        <f>[24]Abril!$F$29</f>
        <v>91</v>
      </c>
      <c r="AA28" s="15">
        <f>[24]Abril!$F$30</f>
        <v>96</v>
      </c>
      <c r="AB28" s="15">
        <f>[24]Abril!$F$31</f>
        <v>98</v>
      </c>
      <c r="AC28" s="15">
        <f>[24]Abril!$F$32</f>
        <v>83</v>
      </c>
      <c r="AD28" s="15">
        <f>[24]Abril!$F$33</f>
        <v>87</v>
      </c>
      <c r="AE28" s="15">
        <f>[24]Abril!$F$34</f>
        <v>84</v>
      </c>
      <c r="AF28" s="26">
        <f t="shared" si="1"/>
        <v>98</v>
      </c>
      <c r="AG28" s="91">
        <f t="shared" si="2"/>
        <v>89.964285714285708</v>
      </c>
    </row>
    <row r="29" spans="1:33" ht="17.100000000000001" customHeight="1" x14ac:dyDescent="0.2">
      <c r="A29" s="84" t="s">
        <v>19</v>
      </c>
      <c r="B29" s="15">
        <f>[25]Abril!$F$5</f>
        <v>90</v>
      </c>
      <c r="C29" s="15">
        <f>[25]Abril!$F$6</f>
        <v>91</v>
      </c>
      <c r="D29" s="15">
        <f>[25]Abril!$F$7</f>
        <v>83</v>
      </c>
      <c r="E29" s="15">
        <f>[25]Abril!$F$8</f>
        <v>95</v>
      </c>
      <c r="F29" s="15">
        <f>[25]Abril!$F$9</f>
        <v>100</v>
      </c>
      <c r="G29" s="15">
        <f>[25]Abril!$F$10</f>
        <v>100</v>
      </c>
      <c r="H29" s="15">
        <f>[25]Abril!$F$11</f>
        <v>100</v>
      </c>
      <c r="I29" s="15">
        <f>[25]Abril!$F$12</f>
        <v>100</v>
      </c>
      <c r="J29" s="15">
        <f>[25]Abril!$F$13</f>
        <v>100</v>
      </c>
      <c r="K29" s="15">
        <f>[25]Abril!$F$14</f>
        <v>100</v>
      </c>
      <c r="L29" s="15">
        <f>[25]Abril!$F$15</f>
        <v>100</v>
      </c>
      <c r="M29" s="15">
        <f>[25]Abril!$F$16</f>
        <v>100</v>
      </c>
      <c r="N29" s="15">
        <f>[25]Abril!$F$17</f>
        <v>94</v>
      </c>
      <c r="O29" s="15">
        <f>[25]Abril!$F$18</f>
        <v>99</v>
      </c>
      <c r="P29" s="15">
        <f>[25]Abril!$F$19</f>
        <v>94</v>
      </c>
      <c r="Q29" s="15">
        <f>[25]Abril!$F$20</f>
        <v>100</v>
      </c>
      <c r="R29" s="15">
        <f>[25]Abril!$F$21</f>
        <v>100</v>
      </c>
      <c r="S29" s="15">
        <f>[25]Abril!$F$22</f>
        <v>100</v>
      </c>
      <c r="T29" s="15">
        <f>[25]Abril!$F$23</f>
        <v>89</v>
      </c>
      <c r="U29" s="15">
        <f>[25]Abril!$F$24</f>
        <v>100</v>
      </c>
      <c r="V29" s="15">
        <f>[25]Abril!$F$25</f>
        <v>100</v>
      </c>
      <c r="W29" s="15">
        <f>[25]Abril!$F$26</f>
        <v>100</v>
      </c>
      <c r="X29" s="15">
        <f>[25]Abril!$F$27</f>
        <v>100</v>
      </c>
      <c r="Y29" s="15">
        <f>[25]Abril!$F$28</f>
        <v>98</v>
      </c>
      <c r="Z29" s="15">
        <f>[25]Abril!$F$29</f>
        <v>95</v>
      </c>
      <c r="AA29" s="15">
        <f>[25]Abril!$F$30</f>
        <v>97</v>
      </c>
      <c r="AB29" s="15">
        <f>[25]Abril!$F$31</f>
        <v>92</v>
      </c>
      <c r="AC29" s="15">
        <f>[25]Abril!$F$32</f>
        <v>90</v>
      </c>
      <c r="AD29" s="15">
        <f>[25]Abril!$F$33</f>
        <v>86</v>
      </c>
      <c r="AE29" s="15">
        <f>[25]Abril!$F$34</f>
        <v>90</v>
      </c>
      <c r="AF29" s="26">
        <f t="shared" si="1"/>
        <v>100</v>
      </c>
      <c r="AG29" s="91">
        <f t="shared" si="2"/>
        <v>96.1</v>
      </c>
    </row>
    <row r="30" spans="1:33" ht="17.100000000000001" customHeight="1" x14ac:dyDescent="0.2">
      <c r="A30" s="84" t="s">
        <v>31</v>
      </c>
      <c r="B30" s="15">
        <f>[26]Abril!$F$5</f>
        <v>84</v>
      </c>
      <c r="C30" s="15">
        <f>[26]Abril!$F$6</f>
        <v>88</v>
      </c>
      <c r="D30" s="15">
        <f>[26]Abril!$F$7</f>
        <v>79</v>
      </c>
      <c r="E30" s="15">
        <f>[26]Abril!$F$8</f>
        <v>94</v>
      </c>
      <c r="F30" s="15">
        <f>[26]Abril!$F$9</f>
        <v>95</v>
      </c>
      <c r="G30" s="15">
        <f>[26]Abril!$F$10</f>
        <v>95</v>
      </c>
      <c r="H30" s="15">
        <f>[26]Abril!$F$11</f>
        <v>96</v>
      </c>
      <c r="I30" s="15">
        <f>[26]Abril!$F$12</f>
        <v>94</v>
      </c>
      <c r="J30" s="15">
        <f>[26]Abril!$F$13</f>
        <v>93</v>
      </c>
      <c r="K30" s="15">
        <f>[26]Abril!$F$14</f>
        <v>91</v>
      </c>
      <c r="L30" s="15">
        <f>[26]Abril!$F$15</f>
        <v>93</v>
      </c>
      <c r="M30" s="15">
        <f>[26]Abril!$F$16</f>
        <v>93</v>
      </c>
      <c r="N30" s="15">
        <f>[26]Abril!$F$17</f>
        <v>94</v>
      </c>
      <c r="O30" s="15">
        <f>[26]Abril!$F$18</f>
        <v>93</v>
      </c>
      <c r="P30" s="15">
        <f>[26]Abril!$F$19</f>
        <v>89</v>
      </c>
      <c r="Q30" s="15">
        <f>[26]Abril!$F$20</f>
        <v>95</v>
      </c>
      <c r="R30" s="15">
        <f>[26]Abril!$F$21</f>
        <v>96</v>
      </c>
      <c r="S30" s="15">
        <f>[26]Abril!$F$22</f>
        <v>96</v>
      </c>
      <c r="T30" s="15">
        <f>[26]Abril!$F$23</f>
        <v>94</v>
      </c>
      <c r="U30" s="15">
        <f>[26]Abril!$F$24</f>
        <v>95</v>
      </c>
      <c r="V30" s="15">
        <f>[26]Abril!$F$25</f>
        <v>97</v>
      </c>
      <c r="W30" s="15">
        <f>[26]Abril!$F$26</f>
        <v>96</v>
      </c>
      <c r="X30" s="15">
        <f>[26]Abril!$F$27</f>
        <v>95</v>
      </c>
      <c r="Y30" s="15">
        <f>[26]Abril!$F$28</f>
        <v>82</v>
      </c>
      <c r="Z30" s="15">
        <f>[26]Abril!$F$29</f>
        <v>78</v>
      </c>
      <c r="AA30" s="15">
        <f>[26]Abril!$F$30</f>
        <v>95</v>
      </c>
      <c r="AB30" s="15">
        <f>[26]Abril!$F$31</f>
        <v>93</v>
      </c>
      <c r="AC30" s="15">
        <f>[26]Abril!$F$32</f>
        <v>91</v>
      </c>
      <c r="AD30" s="15">
        <f>[26]Abril!$F$33</f>
        <v>95</v>
      </c>
      <c r="AE30" s="15">
        <f>[26]Abril!$F$34</f>
        <v>94</v>
      </c>
      <c r="AF30" s="26">
        <f t="shared" si="1"/>
        <v>97</v>
      </c>
      <c r="AG30" s="91">
        <f t="shared" si="2"/>
        <v>92.1</v>
      </c>
    </row>
    <row r="31" spans="1:33" ht="17.100000000000001" customHeight="1" x14ac:dyDescent="0.2">
      <c r="A31" s="84" t="s">
        <v>51</v>
      </c>
      <c r="B31" s="15">
        <f>[27]Abril!$F$5</f>
        <v>99</v>
      </c>
      <c r="C31" s="15">
        <f>[27]Abril!$F$6</f>
        <v>93</v>
      </c>
      <c r="D31" s="15">
        <f>[27]Abril!$F$7</f>
        <v>87</v>
      </c>
      <c r="E31" s="15">
        <f>[27]Abril!$F$8</f>
        <v>94</v>
      </c>
      <c r="F31" s="15">
        <f>[27]Abril!$F$9</f>
        <v>98</v>
      </c>
      <c r="G31" s="15">
        <f>[27]Abril!$F$10</f>
        <v>95</v>
      </c>
      <c r="H31" s="15">
        <f>[27]Abril!$F$11</f>
        <v>95</v>
      </c>
      <c r="I31" s="15">
        <f>[27]Abril!$F$12</f>
        <v>93</v>
      </c>
      <c r="J31" s="15">
        <f>[27]Abril!$F$13</f>
        <v>97</v>
      </c>
      <c r="K31" s="15">
        <f>[27]Abril!$F$14</f>
        <v>95</v>
      </c>
      <c r="L31" s="15">
        <f>[27]Abril!$F$15</f>
        <v>96</v>
      </c>
      <c r="M31" s="15">
        <f>[27]Abril!$F$16</f>
        <v>98</v>
      </c>
      <c r="N31" s="15">
        <f>[27]Abril!$F$17</f>
        <v>97</v>
      </c>
      <c r="O31" s="15">
        <f>[27]Abril!$F$18</f>
        <v>96</v>
      </c>
      <c r="P31" s="15">
        <f>[27]Abril!$F$19</f>
        <v>95</v>
      </c>
      <c r="Q31" s="15">
        <f>[27]Abril!$F$20</f>
        <v>94</v>
      </c>
      <c r="R31" s="15">
        <f>[27]Abril!$F$21</f>
        <v>99</v>
      </c>
      <c r="S31" s="15">
        <f>[27]Abril!$F$22</f>
        <v>98</v>
      </c>
      <c r="T31" s="15">
        <f>[27]Abril!$F$23</f>
        <v>98</v>
      </c>
      <c r="U31" s="15">
        <f>[27]Abril!$F$24</f>
        <v>99</v>
      </c>
      <c r="V31" s="15">
        <f>[27]Abril!$F$25</f>
        <v>100</v>
      </c>
      <c r="W31" s="15">
        <f>[27]Abril!$F$26</f>
        <v>100</v>
      </c>
      <c r="X31" s="15">
        <f>[27]Abril!$F$27</f>
        <v>96</v>
      </c>
      <c r="Y31" s="15">
        <f>[27]Abril!$F$28</f>
        <v>94</v>
      </c>
      <c r="Z31" s="15">
        <f>[27]Abril!$F$29</f>
        <v>92</v>
      </c>
      <c r="AA31" s="15">
        <f>[27]Abril!$F$30</f>
        <v>100</v>
      </c>
      <c r="AB31" s="15">
        <f>[27]Abril!$F$31</f>
        <v>100</v>
      </c>
      <c r="AC31" s="15">
        <f>[27]Abril!$F$32</f>
        <v>99</v>
      </c>
      <c r="AD31" s="15">
        <f>[27]Abril!$F$33</f>
        <v>96</v>
      </c>
      <c r="AE31" s="15">
        <f>[27]Abril!$F$34</f>
        <v>95</v>
      </c>
      <c r="AF31" s="26">
        <f>MAX(B31:AE31)</f>
        <v>100</v>
      </c>
      <c r="AG31" s="91">
        <f>AVERAGE(B31:AE31)</f>
        <v>96.266666666666666</v>
      </c>
    </row>
    <row r="32" spans="1:33" ht="17.100000000000001" customHeight="1" x14ac:dyDescent="0.2">
      <c r="A32" s="84" t="s">
        <v>20</v>
      </c>
      <c r="B32" s="15">
        <f>[28]Abril!$F$5</f>
        <v>76</v>
      </c>
      <c r="C32" s="15">
        <f>[28]Abril!$F$6</f>
        <v>80</v>
      </c>
      <c r="D32" s="15">
        <f>[28]Abril!$F$7</f>
        <v>76</v>
      </c>
      <c r="E32" s="15">
        <f>[28]Abril!$F$8</f>
        <v>82</v>
      </c>
      <c r="F32" s="15">
        <f>[28]Abril!$F$9</f>
        <v>81</v>
      </c>
      <c r="G32" s="15">
        <f>[28]Abril!$F$10</f>
        <v>88</v>
      </c>
      <c r="H32" s="15">
        <f>[28]Abril!$F$11</f>
        <v>96</v>
      </c>
      <c r="I32" s="15">
        <f>[28]Abril!$F$12</f>
        <v>95</v>
      </c>
      <c r="J32" s="15">
        <f>[28]Abril!$F$13</f>
        <v>91</v>
      </c>
      <c r="K32" s="15">
        <f>[28]Abril!$F$14</f>
        <v>86</v>
      </c>
      <c r="L32" s="15">
        <f>[28]Abril!$F$15</f>
        <v>93</v>
      </c>
      <c r="M32" s="15">
        <f>[28]Abril!$F$16</f>
        <v>92</v>
      </c>
      <c r="N32" s="15">
        <f>[28]Abril!$F$17</f>
        <v>90</v>
      </c>
      <c r="O32" s="15">
        <f>[28]Abril!$F$18</f>
        <v>85</v>
      </c>
      <c r="P32" s="15">
        <f>[28]Abril!$F$19</f>
        <v>82</v>
      </c>
      <c r="Q32" s="15">
        <f>[28]Abril!$F$20</f>
        <v>86</v>
      </c>
      <c r="R32" s="15">
        <f>[28]Abril!$F$21</f>
        <v>90</v>
      </c>
      <c r="S32" s="15">
        <f>[28]Abril!$F$22</f>
        <v>90</v>
      </c>
      <c r="T32" s="15">
        <f>[28]Abril!$F$23</f>
        <v>81</v>
      </c>
      <c r="U32" s="15">
        <f>[28]Abril!$F$24</f>
        <v>91</v>
      </c>
      <c r="V32" s="15">
        <f>[28]Abril!$F$25</f>
        <v>95</v>
      </c>
      <c r="W32" s="15">
        <f>[28]Abril!$F$26</f>
        <v>94</v>
      </c>
      <c r="X32" s="15">
        <f>[28]Abril!$F$27</f>
        <v>94</v>
      </c>
      <c r="Y32" s="15">
        <f>[28]Abril!$F$28</f>
        <v>91</v>
      </c>
      <c r="Z32" s="15">
        <f>[28]Abril!$F$29</f>
        <v>94</v>
      </c>
      <c r="AA32" s="15">
        <f>[28]Abril!$F$30</f>
        <v>96</v>
      </c>
      <c r="AB32" s="15">
        <f>[28]Abril!$F$31</f>
        <v>95</v>
      </c>
      <c r="AC32" s="15">
        <f>[28]Abril!$F$32</f>
        <v>80</v>
      </c>
      <c r="AD32" s="15">
        <f>[28]Abril!$F$33</f>
        <v>93</v>
      </c>
      <c r="AE32" s="15">
        <f>[28]Abril!$F$34</f>
        <v>94</v>
      </c>
      <c r="AF32" s="26">
        <f>MAX(B32:AE32)</f>
        <v>96</v>
      </c>
      <c r="AG32" s="91">
        <f>AVERAGE(B32:AE32)</f>
        <v>88.566666666666663</v>
      </c>
    </row>
    <row r="33" spans="1:35" s="5" customFormat="1" ht="17.100000000000001" customHeight="1" thickBot="1" x14ac:dyDescent="0.25">
      <c r="A33" s="95" t="s">
        <v>33</v>
      </c>
      <c r="B33" s="96">
        <f t="shared" ref="B33:AF33" si="3">MAX(B5:B32)</f>
        <v>99</v>
      </c>
      <c r="C33" s="96">
        <f t="shared" si="3"/>
        <v>97</v>
      </c>
      <c r="D33" s="96">
        <f t="shared" si="3"/>
        <v>96</v>
      </c>
      <c r="E33" s="96">
        <f t="shared" si="3"/>
        <v>100</v>
      </c>
      <c r="F33" s="96">
        <f t="shared" si="3"/>
        <v>100</v>
      </c>
      <c r="G33" s="96">
        <f t="shared" si="3"/>
        <v>100</v>
      </c>
      <c r="H33" s="96">
        <f t="shared" si="3"/>
        <v>100</v>
      </c>
      <c r="I33" s="96">
        <f t="shared" si="3"/>
        <v>100</v>
      </c>
      <c r="J33" s="96">
        <f t="shared" si="3"/>
        <v>100</v>
      </c>
      <c r="K33" s="96">
        <f t="shared" si="3"/>
        <v>100</v>
      </c>
      <c r="L33" s="96">
        <f t="shared" si="3"/>
        <v>100</v>
      </c>
      <c r="M33" s="96">
        <f t="shared" si="3"/>
        <v>100</v>
      </c>
      <c r="N33" s="96">
        <f t="shared" si="3"/>
        <v>100</v>
      </c>
      <c r="O33" s="96">
        <f t="shared" si="3"/>
        <v>99</v>
      </c>
      <c r="P33" s="96">
        <f t="shared" si="3"/>
        <v>98</v>
      </c>
      <c r="Q33" s="96">
        <f t="shared" si="3"/>
        <v>100</v>
      </c>
      <c r="R33" s="96">
        <f t="shared" si="3"/>
        <v>100</v>
      </c>
      <c r="S33" s="96">
        <f t="shared" si="3"/>
        <v>100</v>
      </c>
      <c r="T33" s="96">
        <f t="shared" si="3"/>
        <v>99</v>
      </c>
      <c r="U33" s="96">
        <f t="shared" si="3"/>
        <v>100</v>
      </c>
      <c r="V33" s="96">
        <f t="shared" si="3"/>
        <v>100</v>
      </c>
      <c r="W33" s="96">
        <f t="shared" si="3"/>
        <v>100</v>
      </c>
      <c r="X33" s="96">
        <f t="shared" si="3"/>
        <v>100</v>
      </c>
      <c r="Y33" s="96">
        <f t="shared" si="3"/>
        <v>100</v>
      </c>
      <c r="Z33" s="96">
        <f t="shared" si="3"/>
        <v>100</v>
      </c>
      <c r="AA33" s="96">
        <f t="shared" si="3"/>
        <v>100</v>
      </c>
      <c r="AB33" s="96">
        <f t="shared" si="3"/>
        <v>100</v>
      </c>
      <c r="AC33" s="96">
        <f t="shared" si="3"/>
        <v>99</v>
      </c>
      <c r="AD33" s="96">
        <f t="shared" si="3"/>
        <v>100</v>
      </c>
      <c r="AE33" s="96">
        <f t="shared" si="3"/>
        <v>100</v>
      </c>
      <c r="AF33" s="97">
        <f t="shared" si="3"/>
        <v>100</v>
      </c>
      <c r="AG33" s="101">
        <f>AVERAGE(AG5:AG32)</f>
        <v>92.447904761904752</v>
      </c>
      <c r="AH33" s="8"/>
    </row>
    <row r="34" spans="1:35" x14ac:dyDescent="0.2">
      <c r="A34" s="64"/>
      <c r="B34" s="65"/>
      <c r="C34" s="65"/>
      <c r="D34" s="65" t="s">
        <v>145</v>
      </c>
      <c r="E34" s="65"/>
      <c r="F34" s="6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  <c r="AF34" s="69"/>
      <c r="AG34" s="99"/>
    </row>
    <row r="35" spans="1:35" x14ac:dyDescent="0.2">
      <c r="A35" s="64"/>
      <c r="B35" s="71" t="s">
        <v>138</v>
      </c>
      <c r="C35" s="71"/>
      <c r="D35" s="71"/>
      <c r="E35" s="71"/>
      <c r="F35" s="71"/>
      <c r="G35" s="71"/>
      <c r="H35" s="71"/>
      <c r="I35" s="71"/>
      <c r="J35" s="66"/>
      <c r="K35" s="66"/>
      <c r="L35" s="66"/>
      <c r="M35" s="66" t="s">
        <v>52</v>
      </c>
      <c r="N35" s="66"/>
      <c r="O35" s="66"/>
      <c r="P35" s="66"/>
      <c r="Q35" s="66"/>
      <c r="R35" s="66"/>
      <c r="S35" s="66"/>
      <c r="T35" s="127" t="s">
        <v>139</v>
      </c>
      <c r="U35" s="127"/>
      <c r="V35" s="127"/>
      <c r="W35" s="127"/>
      <c r="X35" s="127"/>
      <c r="Y35" s="66"/>
      <c r="Z35" s="66"/>
      <c r="AA35" s="66"/>
      <c r="AB35" s="66"/>
      <c r="AC35" s="66"/>
      <c r="AD35" s="67"/>
      <c r="AE35" s="66"/>
      <c r="AF35" s="66"/>
      <c r="AG35" s="72"/>
      <c r="AH35" s="2"/>
    </row>
    <row r="36" spans="1:35" x14ac:dyDescent="0.2">
      <c r="A36" s="73"/>
      <c r="B36" s="66"/>
      <c r="C36" s="66"/>
      <c r="D36" s="66"/>
      <c r="E36" s="66"/>
      <c r="F36" s="66"/>
      <c r="G36" s="66"/>
      <c r="H36" s="66"/>
      <c r="I36" s="66"/>
      <c r="J36" s="74"/>
      <c r="K36" s="74"/>
      <c r="L36" s="74"/>
      <c r="M36" s="74" t="s">
        <v>53</v>
      </c>
      <c r="N36" s="74"/>
      <c r="O36" s="74"/>
      <c r="P36" s="74"/>
      <c r="Q36" s="66"/>
      <c r="R36" s="66"/>
      <c r="S36" s="66"/>
      <c r="T36" s="128" t="s">
        <v>140</v>
      </c>
      <c r="U36" s="128"/>
      <c r="V36" s="128"/>
      <c r="W36" s="128"/>
      <c r="X36" s="128"/>
      <c r="Y36" s="66"/>
      <c r="Z36" s="66"/>
      <c r="AA36" s="66"/>
      <c r="AB36" s="66"/>
      <c r="AC36" s="66"/>
      <c r="AD36" s="67"/>
      <c r="AE36" s="68"/>
      <c r="AF36" s="69"/>
      <c r="AG36" s="75"/>
      <c r="AH36" s="2"/>
      <c r="AI36" s="2"/>
    </row>
    <row r="37" spans="1:35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8"/>
      <c r="AF37" s="69"/>
      <c r="AG37" s="99"/>
    </row>
    <row r="38" spans="1:35" ht="13.5" thickBo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100"/>
    </row>
    <row r="40" spans="1:35" x14ac:dyDescent="0.2">
      <c r="C40" s="2" t="s">
        <v>54</v>
      </c>
    </row>
    <row r="41" spans="1:35" x14ac:dyDescent="0.2">
      <c r="E41" s="2" t="s">
        <v>54</v>
      </c>
    </row>
    <row r="42" spans="1:35" x14ac:dyDescent="0.2">
      <c r="K42" s="2" t="s">
        <v>54</v>
      </c>
      <c r="U42" s="2" t="s">
        <v>54</v>
      </c>
    </row>
    <row r="47" spans="1:35" x14ac:dyDescent="0.2">
      <c r="P47" s="2" t="s">
        <v>54</v>
      </c>
    </row>
  </sheetData>
  <sheetProtection password="C6EC" sheet="1" objects="1" scenarios="1"/>
  <mergeCells count="35">
    <mergeCell ref="S3:S4"/>
    <mergeCell ref="Z3:Z4"/>
    <mergeCell ref="V3:V4"/>
    <mergeCell ref="J3:J4"/>
    <mergeCell ref="L3:L4"/>
    <mergeCell ref="K3:K4"/>
    <mergeCell ref="A1:AG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N3:N4"/>
    <mergeCell ref="M3:M4"/>
    <mergeCell ref="A2:A4"/>
    <mergeCell ref="I3:I4"/>
    <mergeCell ref="T35:X35"/>
    <mergeCell ref="T36:X36"/>
    <mergeCell ref="B2:AG2"/>
    <mergeCell ref="T3:T4"/>
    <mergeCell ref="AE3:AE4"/>
    <mergeCell ref="B3:B4"/>
    <mergeCell ref="C3:C4"/>
    <mergeCell ref="D3:D4"/>
    <mergeCell ref="E3:E4"/>
    <mergeCell ref="F3:F4"/>
    <mergeCell ref="G3:G4"/>
    <mergeCell ref="H3:H4"/>
    <mergeCell ref="U3:U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G33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topLeftCell="A10" zoomScale="90" zoomScaleNormal="90" workbookViewId="0">
      <selection activeCell="AL37" sqref="AL37"/>
    </sheetView>
  </sheetViews>
  <sheetFormatPr defaultRowHeight="12.75" x14ac:dyDescent="0.2"/>
  <cols>
    <col min="1" max="1" width="19.140625" style="2" bestFit="1" customWidth="1"/>
    <col min="2" max="31" width="5.42578125" style="2" bestFit="1" customWidth="1"/>
    <col min="32" max="32" width="7" style="6" bestFit="1" customWidth="1"/>
    <col min="33" max="33" width="7.28515625" style="1" bestFit="1" customWidth="1"/>
  </cols>
  <sheetData>
    <row r="1" spans="1:33" ht="20.100000000000001" customHeight="1" x14ac:dyDescent="0.2">
      <c r="A1" s="131" t="s">
        <v>27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13"/>
    </row>
    <row r="2" spans="1:33" s="4" customFormat="1" ht="20.100000000000001" customHeight="1" x14ac:dyDescent="0.2">
      <c r="A2" s="134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30"/>
    </row>
    <row r="3" spans="1:33" s="5" customFormat="1" ht="20.100000000000001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24" t="s">
        <v>42</v>
      </c>
      <c r="AG3" s="89" t="s">
        <v>40</v>
      </c>
    </row>
    <row r="4" spans="1:33" s="5" customFormat="1" ht="20.100000000000001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24" t="s">
        <v>39</v>
      </c>
      <c r="AG4" s="89" t="s">
        <v>39</v>
      </c>
    </row>
    <row r="5" spans="1:33" s="5" customFormat="1" ht="20.100000000000001" customHeight="1" x14ac:dyDescent="0.2">
      <c r="A5" s="84" t="s">
        <v>47</v>
      </c>
      <c r="B5" s="15">
        <f>[1]Abril!$G$5</f>
        <v>38</v>
      </c>
      <c r="C5" s="15">
        <f>[1]Abril!$G$6</f>
        <v>31</v>
      </c>
      <c r="D5" s="15">
        <f>[1]Abril!$G$7</f>
        <v>39</v>
      </c>
      <c r="E5" s="15">
        <f>[1]Abril!$G$8</f>
        <v>32</v>
      </c>
      <c r="F5" s="15">
        <f>[1]Abril!$G$9</f>
        <v>37</v>
      </c>
      <c r="G5" s="15">
        <f>[1]Abril!$G$10</f>
        <v>44</v>
      </c>
      <c r="H5" s="15">
        <f>[1]Abril!$G$11</f>
        <v>52</v>
      </c>
      <c r="I5" s="15">
        <f>[1]Abril!$G$12</f>
        <v>58</v>
      </c>
      <c r="J5" s="15">
        <f>[1]Abril!$G$13</f>
        <v>41</v>
      </c>
      <c r="K5" s="15">
        <f>[1]Abril!$G$14</f>
        <v>40</v>
      </c>
      <c r="L5" s="15">
        <f>[1]Abril!$G$15</f>
        <v>51</v>
      </c>
      <c r="M5" s="15">
        <f>[1]Abril!$G$16</f>
        <v>50</v>
      </c>
      <c r="N5" s="15">
        <f>[1]Abril!$G$17</f>
        <v>50</v>
      </c>
      <c r="O5" s="15">
        <f>[1]Abril!$G$18</f>
        <v>46</v>
      </c>
      <c r="P5" s="15">
        <f>[1]Abril!$G$19</f>
        <v>39</v>
      </c>
      <c r="Q5" s="15">
        <f>[1]Abril!$G$20</f>
        <v>43</v>
      </c>
      <c r="R5" s="15">
        <f>[1]Abril!$G$21</f>
        <v>51</v>
      </c>
      <c r="S5" s="15">
        <f>[1]Abril!$G$22</f>
        <v>47</v>
      </c>
      <c r="T5" s="15">
        <f>[1]Abril!$G$23</f>
        <v>53</v>
      </c>
      <c r="U5" s="15">
        <f>[1]Abril!$G$24</f>
        <v>58</v>
      </c>
      <c r="V5" s="15">
        <f>[1]Abril!$G$25</f>
        <v>79</v>
      </c>
      <c r="W5" s="15">
        <f>[1]Abril!$G$26</f>
        <v>47</v>
      </c>
      <c r="X5" s="15">
        <f>[1]Abril!$G$27</f>
        <v>41</v>
      </c>
      <c r="Y5" s="15">
        <f>[1]Abril!$G$28</f>
        <v>40</v>
      </c>
      <c r="Z5" s="15">
        <f>[1]Abril!$G$29</f>
        <v>34</v>
      </c>
      <c r="AA5" s="15">
        <f>[1]Abril!$G$30</f>
        <v>59</v>
      </c>
      <c r="AB5" s="15">
        <f>[1]Abril!$G$31</f>
        <v>43</v>
      </c>
      <c r="AC5" s="15">
        <f>[1]Abril!$G$32</f>
        <v>42</v>
      </c>
      <c r="AD5" s="15">
        <f>[1]Abril!$G$33</f>
        <v>47</v>
      </c>
      <c r="AE5" s="15">
        <f>[1]Abril!$G$34</f>
        <v>68</v>
      </c>
      <c r="AF5" s="25">
        <f t="shared" ref="AF5:AF12" si="1">MIN(B5:AE5)</f>
        <v>31</v>
      </c>
      <c r="AG5" s="90">
        <f t="shared" ref="AG5:AG12" si="2">AVERAGE(B5:AE5)</f>
        <v>46.666666666666664</v>
      </c>
    </row>
    <row r="6" spans="1:33" ht="17.100000000000001" customHeight="1" x14ac:dyDescent="0.2">
      <c r="A6" s="84" t="s">
        <v>0</v>
      </c>
      <c r="B6" s="15">
        <f>[2]Abril!$G$5</f>
        <v>39</v>
      </c>
      <c r="C6" s="15">
        <f>[2]Abril!$G$6</f>
        <v>36</v>
      </c>
      <c r="D6" s="15">
        <f>[2]Abril!$G$7</f>
        <v>42</v>
      </c>
      <c r="E6" s="15">
        <f>[2]Abril!$G$8</f>
        <v>70</v>
      </c>
      <c r="F6" s="15">
        <f>[2]Abril!$G$9</f>
        <v>50</v>
      </c>
      <c r="G6" s="15">
        <f>[2]Abril!$G$10</f>
        <v>69</v>
      </c>
      <c r="H6" s="15">
        <f>[2]Abril!$G$11</f>
        <v>60</v>
      </c>
      <c r="I6" s="15">
        <f>[2]Abril!$G$12</f>
        <v>58</v>
      </c>
      <c r="J6" s="15">
        <f>[2]Abril!$G$13</f>
        <v>56</v>
      </c>
      <c r="K6" s="15">
        <f>[2]Abril!$G$14</f>
        <v>62</v>
      </c>
      <c r="L6" s="15">
        <f>[2]Abril!$G$15</f>
        <v>75</v>
      </c>
      <c r="M6" s="15">
        <f>[2]Abril!$G$16</f>
        <v>32</v>
      </c>
      <c r="N6" s="15">
        <f>[2]Abril!$G$17</f>
        <v>59</v>
      </c>
      <c r="O6" s="15">
        <f>[2]Abril!$G$18</f>
        <v>51</v>
      </c>
      <c r="P6" s="15">
        <f>[2]Abril!$G$19</f>
        <v>53</v>
      </c>
      <c r="Q6" s="15">
        <f>[2]Abril!$G$20</f>
        <v>68</v>
      </c>
      <c r="R6" s="15">
        <f>[2]Abril!$G$21</f>
        <v>62</v>
      </c>
      <c r="S6" s="15">
        <f>[2]Abril!$G$22</f>
        <v>72</v>
      </c>
      <c r="T6" s="15">
        <f>[2]Abril!$G$23</f>
        <v>65</v>
      </c>
      <c r="U6" s="15">
        <f>[2]Abril!$G$24</f>
        <v>79</v>
      </c>
      <c r="V6" s="15">
        <f>[2]Abril!$G$25</f>
        <v>55</v>
      </c>
      <c r="W6" s="15">
        <f>[2]Abril!$G$26</f>
        <v>53</v>
      </c>
      <c r="X6" s="15">
        <f>[2]Abril!$G$27</f>
        <v>50</v>
      </c>
      <c r="Y6" s="15">
        <f>[2]Abril!$G$28</f>
        <v>53</v>
      </c>
      <c r="Z6" s="15">
        <f>[2]Abril!$G$29</f>
        <v>52</v>
      </c>
      <c r="AA6" s="15">
        <f>[2]Abril!$G$30</f>
        <v>61</v>
      </c>
      <c r="AB6" s="15">
        <f>[2]Abril!$G$31</f>
        <v>29</v>
      </c>
      <c r="AC6" s="15">
        <f>[2]Abril!$G$32</f>
        <v>31</v>
      </c>
      <c r="AD6" s="15">
        <f>[2]Abril!$G$33</f>
        <v>41</v>
      </c>
      <c r="AE6" s="15">
        <f>[2]Abril!$G$34</f>
        <v>68</v>
      </c>
      <c r="AF6" s="26">
        <f t="shared" si="1"/>
        <v>29</v>
      </c>
      <c r="AG6" s="91">
        <f t="shared" si="2"/>
        <v>55.033333333333331</v>
      </c>
    </row>
    <row r="7" spans="1:33" ht="17.100000000000001" customHeight="1" x14ac:dyDescent="0.2">
      <c r="A7" s="84" t="s">
        <v>1</v>
      </c>
      <c r="B7" s="15">
        <f>[3]Abril!$G$5</f>
        <v>24</v>
      </c>
      <c r="C7" s="15">
        <f>[3]Abril!$G$6</f>
        <v>18</v>
      </c>
      <c r="D7" s="15">
        <f>[3]Abril!$G$7</f>
        <v>26</v>
      </c>
      <c r="E7" s="15">
        <f>[3]Abril!$G$8</f>
        <v>43</v>
      </c>
      <c r="F7" s="15">
        <f>[3]Abril!$G$9</f>
        <v>45</v>
      </c>
      <c r="G7" s="15">
        <f>[3]Abril!$G$10</f>
        <v>48</v>
      </c>
      <c r="H7" s="15">
        <f>[3]Abril!$G$11</f>
        <v>38</v>
      </c>
      <c r="I7" s="15">
        <f>[3]Abril!$G$12</f>
        <v>39</v>
      </c>
      <c r="J7" s="15">
        <f>[3]Abril!$G$13</f>
        <v>31</v>
      </c>
      <c r="K7" s="15">
        <f>[3]Abril!$G$14</f>
        <v>31</v>
      </c>
      <c r="L7" s="15">
        <f>[3]Abril!$G$15</f>
        <v>35</v>
      </c>
      <c r="M7" s="15">
        <f>[3]Abril!$G$16</f>
        <v>31</v>
      </c>
      <c r="N7" s="15">
        <f>[3]Abril!$G$17</f>
        <v>28</v>
      </c>
      <c r="O7" s="15">
        <f>[3]Abril!$G$18</f>
        <v>24</v>
      </c>
      <c r="P7" s="15">
        <f>[3]Abril!$G$19</f>
        <v>27</v>
      </c>
      <c r="Q7" s="15">
        <f>[3]Abril!$G$20</f>
        <v>37</v>
      </c>
      <c r="R7" s="15">
        <f>[3]Abril!$G$21</f>
        <v>35</v>
      </c>
      <c r="S7" s="15">
        <f>[3]Abril!$G$22</f>
        <v>29</v>
      </c>
      <c r="T7" s="15">
        <f>[3]Abril!$G$23</f>
        <v>35</v>
      </c>
      <c r="U7" s="15">
        <f>[3]Abril!$G$24</f>
        <v>59</v>
      </c>
      <c r="V7" s="15">
        <f>[3]Abril!$G$25</f>
        <v>31</v>
      </c>
      <c r="W7" s="15">
        <f>[3]Abril!$G$26</f>
        <v>28</v>
      </c>
      <c r="X7" s="15">
        <f>[3]Abril!$G$27</f>
        <v>22</v>
      </c>
      <c r="Y7" s="15">
        <f>[3]Abril!$G$28</f>
        <v>21</v>
      </c>
      <c r="Z7" s="15">
        <f>[3]Abril!$G$29</f>
        <v>30</v>
      </c>
      <c r="AA7" s="15">
        <f>[3]Abril!$G$30</f>
        <v>48</v>
      </c>
      <c r="AB7" s="15">
        <f>[3]Abril!$G$31</f>
        <v>21</v>
      </c>
      <c r="AC7" s="15">
        <f>[3]Abril!$G$32</f>
        <v>12</v>
      </c>
      <c r="AD7" s="15">
        <f>[3]Abril!$G$33</f>
        <v>17</v>
      </c>
      <c r="AE7" s="15">
        <f>[3]Abril!$G$34</f>
        <v>25</v>
      </c>
      <c r="AF7" s="26">
        <f t="shared" si="1"/>
        <v>12</v>
      </c>
      <c r="AG7" s="91">
        <f t="shared" si="2"/>
        <v>31.266666666666666</v>
      </c>
    </row>
    <row r="8" spans="1:33" ht="17.100000000000001" customHeight="1" x14ac:dyDescent="0.2">
      <c r="A8" s="84" t="s">
        <v>55</v>
      </c>
      <c r="B8" s="15">
        <f>[4]Abril!$G$5</f>
        <v>34</v>
      </c>
      <c r="C8" s="15">
        <f>[4]Abril!$G$6</f>
        <v>34</v>
      </c>
      <c r="D8" s="15">
        <f>[4]Abril!$G$7</f>
        <v>40</v>
      </c>
      <c r="E8" s="15">
        <f>[4]Abril!$G$8</f>
        <v>38</v>
      </c>
      <c r="F8" s="15">
        <f>[4]Abril!$G$9</f>
        <v>52</v>
      </c>
      <c r="G8" s="15">
        <f>[4]Abril!$G$10</f>
        <v>54</v>
      </c>
      <c r="H8" s="15">
        <f>[4]Abril!$G$11</f>
        <v>46</v>
      </c>
      <c r="I8" s="15">
        <f>[4]Abril!$G$12</f>
        <v>62</v>
      </c>
      <c r="J8" s="15">
        <f>[4]Abril!$G$13</f>
        <v>57</v>
      </c>
      <c r="K8" s="15">
        <f>[4]Abril!$G$14</f>
        <v>51</v>
      </c>
      <c r="L8" s="15">
        <f>[4]Abril!$G$15</f>
        <v>56</v>
      </c>
      <c r="M8" s="15">
        <f>[4]Abril!$G$16</f>
        <v>45</v>
      </c>
      <c r="N8" s="15">
        <f>[4]Abril!$G$17</f>
        <v>48</v>
      </c>
      <c r="O8" s="15">
        <f>[4]Abril!$G$18</f>
        <v>46</v>
      </c>
      <c r="P8" s="15">
        <f>[4]Abril!$G$19</f>
        <v>44</v>
      </c>
      <c r="Q8" s="15">
        <f>[4]Abril!$G$20</f>
        <v>57</v>
      </c>
      <c r="R8" s="15">
        <f>[4]Abril!$G$21</f>
        <v>48</v>
      </c>
      <c r="S8" s="15">
        <f>[4]Abril!$G$22</f>
        <v>49</v>
      </c>
      <c r="T8" s="15">
        <f>[4]Abril!$G$23</f>
        <v>52</v>
      </c>
      <c r="U8" s="15">
        <f>[4]Abril!$G$24</f>
        <v>65</v>
      </c>
      <c r="V8" s="15">
        <f>[4]Abril!$G$25</f>
        <v>57</v>
      </c>
      <c r="W8" s="15">
        <f>[4]Abril!$G$26</f>
        <v>44</v>
      </c>
      <c r="X8" s="15">
        <f>[4]Abril!$G$27</f>
        <v>46</v>
      </c>
      <c r="Y8" s="15">
        <f>[4]Abril!$G$28</f>
        <v>47</v>
      </c>
      <c r="Z8" s="15">
        <f>[4]Abril!$G$29</f>
        <v>35</v>
      </c>
      <c r="AA8" s="15">
        <f>[4]Abril!$G$30</f>
        <v>58</v>
      </c>
      <c r="AB8" s="15">
        <f>[4]Abril!$G$31</f>
        <v>41</v>
      </c>
      <c r="AC8" s="15">
        <f>[4]Abril!$G$32</f>
        <v>35</v>
      </c>
      <c r="AD8" s="15">
        <f>[4]Abril!$G$33</f>
        <v>33</v>
      </c>
      <c r="AE8" s="15">
        <f>[4]Abril!$G$34</f>
        <v>54</v>
      </c>
      <c r="AF8" s="31">
        <f>MIN(B8:AE8)</f>
        <v>33</v>
      </c>
      <c r="AG8" s="91">
        <f>AVERAGE(B8:AE8)</f>
        <v>47.6</v>
      </c>
    </row>
    <row r="9" spans="1:33" ht="17.100000000000001" customHeight="1" x14ac:dyDescent="0.2">
      <c r="A9" s="84" t="s">
        <v>48</v>
      </c>
      <c r="B9" s="15" t="str">
        <f>[5]Abril!$G$5</f>
        <v>*</v>
      </c>
      <c r="C9" s="15" t="str">
        <f>[5]Abril!$G$6</f>
        <v>*</v>
      </c>
      <c r="D9" s="15" t="str">
        <f>[5]Abril!$G$7</f>
        <v>*</v>
      </c>
      <c r="E9" s="15" t="str">
        <f>[5]Abril!$G$8</f>
        <v>*</v>
      </c>
      <c r="F9" s="15" t="str">
        <f>[5]Abril!$G$9</f>
        <v>*</v>
      </c>
      <c r="G9" s="15" t="str">
        <f>[5]Abril!$G$10</f>
        <v>*</v>
      </c>
      <c r="H9" s="15" t="str">
        <f>[5]Abril!$G$11</f>
        <v>*</v>
      </c>
      <c r="I9" s="15" t="str">
        <f>[5]Abril!$G$12</f>
        <v>*</v>
      </c>
      <c r="J9" s="15" t="str">
        <f>[5]Abril!$G$13</f>
        <v>*</v>
      </c>
      <c r="K9" s="15" t="str">
        <f>[5]Abril!$G$14</f>
        <v>*</v>
      </c>
      <c r="L9" s="15" t="str">
        <f>[5]Abril!$G$15</f>
        <v>*</v>
      </c>
      <c r="M9" s="15" t="str">
        <f>[5]Abril!$G$16</f>
        <v>*</v>
      </c>
      <c r="N9" s="15" t="str">
        <f>[5]Abril!$G$17</f>
        <v>*</v>
      </c>
      <c r="O9" s="15" t="str">
        <f>[5]Abril!$G$18</f>
        <v>*</v>
      </c>
      <c r="P9" s="15" t="str">
        <f>[5]Abril!$G$19</f>
        <v>*</v>
      </c>
      <c r="Q9" s="15" t="str">
        <f>[5]Abril!$G$20</f>
        <v>*</v>
      </c>
      <c r="R9" s="15" t="str">
        <f>[5]Abril!$G$21</f>
        <v>*</v>
      </c>
      <c r="S9" s="15" t="str">
        <f>[5]Abril!$G$22</f>
        <v>*</v>
      </c>
      <c r="T9" s="15" t="str">
        <f>[5]Abril!$G$23</f>
        <v>*</v>
      </c>
      <c r="U9" s="15" t="str">
        <f>[5]Abril!$G$24</f>
        <v>*</v>
      </c>
      <c r="V9" s="15" t="str">
        <f>[5]Abril!$G$25</f>
        <v>*</v>
      </c>
      <c r="W9" s="15" t="str">
        <f>[5]Abril!$G$26</f>
        <v>*</v>
      </c>
      <c r="X9" s="15" t="str">
        <f>[5]Abril!$G$27</f>
        <v>*</v>
      </c>
      <c r="Y9" s="15" t="str">
        <f>[5]Abril!$G$28</f>
        <v>*</v>
      </c>
      <c r="Z9" s="15" t="str">
        <f>[5]Abril!$G$29</f>
        <v>*</v>
      </c>
      <c r="AA9" s="15" t="str">
        <f>[5]Abril!$G$30</f>
        <v>*</v>
      </c>
      <c r="AB9" s="15" t="str">
        <f>[5]Abril!$G$31</f>
        <v>*</v>
      </c>
      <c r="AC9" s="15" t="str">
        <f>[5]Abril!$G$32</f>
        <v>*</v>
      </c>
      <c r="AD9" s="15" t="str">
        <f>[5]Abril!$G$33</f>
        <v>*</v>
      </c>
      <c r="AE9" s="15" t="str">
        <f>[5]Abril!$G$34</f>
        <v>*</v>
      </c>
      <c r="AF9" s="31" t="s">
        <v>134</v>
      </c>
      <c r="AG9" s="91" t="s">
        <v>134</v>
      </c>
    </row>
    <row r="10" spans="1:33" ht="17.100000000000001" customHeight="1" x14ac:dyDescent="0.2">
      <c r="A10" s="84" t="s">
        <v>2</v>
      </c>
      <c r="B10" s="15">
        <f>[6]Abril!$G$5</f>
        <v>37</v>
      </c>
      <c r="C10" s="15">
        <f>[6]Abril!$G$6</f>
        <v>33</v>
      </c>
      <c r="D10" s="15">
        <f>[6]Abril!$G$7</f>
        <v>39</v>
      </c>
      <c r="E10" s="15">
        <f>[6]Abril!$G$8</f>
        <v>62</v>
      </c>
      <c r="F10" s="15">
        <f>[6]Abril!$G$9</f>
        <v>68</v>
      </c>
      <c r="G10" s="15">
        <f>[6]Abril!$G$10</f>
        <v>68</v>
      </c>
      <c r="H10" s="15">
        <f>[6]Abril!$G$11</f>
        <v>58</v>
      </c>
      <c r="I10" s="15">
        <f>[6]Abril!$G$12</f>
        <v>63</v>
      </c>
      <c r="J10" s="15">
        <f>[6]Abril!$G$13</f>
        <v>51</v>
      </c>
      <c r="K10" s="15">
        <f>[6]Abril!$G$14</f>
        <v>47</v>
      </c>
      <c r="L10" s="15">
        <f>[6]Abril!$G$15</f>
        <v>63</v>
      </c>
      <c r="M10" s="15">
        <f>[6]Abril!$G$16</f>
        <v>54</v>
      </c>
      <c r="N10" s="15">
        <f>[6]Abril!$G$17</f>
        <v>54</v>
      </c>
      <c r="O10" s="15">
        <f>[6]Abril!$G$18</f>
        <v>46</v>
      </c>
      <c r="P10" s="15">
        <f>[6]Abril!$G$19</f>
        <v>50</v>
      </c>
      <c r="Q10" s="15">
        <f>[6]Abril!$G$20</f>
        <v>55</v>
      </c>
      <c r="R10" s="15">
        <f>[6]Abril!$G$21</f>
        <v>57</v>
      </c>
      <c r="S10" s="15">
        <f>[6]Abril!$G$22</f>
        <v>50</v>
      </c>
      <c r="T10" s="15">
        <f>[6]Abril!$G$23</f>
        <v>53</v>
      </c>
      <c r="U10" s="15">
        <f>[6]Abril!$G$24</f>
        <v>83</v>
      </c>
      <c r="V10" s="15">
        <f>[6]Abril!$G$25</f>
        <v>63</v>
      </c>
      <c r="W10" s="15">
        <f>[6]Abril!$G$26</f>
        <v>50</v>
      </c>
      <c r="X10" s="15">
        <f>[6]Abril!$G$27</f>
        <v>44</v>
      </c>
      <c r="Y10" s="15">
        <f>[6]Abril!$G$28</f>
        <v>42</v>
      </c>
      <c r="Z10" s="15">
        <f>[6]Abril!$G$29</f>
        <v>49</v>
      </c>
      <c r="AA10" s="15">
        <f>[6]Abril!$G$30</f>
        <v>69</v>
      </c>
      <c r="AB10" s="15">
        <f>[6]Abril!$G$31</f>
        <v>47</v>
      </c>
      <c r="AC10" s="15">
        <f>[6]Abril!$G$32</f>
        <v>21</v>
      </c>
      <c r="AD10" s="15">
        <f>[6]Abril!$G$33</f>
        <v>40</v>
      </c>
      <c r="AE10" s="15">
        <f>[6]Abril!$G$34</f>
        <v>36</v>
      </c>
      <c r="AF10" s="31">
        <f t="shared" si="1"/>
        <v>21</v>
      </c>
      <c r="AG10" s="91">
        <f t="shared" si="2"/>
        <v>51.733333333333334</v>
      </c>
    </row>
    <row r="11" spans="1:33" ht="17.100000000000001" customHeight="1" x14ac:dyDescent="0.2">
      <c r="A11" s="84" t="s">
        <v>3</v>
      </c>
      <c r="B11" s="15">
        <f>[7]Abril!$G$5</f>
        <v>37</v>
      </c>
      <c r="C11" s="15">
        <f>[7]Abril!$G$6</f>
        <v>42</v>
      </c>
      <c r="D11" s="15">
        <f>[7]Abril!$G$7</f>
        <v>45</v>
      </c>
      <c r="E11" s="15">
        <f>[7]Abril!$G$8</f>
        <v>44</v>
      </c>
      <c r="F11" s="15">
        <f>[7]Abril!$G$9</f>
        <v>44</v>
      </c>
      <c r="G11" s="15">
        <f>[7]Abril!$G$10</f>
        <v>45</v>
      </c>
      <c r="H11" s="15">
        <f>[7]Abril!$G$11</f>
        <v>45</v>
      </c>
      <c r="I11" s="15">
        <f>[7]Abril!$G$12</f>
        <v>62</v>
      </c>
      <c r="J11" s="15">
        <f>[7]Abril!$G$13</f>
        <v>41</v>
      </c>
      <c r="K11" s="15">
        <f>[7]Abril!$G$14</f>
        <v>36</v>
      </c>
      <c r="L11" s="15">
        <f>[7]Abril!$G$15</f>
        <v>35</v>
      </c>
      <c r="M11" s="15">
        <f>[7]Abril!$G$16</f>
        <v>49</v>
      </c>
      <c r="N11" s="15">
        <f>[7]Abril!$G$17</f>
        <v>45</v>
      </c>
      <c r="O11" s="15">
        <f>[7]Abril!$G$18</f>
        <v>42</v>
      </c>
      <c r="P11" s="15">
        <f>[7]Abril!$G$19</f>
        <v>37</v>
      </c>
      <c r="Q11" s="15">
        <f>[7]Abril!$G$20</f>
        <v>31</v>
      </c>
      <c r="R11" s="15">
        <f>[7]Abril!$G$21</f>
        <v>41</v>
      </c>
      <c r="S11" s="15">
        <f>[7]Abril!$G$22</f>
        <v>43</v>
      </c>
      <c r="T11" s="15">
        <f>[7]Abril!$G$23</f>
        <v>36</v>
      </c>
      <c r="U11" s="15">
        <f>[7]Abril!$G$24</f>
        <v>55</v>
      </c>
      <c r="V11" s="15">
        <f>[7]Abril!$G$25</f>
        <v>64</v>
      </c>
      <c r="W11" s="15">
        <f>[7]Abril!$G$26</f>
        <v>45</v>
      </c>
      <c r="X11" s="15">
        <f>[7]Abril!$G$27</f>
        <v>40</v>
      </c>
      <c r="Y11" s="15">
        <f>[7]Abril!$G$28</f>
        <v>37</v>
      </c>
      <c r="Z11" s="15">
        <f>[7]Abril!$G$29</f>
        <v>40</v>
      </c>
      <c r="AA11" s="15">
        <f>[7]Abril!$G$30</f>
        <v>42</v>
      </c>
      <c r="AB11" s="15">
        <f>[7]Abril!$G$31</f>
        <v>71</v>
      </c>
      <c r="AC11" s="15">
        <f>[7]Abril!$G$32</f>
        <v>51</v>
      </c>
      <c r="AD11" s="15">
        <f>[7]Abril!$G$33</f>
        <v>57</v>
      </c>
      <c r="AE11" s="15">
        <f>[7]Abril!$G$34</f>
        <v>55</v>
      </c>
      <c r="AF11" s="31">
        <f t="shared" si="1"/>
        <v>31</v>
      </c>
      <c r="AG11" s="91">
        <f t="shared" si="2"/>
        <v>45.233333333333334</v>
      </c>
    </row>
    <row r="12" spans="1:33" ht="17.100000000000001" customHeight="1" x14ac:dyDescent="0.2">
      <c r="A12" s="84" t="s">
        <v>4</v>
      </c>
      <c r="B12" s="15">
        <f>[8]Abril!$G$5</f>
        <v>38</v>
      </c>
      <c r="C12" s="15">
        <f>[8]Abril!$G$6</f>
        <v>30</v>
      </c>
      <c r="D12" s="15">
        <f>[8]Abril!$G$7</f>
        <v>31</v>
      </c>
      <c r="E12" s="15">
        <f>[8]Abril!$G$8</f>
        <v>44</v>
      </c>
      <c r="F12" s="15">
        <f>[8]Abril!$G$9</f>
        <v>49</v>
      </c>
      <c r="G12" s="15">
        <f>[8]Abril!$G$10</f>
        <v>48</v>
      </c>
      <c r="H12" s="15">
        <f>[8]Abril!$G$11</f>
        <v>48</v>
      </c>
      <c r="I12" s="15">
        <f>[8]Abril!$G$12</f>
        <v>50</v>
      </c>
      <c r="J12" s="15">
        <f>[8]Abril!$G$13</f>
        <v>42</v>
      </c>
      <c r="K12" s="15">
        <f>[8]Abril!$G$14</f>
        <v>34</v>
      </c>
      <c r="L12" s="15">
        <f>[8]Abril!$G$15</f>
        <v>42</v>
      </c>
      <c r="M12" s="15">
        <f>[8]Abril!$G$16</f>
        <v>65</v>
      </c>
      <c r="N12" s="15">
        <f>[8]Abril!$G$17</f>
        <v>44</v>
      </c>
      <c r="O12" s="15">
        <f>[8]Abril!$G$18</f>
        <v>40</v>
      </c>
      <c r="P12" s="15">
        <f>[8]Abril!$G$19</f>
        <v>41</v>
      </c>
      <c r="Q12" s="15">
        <f>[8]Abril!$G$20</f>
        <v>31</v>
      </c>
      <c r="R12" s="15">
        <f>[8]Abril!$G$21</f>
        <v>51</v>
      </c>
      <c r="S12" s="15">
        <f>[8]Abril!$G$22</f>
        <v>47</v>
      </c>
      <c r="T12" s="15">
        <f>[8]Abril!$G$23</f>
        <v>44</v>
      </c>
      <c r="U12" s="15">
        <f>[8]Abril!$G$24</f>
        <v>66</v>
      </c>
      <c r="V12" s="15">
        <f>[8]Abril!$G$25</f>
        <v>63</v>
      </c>
      <c r="W12" s="15">
        <f>[8]Abril!$G$26</f>
        <v>55</v>
      </c>
      <c r="X12" s="15">
        <f>[8]Abril!$G$27</f>
        <v>42</v>
      </c>
      <c r="Y12" s="15">
        <f>[8]Abril!$G$28</f>
        <v>34</v>
      </c>
      <c r="Z12" s="15">
        <f>[8]Abril!$G$29</f>
        <v>38</v>
      </c>
      <c r="AA12" s="15">
        <f>[8]Abril!$G$30</f>
        <v>46</v>
      </c>
      <c r="AB12" s="15">
        <f>[8]Abril!$G$31</f>
        <v>89</v>
      </c>
      <c r="AC12" s="15">
        <f>[8]Abril!$G$32</f>
        <v>57</v>
      </c>
      <c r="AD12" s="15">
        <f>[8]Abril!$G$33</f>
        <v>59</v>
      </c>
      <c r="AE12" s="15">
        <f>[8]Abril!$G$34</f>
        <v>42</v>
      </c>
      <c r="AF12" s="31">
        <f t="shared" si="1"/>
        <v>30</v>
      </c>
      <c r="AG12" s="91">
        <f t="shared" si="2"/>
        <v>47</v>
      </c>
    </row>
    <row r="13" spans="1:33" ht="17.100000000000001" customHeight="1" x14ac:dyDescent="0.2">
      <c r="A13" s="84" t="s">
        <v>5</v>
      </c>
      <c r="B13" s="15" t="str">
        <f>[9]Abril!$G$5</f>
        <v>*</v>
      </c>
      <c r="C13" s="15" t="str">
        <f>[9]Abril!$G$6</f>
        <v>*</v>
      </c>
      <c r="D13" s="15" t="str">
        <f>[9]Abril!$G$7</f>
        <v>*</v>
      </c>
      <c r="E13" s="15" t="str">
        <f>[9]Abril!$G$8</f>
        <v>*</v>
      </c>
      <c r="F13" s="15" t="str">
        <f>[9]Abril!$G$9</f>
        <v>*</v>
      </c>
      <c r="G13" s="15" t="str">
        <f>[9]Abril!$G$10</f>
        <v>*</v>
      </c>
      <c r="H13" s="15" t="str">
        <f>[9]Abril!$G$11</f>
        <v>*</v>
      </c>
      <c r="I13" s="15" t="str">
        <f>[9]Abril!$G$12</f>
        <v>*</v>
      </c>
      <c r="J13" s="15" t="str">
        <f>[9]Abril!$G$13</f>
        <v>*</v>
      </c>
      <c r="K13" s="15" t="str">
        <f>[9]Abril!$G$14</f>
        <v>*</v>
      </c>
      <c r="L13" s="15" t="str">
        <f>[9]Abril!$G$15</f>
        <v>*</v>
      </c>
      <c r="M13" s="15" t="str">
        <f>[9]Abril!$G$16</f>
        <v>*</v>
      </c>
      <c r="N13" s="15" t="str">
        <f>[9]Abril!$G$17</f>
        <v>*</v>
      </c>
      <c r="O13" s="15" t="str">
        <f>[9]Abril!$G$18</f>
        <v>*</v>
      </c>
      <c r="P13" s="15" t="str">
        <f>[9]Abril!$G$19</f>
        <v>*</v>
      </c>
      <c r="Q13" s="15" t="str">
        <f>[9]Abril!$G$20</f>
        <v>*</v>
      </c>
      <c r="R13" s="15" t="str">
        <f>[9]Abril!$G$21</f>
        <v>*</v>
      </c>
      <c r="S13" s="15" t="str">
        <f>[9]Abril!$G$22</f>
        <v>*</v>
      </c>
      <c r="T13" s="15" t="str">
        <f>[9]Abril!$G$23</f>
        <v>*</v>
      </c>
      <c r="U13" s="15" t="str">
        <f>[9]Abril!$G$24</f>
        <v>*</v>
      </c>
      <c r="V13" s="15" t="str">
        <f>[9]Abril!$G$25</f>
        <v>*</v>
      </c>
      <c r="W13" s="15" t="str">
        <f>[9]Abril!$G$26</f>
        <v>*</v>
      </c>
      <c r="X13" s="15" t="str">
        <f>[9]Abril!$G$27</f>
        <v>*</v>
      </c>
      <c r="Y13" s="15" t="str">
        <f>[9]Abril!$G$28</f>
        <v>*</v>
      </c>
      <c r="Z13" s="15" t="str">
        <f>[9]Abril!$G$29</f>
        <v>*</v>
      </c>
      <c r="AA13" s="15" t="str">
        <f>[9]Abril!$G$30</f>
        <v>*</v>
      </c>
      <c r="AB13" s="15" t="str">
        <f>[9]Abril!$G$31</f>
        <v>*</v>
      </c>
      <c r="AC13" s="15" t="str">
        <f>[9]Abril!$G$32</f>
        <v>*</v>
      </c>
      <c r="AD13" s="15" t="str">
        <f>[9]Abril!$G$33</f>
        <v>*</v>
      </c>
      <c r="AE13" s="15" t="str">
        <f>[9]Abril!$G$34</f>
        <v>*</v>
      </c>
      <c r="AF13" s="31" t="s">
        <v>134</v>
      </c>
      <c r="AG13" s="91" t="s">
        <v>134</v>
      </c>
    </row>
    <row r="14" spans="1:33" ht="17.100000000000001" customHeight="1" x14ac:dyDescent="0.2">
      <c r="A14" s="84" t="s">
        <v>50</v>
      </c>
      <c r="B14" s="15">
        <f>[10]Abril!$G$5</f>
        <v>40</v>
      </c>
      <c r="C14" s="15">
        <f>[10]Abril!$G$6</f>
        <v>28</v>
      </c>
      <c r="D14" s="15">
        <f>[10]Abril!$G$7</f>
        <v>31</v>
      </c>
      <c r="E14" s="15">
        <f>[10]Abril!$G$8</f>
        <v>47</v>
      </c>
      <c r="F14" s="15">
        <f>[10]Abril!$G$9</f>
        <v>44</v>
      </c>
      <c r="G14" s="15">
        <f>[10]Abril!$G$10</f>
        <v>51</v>
      </c>
      <c r="H14" s="15">
        <f>[10]Abril!$G$11</f>
        <v>43</v>
      </c>
      <c r="I14" s="15">
        <f>[10]Abril!$G$12</f>
        <v>43</v>
      </c>
      <c r="J14" s="15">
        <f>[10]Abril!$G$13</f>
        <v>37</v>
      </c>
      <c r="K14" s="15">
        <f>[10]Abril!$G$14</f>
        <v>31</v>
      </c>
      <c r="L14" s="15">
        <f>[10]Abril!$G$15</f>
        <v>36</v>
      </c>
      <c r="M14" s="15">
        <f>[10]Abril!$G$16</f>
        <v>57</v>
      </c>
      <c r="N14" s="15">
        <f>[10]Abril!$G$17</f>
        <v>43</v>
      </c>
      <c r="O14" s="15">
        <f>[10]Abril!$G$18</f>
        <v>36</v>
      </c>
      <c r="P14" s="15">
        <f>[10]Abril!$G$19</f>
        <v>39</v>
      </c>
      <c r="Q14" s="15">
        <f>[10]Abril!$G$20</f>
        <v>31</v>
      </c>
      <c r="R14" s="15">
        <f>[10]Abril!$G$21</f>
        <v>47</v>
      </c>
      <c r="S14" s="15">
        <f>[10]Abril!$G$22</f>
        <v>42</v>
      </c>
      <c r="T14" s="15">
        <f>[10]Abril!$G$23</f>
        <v>42</v>
      </c>
      <c r="U14" s="15">
        <f>[10]Abril!$G$24</f>
        <v>75</v>
      </c>
      <c r="V14" s="15">
        <f>[10]Abril!$G$25</f>
        <v>64</v>
      </c>
      <c r="W14" s="15">
        <f>[10]Abril!$G$26</f>
        <v>52</v>
      </c>
      <c r="X14" s="15">
        <f>[10]Abril!$G$27</f>
        <v>36</v>
      </c>
      <c r="Y14" s="15">
        <f>[10]Abril!$G$28</f>
        <v>30</v>
      </c>
      <c r="Z14" s="15">
        <f>[10]Abril!$G$29</f>
        <v>39</v>
      </c>
      <c r="AA14" s="15">
        <f>[10]Abril!$G$30</f>
        <v>49</v>
      </c>
      <c r="AB14" s="15">
        <f>[10]Abril!$G$31</f>
        <v>81</v>
      </c>
      <c r="AC14" s="15">
        <f>[10]Abril!$G$32</f>
        <v>55</v>
      </c>
      <c r="AD14" s="15">
        <f>[10]Abril!$G$33</f>
        <v>52</v>
      </c>
      <c r="AE14" s="15">
        <f>[10]Abril!$G$34</f>
        <v>37</v>
      </c>
      <c r="AF14" s="31">
        <f>MIN(B14:AE14)</f>
        <v>28</v>
      </c>
      <c r="AG14" s="91">
        <f>AVERAGE(B14:AE14)</f>
        <v>44.6</v>
      </c>
    </row>
    <row r="15" spans="1:33" ht="17.100000000000001" customHeight="1" x14ac:dyDescent="0.2">
      <c r="A15" s="84" t="s">
        <v>6</v>
      </c>
      <c r="B15" s="15">
        <f>[11]Abril!$G$5</f>
        <v>43</v>
      </c>
      <c r="C15" s="15">
        <f>[11]Abril!$G$6</f>
        <v>36</v>
      </c>
      <c r="D15" s="15">
        <f>[11]Abril!$G$7</f>
        <v>43</v>
      </c>
      <c r="E15" s="15">
        <f>[11]Abril!$G$8</f>
        <v>65</v>
      </c>
      <c r="F15" s="15">
        <f>[11]Abril!$G$9</f>
        <v>50</v>
      </c>
      <c r="G15" s="15">
        <f>[11]Abril!$G$10</f>
        <v>53</v>
      </c>
      <c r="H15" s="15">
        <f>[11]Abril!$G$11</f>
        <v>52</v>
      </c>
      <c r="I15" s="15">
        <f>[11]Abril!$G$12</f>
        <v>55</v>
      </c>
      <c r="J15" s="15">
        <f>[11]Abril!$G$13</f>
        <v>43</v>
      </c>
      <c r="K15" s="15">
        <f>[11]Abril!$G$14</f>
        <v>35</v>
      </c>
      <c r="L15" s="15">
        <f>[11]Abril!$G$15</f>
        <v>41</v>
      </c>
      <c r="M15" s="15">
        <f>[11]Abril!$G$16</f>
        <v>58</v>
      </c>
      <c r="N15" s="15" t="s">
        <v>57</v>
      </c>
      <c r="O15" s="15">
        <f>[11]Abril!$G$18</f>
        <v>44</v>
      </c>
      <c r="P15" s="15">
        <f>[11]Abril!$G$19</f>
        <v>41</v>
      </c>
      <c r="Q15" s="15">
        <f>[11]Abril!$G$20</f>
        <v>47</v>
      </c>
      <c r="R15" s="15">
        <f>[11]Abril!$G$21</f>
        <v>53</v>
      </c>
      <c r="S15" s="15">
        <f>[11]Abril!$G$22</f>
        <v>46</v>
      </c>
      <c r="T15" s="15">
        <f>[11]Abril!$G$23</f>
        <v>55</v>
      </c>
      <c r="U15" s="15">
        <f>[11]Abril!$G$24</f>
        <v>72</v>
      </c>
      <c r="V15" s="15">
        <f>[11]Abril!$G$25</f>
        <v>76</v>
      </c>
      <c r="W15" s="15">
        <f>[11]Abril!$G$26</f>
        <v>53</v>
      </c>
      <c r="X15" s="15">
        <f>[11]Abril!$G$27</f>
        <v>44</v>
      </c>
      <c r="Y15" s="15">
        <f>[11]Abril!$G$28</f>
        <v>46</v>
      </c>
      <c r="Z15" s="15">
        <f>[11]Abril!$G$29</f>
        <v>47</v>
      </c>
      <c r="AA15" s="15">
        <f>[11]Abril!$G$30</f>
        <v>58</v>
      </c>
      <c r="AB15" s="15">
        <f>[11]Abril!$G$31</f>
        <v>62</v>
      </c>
      <c r="AC15" s="15">
        <f>[11]Abril!$G$32</f>
        <v>51</v>
      </c>
      <c r="AD15" s="15">
        <f>[11]Abril!$G$33</f>
        <v>51</v>
      </c>
      <c r="AE15" s="15">
        <f>[11]Abril!$G$34</f>
        <v>48</v>
      </c>
      <c r="AF15" s="31">
        <f t="shared" ref="AF15:AF30" si="3">MIN(B15:AE15)</f>
        <v>35</v>
      </c>
      <c r="AG15" s="91">
        <f t="shared" ref="AG15:AG30" si="4">AVERAGE(B15:AE15)</f>
        <v>50.620689655172413</v>
      </c>
    </row>
    <row r="16" spans="1:33" ht="17.100000000000001" customHeight="1" x14ac:dyDescent="0.2">
      <c r="A16" s="84" t="s">
        <v>7</v>
      </c>
      <c r="B16" s="15">
        <f>[12]Abril!$G$5</f>
        <v>42</v>
      </c>
      <c r="C16" s="15">
        <f>[12]Abril!$G$6</f>
        <v>41</v>
      </c>
      <c r="D16" s="15">
        <f>[12]Abril!$G$7</f>
        <v>47</v>
      </c>
      <c r="E16" s="15">
        <f>[12]Abril!$G$8</f>
        <v>58</v>
      </c>
      <c r="F16" s="15">
        <f>[12]Abril!$G$9</f>
        <v>64</v>
      </c>
      <c r="G16" s="15">
        <f>[12]Abril!$G$10</f>
        <v>65</v>
      </c>
      <c r="H16" s="15">
        <f>[12]Abril!$G$11</f>
        <v>65</v>
      </c>
      <c r="I16" s="15">
        <f>[12]Abril!$G$12</f>
        <v>66</v>
      </c>
      <c r="J16" s="15">
        <f>[12]Abril!$G$13</f>
        <v>62</v>
      </c>
      <c r="K16" s="15">
        <f>[12]Abril!$G$14</f>
        <v>63</v>
      </c>
      <c r="L16" s="15">
        <f>[12]Abril!$G$15</f>
        <v>67</v>
      </c>
      <c r="M16" s="15">
        <f>[12]Abril!$G$16</f>
        <v>35</v>
      </c>
      <c r="N16" s="15">
        <f>[12]Abril!$G$17</f>
        <v>60</v>
      </c>
      <c r="O16" s="15">
        <f>[12]Abril!$G$18</f>
        <v>57</v>
      </c>
      <c r="P16" s="15">
        <f>[12]Abril!$G$19</f>
        <v>54</v>
      </c>
      <c r="Q16" s="15">
        <f>[12]Abril!$G$20</f>
        <v>77</v>
      </c>
      <c r="R16" s="15">
        <f>[12]Abril!$G$21</f>
        <v>68</v>
      </c>
      <c r="S16" s="15">
        <f>[12]Abril!$G$22</f>
        <v>69</v>
      </c>
      <c r="T16" s="15">
        <f>[12]Abril!$G$23</f>
        <v>65</v>
      </c>
      <c r="U16" s="15">
        <f>[12]Abril!$G$24</f>
        <v>76</v>
      </c>
      <c r="V16" s="15">
        <f>[12]Abril!$G$25</f>
        <v>53</v>
      </c>
      <c r="W16" s="15">
        <f>[12]Abril!$G$26</f>
        <v>64</v>
      </c>
      <c r="X16" s="15">
        <f>[12]Abril!$G$27</f>
        <v>54</v>
      </c>
      <c r="Y16" s="15">
        <f>[12]Abril!$G$28</f>
        <v>54</v>
      </c>
      <c r="Z16" s="15">
        <f>[12]Abril!$G$29</f>
        <v>59</v>
      </c>
      <c r="AA16" s="15">
        <f>[12]Abril!$G$30</f>
        <v>78</v>
      </c>
      <c r="AB16" s="15">
        <f>[12]Abril!$G$31</f>
        <v>41</v>
      </c>
      <c r="AC16" s="15">
        <f>[12]Abril!$G$32</f>
        <v>31</v>
      </c>
      <c r="AD16" s="15">
        <f>[12]Abril!$G$33</f>
        <v>46</v>
      </c>
      <c r="AE16" s="15">
        <f>[12]Abril!$G$34</f>
        <v>66</v>
      </c>
      <c r="AF16" s="31">
        <f t="shared" si="3"/>
        <v>31</v>
      </c>
      <c r="AG16" s="91">
        <f t="shared" si="4"/>
        <v>58.233333333333334</v>
      </c>
    </row>
    <row r="17" spans="1:33" ht="17.100000000000001" customHeight="1" x14ac:dyDescent="0.2">
      <c r="A17" s="84" t="s">
        <v>8</v>
      </c>
      <c r="B17" s="15">
        <f>[13]Abril!$G$5</f>
        <v>39</v>
      </c>
      <c r="C17" s="15">
        <f>[13]Abril!$G$6</f>
        <v>35</v>
      </c>
      <c r="D17" s="15">
        <f>[13]Abril!$G$7</f>
        <v>44</v>
      </c>
      <c r="E17" s="15">
        <f>[13]Abril!$G$8</f>
        <v>57</v>
      </c>
      <c r="F17" s="15">
        <f>[13]Abril!$G$9</f>
        <v>59</v>
      </c>
      <c r="G17" s="15">
        <f>[13]Abril!$G$10</f>
        <v>76</v>
      </c>
      <c r="H17" s="15">
        <f>[13]Abril!$G$11</f>
        <v>62</v>
      </c>
      <c r="I17" s="15">
        <f>[13]Abril!$G$12</f>
        <v>63</v>
      </c>
      <c r="J17" s="15">
        <f>[13]Abril!$G$13</f>
        <v>61</v>
      </c>
      <c r="K17" s="15">
        <f>[13]Abril!$G$14</f>
        <v>59</v>
      </c>
      <c r="L17" s="15">
        <f>[13]Abril!$G$15</f>
        <v>76</v>
      </c>
      <c r="M17" s="15">
        <f>[13]Abril!$G$16</f>
        <v>48</v>
      </c>
      <c r="N17" s="15">
        <f>[13]Abril!$G$17</f>
        <v>56</v>
      </c>
      <c r="O17" s="15">
        <f>[13]Abril!$G$18</f>
        <v>52</v>
      </c>
      <c r="P17" s="15">
        <f>[13]Abril!$G$19</f>
        <v>51</v>
      </c>
      <c r="Q17" s="15">
        <f>[13]Abril!$G$20</f>
        <v>73</v>
      </c>
      <c r="R17" s="15">
        <f>[13]Abril!$G$21</f>
        <v>61</v>
      </c>
      <c r="S17" s="15">
        <f>[13]Abril!$G$22</f>
        <v>64</v>
      </c>
      <c r="T17" s="15">
        <f>[13]Abril!$G$23</f>
        <v>55</v>
      </c>
      <c r="U17" s="15">
        <f>[13]Abril!$G$24</f>
        <v>79</v>
      </c>
      <c r="V17" s="15">
        <f>[13]Abril!$G$25</f>
        <v>53</v>
      </c>
      <c r="W17" s="15">
        <f>[13]Abril!$G$26</f>
        <v>59</v>
      </c>
      <c r="X17" s="15">
        <f>[13]Abril!$G$27</f>
        <v>55</v>
      </c>
      <c r="Y17" s="15">
        <f>[13]Abril!$G$28</f>
        <v>53</v>
      </c>
      <c r="Z17" s="15">
        <f>[13]Abril!$G$29</f>
        <v>49</v>
      </c>
      <c r="AA17" s="15">
        <f>[13]Abril!$G$30</f>
        <v>64</v>
      </c>
      <c r="AB17" s="15">
        <f>[13]Abril!$G$31</f>
        <v>38</v>
      </c>
      <c r="AC17" s="15">
        <f>[13]Abril!$G$32</f>
        <v>34</v>
      </c>
      <c r="AD17" s="15">
        <f>[13]Abril!$G$33</f>
        <v>44</v>
      </c>
      <c r="AE17" s="15">
        <f>[13]Abril!$G$34</f>
        <v>59</v>
      </c>
      <c r="AF17" s="31">
        <f t="shared" si="3"/>
        <v>34</v>
      </c>
      <c r="AG17" s="91">
        <f t="shared" si="4"/>
        <v>55.93333333333333</v>
      </c>
    </row>
    <row r="18" spans="1:33" ht="17.100000000000001" customHeight="1" x14ac:dyDescent="0.2">
      <c r="A18" s="84" t="s">
        <v>9</v>
      </c>
      <c r="B18" s="15">
        <f>[14]Abril!$G$5</f>
        <v>33</v>
      </c>
      <c r="C18" s="15">
        <f>[14]Abril!$G$6</f>
        <v>33</v>
      </c>
      <c r="D18" s="15">
        <f>[14]Abril!$G$7</f>
        <v>37</v>
      </c>
      <c r="E18" s="15">
        <f>[14]Abril!$G$8</f>
        <v>53</v>
      </c>
      <c r="F18" s="15">
        <f>[14]Abril!$G$9</f>
        <v>61</v>
      </c>
      <c r="G18" s="15">
        <f>[14]Abril!$G$10</f>
        <v>71</v>
      </c>
      <c r="H18" s="15">
        <f>[14]Abril!$G$11</f>
        <v>53</v>
      </c>
      <c r="I18" s="15">
        <f>[14]Abril!$G$12</f>
        <v>64</v>
      </c>
      <c r="J18" s="15">
        <f>[14]Abril!$G$13</f>
        <v>57</v>
      </c>
      <c r="K18" s="15">
        <f>[14]Abril!$G$14</f>
        <v>53</v>
      </c>
      <c r="L18" s="15">
        <f>[14]Abril!$G$15</f>
        <v>71</v>
      </c>
      <c r="M18" s="15">
        <f>[14]Abril!$G$16</f>
        <v>51</v>
      </c>
      <c r="N18" s="15">
        <f>[14]Abril!$G$17</f>
        <v>52</v>
      </c>
      <c r="O18" s="15">
        <f>[14]Abril!$G$18</f>
        <v>50</v>
      </c>
      <c r="P18" s="15">
        <f>[14]Abril!$G$19</f>
        <v>46</v>
      </c>
      <c r="Q18" s="15">
        <f>[14]Abril!$G$20</f>
        <v>65</v>
      </c>
      <c r="R18" s="15">
        <f>[14]Abril!$G$21</f>
        <v>66</v>
      </c>
      <c r="S18" s="15">
        <f>[14]Abril!$G$22</f>
        <v>58</v>
      </c>
      <c r="T18" s="15">
        <f>[14]Abril!$G$23</f>
        <v>56</v>
      </c>
      <c r="U18" s="15">
        <f>[14]Abril!$G$24</f>
        <v>72</v>
      </c>
      <c r="V18" s="15">
        <f>[14]Abril!$G$25</f>
        <v>51</v>
      </c>
      <c r="W18" s="15">
        <f>[14]Abril!$G$26</f>
        <v>55</v>
      </c>
      <c r="X18" s="15">
        <f>[14]Abril!$G$27</f>
        <v>48</v>
      </c>
      <c r="Y18" s="15">
        <f>[14]Abril!$G$28</f>
        <v>45</v>
      </c>
      <c r="Z18" s="15">
        <f>[14]Abril!$G$29</f>
        <v>44</v>
      </c>
      <c r="AA18" s="15">
        <f>[14]Abril!$G$30</f>
        <v>74</v>
      </c>
      <c r="AB18" s="15">
        <f>[14]Abril!$G$31</f>
        <v>29</v>
      </c>
      <c r="AC18" s="15">
        <f>[14]Abril!$G$32</f>
        <v>38</v>
      </c>
      <c r="AD18" s="15">
        <f>[14]Abril!$G$33</f>
        <v>42</v>
      </c>
      <c r="AE18" s="15">
        <f>[14]Abril!$G$34</f>
        <v>57</v>
      </c>
      <c r="AF18" s="31">
        <f t="shared" si="3"/>
        <v>29</v>
      </c>
      <c r="AG18" s="91">
        <f t="shared" si="4"/>
        <v>52.833333333333336</v>
      </c>
    </row>
    <row r="19" spans="1:33" ht="17.100000000000001" customHeight="1" x14ac:dyDescent="0.2">
      <c r="A19" s="84" t="s">
        <v>49</v>
      </c>
      <c r="B19" s="15">
        <f>[15]Abril!$G$5</f>
        <v>31</v>
      </c>
      <c r="C19" s="15">
        <f>[15]Abril!$G$6</f>
        <v>26</v>
      </c>
      <c r="D19" s="15">
        <f>[15]Abril!$G$7</f>
        <v>36</v>
      </c>
      <c r="E19" s="15">
        <f>[15]Abril!$G$8</f>
        <v>59</v>
      </c>
      <c r="F19" s="15">
        <f>[15]Abril!$G$9</f>
        <v>61</v>
      </c>
      <c r="G19" s="15">
        <f>[15]Abril!$G$10</f>
        <v>61</v>
      </c>
      <c r="H19" s="15">
        <f>[15]Abril!$G$11</f>
        <v>59</v>
      </c>
      <c r="I19" s="15">
        <f>[15]Abril!$G$12</f>
        <v>61</v>
      </c>
      <c r="J19" s="15">
        <f>[15]Abril!$G$13</f>
        <v>45</v>
      </c>
      <c r="K19" s="15">
        <f>[15]Abril!$G$14</f>
        <v>53</v>
      </c>
      <c r="L19" s="15">
        <f>[15]Abril!$G$15</f>
        <v>52</v>
      </c>
      <c r="M19" s="15">
        <f>[15]Abril!$G$16</f>
        <v>37</v>
      </c>
      <c r="N19" s="15">
        <f>[15]Abril!$G$17</f>
        <v>45</v>
      </c>
      <c r="O19" s="15">
        <f>[15]Abril!$G$18</f>
        <v>45</v>
      </c>
      <c r="P19" s="15">
        <f>[15]Abril!$G$19</f>
        <v>46</v>
      </c>
      <c r="Q19" s="15">
        <f>[15]Abril!$G$20</f>
        <v>65</v>
      </c>
      <c r="R19" s="15">
        <f>[15]Abril!$G$21</f>
        <v>61</v>
      </c>
      <c r="S19" s="15">
        <f>[15]Abril!$G$22</f>
        <v>51</v>
      </c>
      <c r="T19" s="15">
        <f>[15]Abril!$G$23</f>
        <v>58</v>
      </c>
      <c r="U19" s="15">
        <f>[15]Abril!$G$24</f>
        <v>68</v>
      </c>
      <c r="V19" s="15">
        <f>[15]Abril!$G$25</f>
        <v>47</v>
      </c>
      <c r="W19" s="15">
        <f>[15]Abril!$G$26</f>
        <v>48</v>
      </c>
      <c r="X19" s="15">
        <f>[15]Abril!$G$27</f>
        <v>43</v>
      </c>
      <c r="Y19" s="15">
        <f>[15]Abril!$G$28</f>
        <v>44</v>
      </c>
      <c r="Z19" s="15">
        <f>[15]Abril!$G$29</f>
        <v>55</v>
      </c>
      <c r="AA19" s="15">
        <f>[15]Abril!$G$30</f>
        <v>65</v>
      </c>
      <c r="AB19" s="15">
        <f>[15]Abril!$G$31</f>
        <v>34</v>
      </c>
      <c r="AC19" s="15">
        <f>[15]Abril!$G$32</f>
        <v>29</v>
      </c>
      <c r="AD19" s="15">
        <f>[15]Abril!$G$33</f>
        <v>41</v>
      </c>
      <c r="AE19" s="15">
        <f>[15]Abril!$G$34</f>
        <v>44</v>
      </c>
      <c r="AF19" s="31">
        <f t="shared" si="3"/>
        <v>26</v>
      </c>
      <c r="AG19" s="91">
        <f t="shared" si="4"/>
        <v>49</v>
      </c>
    </row>
    <row r="20" spans="1:33" ht="17.100000000000001" customHeight="1" x14ac:dyDescent="0.2">
      <c r="A20" s="84" t="s">
        <v>10</v>
      </c>
      <c r="B20" s="15">
        <f>[16]Abril!$G$5</f>
        <v>34</v>
      </c>
      <c r="C20" s="15">
        <f>[16]Abril!$G$6</f>
        <v>33</v>
      </c>
      <c r="D20" s="15">
        <f>[16]Abril!$G$7</f>
        <v>38</v>
      </c>
      <c r="E20" s="15">
        <f>[16]Abril!$G$8</f>
        <v>58</v>
      </c>
      <c r="F20" s="15">
        <f>[16]Abril!$G$9</f>
        <v>54</v>
      </c>
      <c r="G20" s="15">
        <f>[16]Abril!$G$10</f>
        <v>75</v>
      </c>
      <c r="H20" s="15">
        <f>[16]Abril!$G$11</f>
        <v>58</v>
      </c>
      <c r="I20" s="15">
        <f>[16]Abril!$G$12</f>
        <v>56</v>
      </c>
      <c r="J20" s="15">
        <f>[16]Abril!$G$13</f>
        <v>53</v>
      </c>
      <c r="K20" s="15">
        <f>[16]Abril!$G$14</f>
        <v>56</v>
      </c>
      <c r="L20" s="15">
        <f>[16]Abril!$G$15</f>
        <v>72</v>
      </c>
      <c r="M20" s="15">
        <f>[16]Abril!$G$16</f>
        <v>29</v>
      </c>
      <c r="N20" s="15">
        <f>[16]Abril!$G$17</f>
        <v>54</v>
      </c>
      <c r="O20" s="15">
        <f>[16]Abril!$G$18</f>
        <v>45</v>
      </c>
      <c r="P20" s="15">
        <f>[16]Abril!$G$19</f>
        <v>45</v>
      </c>
      <c r="Q20" s="15">
        <f>[16]Abril!$G$20</f>
        <v>68</v>
      </c>
      <c r="R20" s="15">
        <f>[16]Abril!$G$21</f>
        <v>62</v>
      </c>
      <c r="S20" s="15">
        <f>[16]Abril!$G$22</f>
        <v>68</v>
      </c>
      <c r="T20" s="15">
        <f>[16]Abril!$G$23</f>
        <v>55</v>
      </c>
      <c r="U20" s="15">
        <f>[16]Abril!$G$24</f>
        <v>73</v>
      </c>
      <c r="V20" s="15">
        <f>[16]Abril!$G$25</f>
        <v>50</v>
      </c>
      <c r="W20" s="15">
        <f>[16]Abril!$G$26</f>
        <v>56</v>
      </c>
      <c r="X20" s="15">
        <f>[16]Abril!$G$27</f>
        <v>48</v>
      </c>
      <c r="Y20" s="15">
        <f>[16]Abril!$G$28</f>
        <v>48</v>
      </c>
      <c r="Z20" s="15">
        <f>[16]Abril!$G$29</f>
        <v>55</v>
      </c>
      <c r="AA20" s="15">
        <f>[16]Abril!$G$30</f>
        <v>75</v>
      </c>
      <c r="AB20" s="15">
        <f>[16]Abril!$G$31</f>
        <v>35</v>
      </c>
      <c r="AC20" s="15">
        <f>[16]Abril!$G$32</f>
        <v>33</v>
      </c>
      <c r="AD20" s="15">
        <f>[16]Abril!$G$33</f>
        <v>41</v>
      </c>
      <c r="AE20" s="15">
        <f>[16]Abril!$G$34</f>
        <v>55</v>
      </c>
      <c r="AF20" s="31">
        <f t="shared" si="3"/>
        <v>29</v>
      </c>
      <c r="AG20" s="91">
        <f t="shared" si="4"/>
        <v>52.733333333333334</v>
      </c>
    </row>
    <row r="21" spans="1:33" ht="17.100000000000001" customHeight="1" x14ac:dyDescent="0.2">
      <c r="A21" s="84" t="s">
        <v>11</v>
      </c>
      <c r="B21" s="15">
        <f>[17]Abril!$G$5</f>
        <v>41</v>
      </c>
      <c r="C21" s="15">
        <f>[17]Abril!$G$6</f>
        <v>35</v>
      </c>
      <c r="D21" s="15">
        <f>[17]Abril!$G$7</f>
        <v>36</v>
      </c>
      <c r="E21" s="15">
        <f>[17]Abril!$G$8</f>
        <v>58</v>
      </c>
      <c r="F21" s="15">
        <f>[17]Abril!$G$9</f>
        <v>66</v>
      </c>
      <c r="G21" s="15">
        <f>[17]Abril!$G$10</f>
        <v>66</v>
      </c>
      <c r="H21" s="15">
        <f>[17]Abril!$G$11</f>
        <v>57</v>
      </c>
      <c r="I21" s="15">
        <f>[17]Abril!$G$12</f>
        <v>65</v>
      </c>
      <c r="J21" s="15">
        <f>[17]Abril!$G$13</f>
        <v>53</v>
      </c>
      <c r="K21" s="15">
        <f>[17]Abril!$G$14</f>
        <v>51</v>
      </c>
      <c r="L21" s="15">
        <f>[17]Abril!$G$15</f>
        <v>63</v>
      </c>
      <c r="M21" s="15">
        <f>[17]Abril!$G$16</f>
        <v>46</v>
      </c>
      <c r="N21" s="15">
        <f>[17]Abril!$G$17</f>
        <v>60</v>
      </c>
      <c r="O21" s="15">
        <f>[17]Abril!$G$18</f>
        <v>54</v>
      </c>
      <c r="P21" s="15">
        <f>[17]Abril!$G$19</f>
        <v>49</v>
      </c>
      <c r="Q21" s="15">
        <f>[17]Abril!$G$20</f>
        <v>76</v>
      </c>
      <c r="R21" s="15">
        <f>[17]Abril!$G$21</f>
        <v>65</v>
      </c>
      <c r="S21" s="15">
        <f>[17]Abril!$G$22</f>
        <v>59</v>
      </c>
      <c r="T21" s="15">
        <f>[17]Abril!$G$23</f>
        <v>58</v>
      </c>
      <c r="U21" s="15">
        <f>[17]Abril!$G$24</f>
        <v>79</v>
      </c>
      <c r="V21" s="15">
        <f>[17]Abril!$G$25</f>
        <v>51</v>
      </c>
      <c r="W21" s="15">
        <f>[17]Abril!$G$26</f>
        <v>64</v>
      </c>
      <c r="X21" s="15">
        <f>[17]Abril!$G$27</f>
        <v>46</v>
      </c>
      <c r="Y21" s="15">
        <f>[17]Abril!$G$28</f>
        <v>48</v>
      </c>
      <c r="Z21" s="15">
        <f>[17]Abril!$G$29</f>
        <v>52</v>
      </c>
      <c r="AA21" s="15">
        <f>[17]Abril!$G$30</f>
        <v>71</v>
      </c>
      <c r="AB21" s="15">
        <f>[17]Abril!$G$31</f>
        <v>44</v>
      </c>
      <c r="AC21" s="15">
        <f>[17]Abril!$G$32</f>
        <v>33</v>
      </c>
      <c r="AD21" s="15">
        <f>[17]Abril!$G$33</f>
        <v>51</v>
      </c>
      <c r="AE21" s="15">
        <f>[17]Abril!$G$34</f>
        <v>69</v>
      </c>
      <c r="AF21" s="31">
        <f t="shared" si="3"/>
        <v>33</v>
      </c>
      <c r="AG21" s="91">
        <f t="shared" si="4"/>
        <v>55.533333333333331</v>
      </c>
    </row>
    <row r="22" spans="1:33" ht="17.100000000000001" customHeight="1" x14ac:dyDescent="0.2">
      <c r="A22" s="84" t="s">
        <v>12</v>
      </c>
      <c r="B22" s="15">
        <f>[18]Abril!$G$5</f>
        <v>34</v>
      </c>
      <c r="C22" s="15">
        <f>[18]Abril!$G$6</f>
        <v>34</v>
      </c>
      <c r="D22" s="15">
        <f>[18]Abril!$G$7</f>
        <v>41</v>
      </c>
      <c r="E22" s="15">
        <f>[18]Abril!$G$8</f>
        <v>50</v>
      </c>
      <c r="F22" s="15">
        <f>[18]Abril!$G$9</f>
        <v>63</v>
      </c>
      <c r="G22" s="15">
        <f>[18]Abril!$G$10</f>
        <v>60</v>
      </c>
      <c r="H22" s="15">
        <f>[18]Abril!$G$11</f>
        <v>69</v>
      </c>
      <c r="I22" s="15">
        <f>[18]Abril!$G$12</f>
        <v>52</v>
      </c>
      <c r="J22" s="15">
        <f>[18]Abril!$G$13</f>
        <v>45</v>
      </c>
      <c r="K22" s="15">
        <f>[18]Abril!$G$14</f>
        <v>52</v>
      </c>
      <c r="L22" s="15">
        <f>[18]Abril!$G$15</f>
        <v>53</v>
      </c>
      <c r="M22" s="15">
        <f>[18]Abril!$G$16</f>
        <v>48</v>
      </c>
      <c r="N22" s="15">
        <f>[18]Abril!$G$17</f>
        <v>41</v>
      </c>
      <c r="O22" s="15">
        <f>[18]Abril!$G$18</f>
        <v>44</v>
      </c>
      <c r="P22" s="15">
        <f>[18]Abril!$G$19</f>
        <v>45</v>
      </c>
      <c r="Q22" s="15">
        <f>[18]Abril!$G$20</f>
        <v>49</v>
      </c>
      <c r="R22" s="15">
        <f>[18]Abril!$G$21</f>
        <v>58</v>
      </c>
      <c r="S22" s="15">
        <f>[18]Abril!$G$22</f>
        <v>52</v>
      </c>
      <c r="T22" s="15">
        <f>[18]Abril!$G$23</f>
        <v>60</v>
      </c>
      <c r="U22" s="15">
        <f>[18]Abril!$G$24</f>
        <v>75</v>
      </c>
      <c r="V22" s="15">
        <f>[18]Abril!$G$25</f>
        <v>54</v>
      </c>
      <c r="W22" s="15">
        <f>[18]Abril!$G$26</f>
        <v>49</v>
      </c>
      <c r="X22" s="15">
        <f>[18]Abril!$G$27</f>
        <v>44</v>
      </c>
      <c r="Y22" s="15">
        <f>[18]Abril!$G$28</f>
        <v>47</v>
      </c>
      <c r="Z22" s="15">
        <f>[18]Abril!$G$29</f>
        <v>54</v>
      </c>
      <c r="AA22" s="15">
        <f>[18]Abril!$G$30</f>
        <v>72</v>
      </c>
      <c r="AB22" s="15">
        <f>[18]Abril!$G$31</f>
        <v>37</v>
      </c>
      <c r="AC22" s="15">
        <f>[18]Abril!$G$32</f>
        <v>37</v>
      </c>
      <c r="AD22" s="15">
        <f>[18]Abril!$G$33</f>
        <v>43</v>
      </c>
      <c r="AE22" s="15">
        <f>[18]Abril!$G$34</f>
        <v>44</v>
      </c>
      <c r="AF22" s="31">
        <f t="shared" si="3"/>
        <v>34</v>
      </c>
      <c r="AG22" s="91">
        <f t="shared" si="4"/>
        <v>50.2</v>
      </c>
    </row>
    <row r="23" spans="1:33" ht="17.100000000000001" customHeight="1" x14ac:dyDescent="0.2">
      <c r="A23" s="84" t="s">
        <v>13</v>
      </c>
      <c r="B23" s="15">
        <f>[19]Abril!$G$5</f>
        <v>45</v>
      </c>
      <c r="C23" s="15">
        <f>[19]Abril!$G$6</f>
        <v>41</v>
      </c>
      <c r="D23" s="15">
        <f>[19]Abril!$G$7</f>
        <v>45</v>
      </c>
      <c r="E23" s="15">
        <f>[19]Abril!$G$8</f>
        <v>59</v>
      </c>
      <c r="F23" s="15">
        <f>[19]Abril!$G$9</f>
        <v>53</v>
      </c>
      <c r="G23" s="15">
        <f>[19]Abril!$G$10</f>
        <v>61</v>
      </c>
      <c r="H23" s="15">
        <f>[19]Abril!$G$11</f>
        <v>57</v>
      </c>
      <c r="I23" s="15">
        <f>[19]Abril!$G$12</f>
        <v>51</v>
      </c>
      <c r="J23" s="15">
        <f>[19]Abril!$G$13</f>
        <v>44</v>
      </c>
      <c r="K23" s="15">
        <f>[19]Abril!$G$14</f>
        <v>42</v>
      </c>
      <c r="L23" s="15">
        <f>[19]Abril!$G$15</f>
        <v>60</v>
      </c>
      <c r="M23" s="15">
        <f>[19]Abril!$G$16</f>
        <v>54</v>
      </c>
      <c r="N23" s="15">
        <f>[19]Abril!$G$17</f>
        <v>46</v>
      </c>
      <c r="O23" s="15">
        <f>[19]Abril!$G$18</f>
        <v>43</v>
      </c>
      <c r="P23" s="15">
        <f>[19]Abril!$G$19</f>
        <v>45</v>
      </c>
      <c r="Q23" s="15">
        <f>[19]Abril!$G$20</f>
        <v>51</v>
      </c>
      <c r="R23" s="15">
        <f>[19]Abril!$G$21</f>
        <v>59</v>
      </c>
      <c r="S23" s="15">
        <f>[19]Abril!$G$22</f>
        <v>53</v>
      </c>
      <c r="T23" s="15">
        <f>[19]Abril!$G$23</f>
        <v>64</v>
      </c>
      <c r="U23" s="15">
        <f>[19]Abril!$G$24</f>
        <v>86</v>
      </c>
      <c r="V23" s="15">
        <f>[19]Abril!$G$25</f>
        <v>77</v>
      </c>
      <c r="W23" s="15">
        <f>[19]Abril!$G$26</f>
        <v>53</v>
      </c>
      <c r="X23" s="15">
        <f>[19]Abril!$G$27</f>
        <v>45</v>
      </c>
      <c r="Y23" s="15">
        <f>[19]Abril!$G$28</f>
        <v>50</v>
      </c>
      <c r="Z23" s="15">
        <f>[19]Abril!$G$29</f>
        <v>54</v>
      </c>
      <c r="AA23" s="15">
        <f>[19]Abril!$G$30</f>
        <v>64</v>
      </c>
      <c r="AB23" s="15">
        <f>[19]Abril!$G$31</f>
        <v>40</v>
      </c>
      <c r="AC23" s="15">
        <f>[19]Abril!$G$32</f>
        <v>43</v>
      </c>
      <c r="AD23" s="15">
        <f>[19]Abril!$G$33</f>
        <v>47</v>
      </c>
      <c r="AE23" s="15">
        <f>[19]Abril!$G$34</f>
        <v>45</v>
      </c>
      <c r="AF23" s="31">
        <f t="shared" si="3"/>
        <v>40</v>
      </c>
      <c r="AG23" s="91">
        <f t="shared" si="4"/>
        <v>52.56666666666667</v>
      </c>
    </row>
    <row r="24" spans="1:33" ht="17.100000000000001" customHeight="1" x14ac:dyDescent="0.2">
      <c r="A24" s="84" t="s">
        <v>14</v>
      </c>
      <c r="B24" s="15">
        <f>[20]Abril!$G$5</f>
        <v>36</v>
      </c>
      <c r="C24" s="15">
        <f>[20]Abril!$G$6</f>
        <v>40</v>
      </c>
      <c r="D24" s="15">
        <f>[20]Abril!$G$7</f>
        <v>49</v>
      </c>
      <c r="E24" s="15">
        <f>[20]Abril!$G$8</f>
        <v>47</v>
      </c>
      <c r="F24" s="15">
        <f>[20]Abril!$G$9</f>
        <v>48</v>
      </c>
      <c r="G24" s="15">
        <f>[20]Abril!$G$10</f>
        <v>54</v>
      </c>
      <c r="H24" s="15">
        <f>[20]Abril!$G$11</f>
        <v>54</v>
      </c>
      <c r="I24" s="15">
        <f>[20]Abril!$G$12</f>
        <v>56</v>
      </c>
      <c r="J24" s="15">
        <f>[20]Abril!$G$13</f>
        <v>45</v>
      </c>
      <c r="K24" s="15">
        <f>[20]Abril!$G$14</f>
        <v>41</v>
      </c>
      <c r="L24" s="15">
        <f>[20]Abril!$G$15</f>
        <v>46</v>
      </c>
      <c r="M24" s="15">
        <f>[20]Abril!$G$16</f>
        <v>58</v>
      </c>
      <c r="N24" s="15">
        <f>[20]Abril!$G$17</f>
        <v>50</v>
      </c>
      <c r="O24" s="15">
        <f>[20]Abril!$G$18</f>
        <v>42</v>
      </c>
      <c r="P24" s="15">
        <f>[20]Abril!$G$19</f>
        <v>38</v>
      </c>
      <c r="Q24" s="15">
        <f>[20]Abril!$G$20</f>
        <v>28</v>
      </c>
      <c r="R24" s="15">
        <f>[20]Abril!$G$21</f>
        <v>44</v>
      </c>
      <c r="S24" s="15">
        <f>[20]Abril!$G$22</f>
        <v>45</v>
      </c>
      <c r="T24" s="15">
        <f>[20]Abril!$G$23</f>
        <v>35</v>
      </c>
      <c r="U24" s="15">
        <f>[20]Abril!$G$24</f>
        <v>46</v>
      </c>
      <c r="V24" s="15">
        <f>[20]Abril!$G$25</f>
        <v>69</v>
      </c>
      <c r="W24" s="15">
        <f>[20]Abril!$G$26</f>
        <v>42</v>
      </c>
      <c r="X24" s="15">
        <f>[20]Abril!$G$27</f>
        <v>41</v>
      </c>
      <c r="Y24" s="15">
        <f>[20]Abril!$G$28</f>
        <v>33</v>
      </c>
      <c r="Z24" s="15">
        <f>[20]Abril!$G$29</f>
        <v>40</v>
      </c>
      <c r="AA24" s="15">
        <f>[20]Abril!$G$30</f>
        <v>47</v>
      </c>
      <c r="AB24" s="15">
        <f>[20]Abril!$G$31</f>
        <v>64</v>
      </c>
      <c r="AC24" s="15">
        <f>[20]Abril!$G$32</f>
        <v>55</v>
      </c>
      <c r="AD24" s="15">
        <f>[20]Abril!$G$33</f>
        <v>54</v>
      </c>
      <c r="AE24" s="15">
        <f>[20]Abril!$G$34</f>
        <v>50</v>
      </c>
      <c r="AF24" s="31">
        <f t="shared" si="3"/>
        <v>28</v>
      </c>
      <c r="AG24" s="91">
        <f t="shared" si="4"/>
        <v>46.56666666666667</v>
      </c>
    </row>
    <row r="25" spans="1:33" ht="17.100000000000001" customHeight="1" x14ac:dyDescent="0.2">
      <c r="A25" s="84" t="s">
        <v>15</v>
      </c>
      <c r="B25" s="15">
        <f>[21]Abril!$G$5</f>
        <v>55</v>
      </c>
      <c r="C25" s="15">
        <f>[21]Abril!$G$6</f>
        <v>52</v>
      </c>
      <c r="D25" s="15">
        <f>[21]Abril!$G$7</f>
        <v>59</v>
      </c>
      <c r="E25" s="15">
        <f>[21]Abril!$G$8</f>
        <v>66</v>
      </c>
      <c r="F25" s="15">
        <f>[21]Abril!$G$9</f>
        <v>69</v>
      </c>
      <c r="G25" s="15">
        <f>[21]Abril!$G$10</f>
        <v>79</v>
      </c>
      <c r="H25" s="15">
        <f>[21]Abril!$G$11</f>
        <v>67</v>
      </c>
      <c r="I25" s="15">
        <f>[21]Abril!$G$12</f>
        <v>72</v>
      </c>
      <c r="J25" s="15">
        <f>[21]Abril!$G$13</f>
        <v>71</v>
      </c>
      <c r="K25" s="15">
        <f>[21]Abril!$G$14</f>
        <v>66</v>
      </c>
      <c r="L25" s="15">
        <f>[21]Abril!$G$15</f>
        <v>82</v>
      </c>
      <c r="M25" s="15">
        <f>[21]Abril!$G$16</f>
        <v>55</v>
      </c>
      <c r="N25" s="15">
        <f>[21]Abril!$G$17</f>
        <v>67</v>
      </c>
      <c r="O25" s="15">
        <f>[21]Abril!$G$18</f>
        <v>62</v>
      </c>
      <c r="P25" s="15">
        <f>[21]Abril!$G$19</f>
        <v>62</v>
      </c>
      <c r="Q25" s="15">
        <f>[21]Abril!$G$20</f>
        <v>77</v>
      </c>
      <c r="R25" s="15">
        <f>[21]Abril!$G$21</f>
        <v>72</v>
      </c>
      <c r="S25" s="15">
        <f>[21]Abril!$G$22</f>
        <v>72</v>
      </c>
      <c r="T25" s="15">
        <f>[21]Abril!$G$23</f>
        <v>75</v>
      </c>
      <c r="U25" s="15">
        <f>[21]Abril!$G$24</f>
        <v>82</v>
      </c>
      <c r="V25" s="15">
        <f>[21]Abril!$G$25</f>
        <v>70</v>
      </c>
      <c r="W25" s="15">
        <f>[21]Abril!$G$26</f>
        <v>67</v>
      </c>
      <c r="X25" s="15">
        <f>[21]Abril!$G$27</f>
        <v>63</v>
      </c>
      <c r="Y25" s="15">
        <f>[21]Abril!$G$28</f>
        <v>67</v>
      </c>
      <c r="Z25" s="15">
        <f>[21]Abril!$G$29</f>
        <v>67</v>
      </c>
      <c r="AA25" s="15">
        <f>[21]Abril!$G$30</f>
        <v>75</v>
      </c>
      <c r="AB25" s="15">
        <f>[21]Abril!$G$31</f>
        <v>51</v>
      </c>
      <c r="AC25" s="15">
        <f>[21]Abril!$G$32</f>
        <v>41</v>
      </c>
      <c r="AD25" s="15">
        <f>[21]Abril!$G$33</f>
        <v>54</v>
      </c>
      <c r="AE25" s="15">
        <f>[21]Abril!$G$34</f>
        <v>64</v>
      </c>
      <c r="AF25" s="31">
        <f t="shared" si="3"/>
        <v>41</v>
      </c>
      <c r="AG25" s="91">
        <f t="shared" si="4"/>
        <v>66.033333333333331</v>
      </c>
    </row>
    <row r="26" spans="1:33" ht="17.100000000000001" customHeight="1" x14ac:dyDescent="0.2">
      <c r="A26" s="84" t="s">
        <v>16</v>
      </c>
      <c r="B26" s="15">
        <f>[22]Abril!$G$5</f>
        <v>34</v>
      </c>
      <c r="C26" s="15">
        <f>[22]Abril!$G$6</f>
        <v>29</v>
      </c>
      <c r="D26" s="15">
        <f>[22]Abril!$G$7</f>
        <v>42</v>
      </c>
      <c r="E26" s="15">
        <f>[22]Abril!$G$8</f>
        <v>63</v>
      </c>
      <c r="F26" s="15">
        <f>[22]Abril!$G$9</f>
        <v>61</v>
      </c>
      <c r="G26" s="15">
        <f>[22]Abril!$G$10</f>
        <v>78</v>
      </c>
      <c r="H26" s="15">
        <f>[22]Abril!$G$11</f>
        <v>52</v>
      </c>
      <c r="I26" s="15">
        <f>[22]Abril!$G$12</f>
        <v>47</v>
      </c>
      <c r="J26" s="15">
        <f>[22]Abril!$G$13</f>
        <v>48</v>
      </c>
      <c r="K26" s="15">
        <f>[22]Abril!$G$14</f>
        <v>69</v>
      </c>
      <c r="L26" s="15">
        <f>[22]Abril!$G$15</f>
        <v>61</v>
      </c>
      <c r="M26" s="15">
        <f>[22]Abril!$G$16</f>
        <v>41</v>
      </c>
      <c r="N26" s="15">
        <f>[22]Abril!$G$17</f>
        <v>33</v>
      </c>
      <c r="O26" s="15">
        <f>[22]Abril!$G$18</f>
        <v>37</v>
      </c>
      <c r="P26" s="15">
        <f>[22]Abril!$G$19</f>
        <v>33</v>
      </c>
      <c r="Q26" s="15">
        <f>[22]Abril!$G$20</f>
        <v>44</v>
      </c>
      <c r="R26" s="15">
        <f>[22]Abril!$G$21</f>
        <v>64</v>
      </c>
      <c r="S26" s="15">
        <f>[22]Abril!$G$22</f>
        <v>61</v>
      </c>
      <c r="T26" s="15">
        <f>[22]Abril!$G$23</f>
        <v>69</v>
      </c>
      <c r="U26" s="15">
        <f>[22]Abril!$G$24</f>
        <v>74</v>
      </c>
      <c r="V26" s="15">
        <f>[22]Abril!$G$25</f>
        <v>57</v>
      </c>
      <c r="W26" s="15">
        <f>[22]Abril!$G$26</f>
        <v>57</v>
      </c>
      <c r="X26" s="15">
        <f>[22]Abril!$G$27</f>
        <v>53</v>
      </c>
      <c r="Y26" s="15">
        <f>[22]Abril!$G$28</f>
        <v>52</v>
      </c>
      <c r="Z26" s="15">
        <f>[22]Abril!$G$29</f>
        <v>50</v>
      </c>
      <c r="AA26" s="15">
        <f>[22]Abril!$G$30</f>
        <v>55</v>
      </c>
      <c r="AB26" s="15">
        <f>[22]Abril!$G$31</f>
        <v>33</v>
      </c>
      <c r="AC26" s="15">
        <f>[22]Abril!$G$32</f>
        <v>29</v>
      </c>
      <c r="AD26" s="15">
        <f>[22]Abril!$G$33</f>
        <v>40</v>
      </c>
      <c r="AE26" s="15">
        <f>[22]Abril!$G$34</f>
        <v>48</v>
      </c>
      <c r="AF26" s="31">
        <f t="shared" si="3"/>
        <v>29</v>
      </c>
      <c r="AG26" s="91">
        <f t="shared" si="4"/>
        <v>50.466666666666669</v>
      </c>
    </row>
    <row r="27" spans="1:33" ht="17.100000000000001" customHeight="1" x14ac:dyDescent="0.2">
      <c r="A27" s="84" t="s">
        <v>17</v>
      </c>
      <c r="B27" s="15" t="str">
        <f>[23]Abril!$G$5</f>
        <v>*</v>
      </c>
      <c r="C27" s="15" t="str">
        <f>[23]Abril!$G$6</f>
        <v>*</v>
      </c>
      <c r="D27" s="15" t="str">
        <f>[23]Abril!$G$7</f>
        <v>*</v>
      </c>
      <c r="E27" s="15" t="str">
        <f>[23]Abril!$G$8</f>
        <v>*</v>
      </c>
      <c r="F27" s="15" t="str">
        <f>[23]Abril!$G$9</f>
        <v>*</v>
      </c>
      <c r="G27" s="15">
        <f>[23]Abril!$G$10</f>
        <v>15</v>
      </c>
      <c r="H27" s="15" t="str">
        <f>[23]Abril!$G$11</f>
        <v>*</v>
      </c>
      <c r="I27" s="15" t="str">
        <f>[23]Abril!$G$12</f>
        <v>*</v>
      </c>
      <c r="J27" s="15" t="str">
        <f>[23]Abril!$G$13</f>
        <v>*</v>
      </c>
      <c r="K27" s="15" t="str">
        <f>[23]Abril!$G$14</f>
        <v>*</v>
      </c>
      <c r="L27" s="15" t="str">
        <f>[23]Abril!$G$15</f>
        <v>*</v>
      </c>
      <c r="M27" s="15" t="str">
        <f>[23]Abril!$G$16</f>
        <v>*</v>
      </c>
      <c r="N27" s="15" t="str">
        <f>[23]Abril!$G$17</f>
        <v>*</v>
      </c>
      <c r="O27" s="15" t="str">
        <f>[23]Abril!$G$18</f>
        <v>*</v>
      </c>
      <c r="P27" s="15" t="str">
        <f>[23]Abril!$G$19</f>
        <v>*</v>
      </c>
      <c r="Q27" s="15">
        <f>[23]Abril!$G$20</f>
        <v>11</v>
      </c>
      <c r="R27" s="15" t="str">
        <f>[23]Abril!$G$21</f>
        <v>*</v>
      </c>
      <c r="S27" s="15" t="str">
        <f>[23]Abril!$G$22</f>
        <v>*</v>
      </c>
      <c r="T27" s="15" t="str">
        <f>[23]Abril!$G$23</f>
        <v>*</v>
      </c>
      <c r="U27" s="15">
        <f>[23]Abril!$G$24</f>
        <v>12</v>
      </c>
      <c r="V27" s="15" t="str">
        <f>[23]Abril!$G$25</f>
        <v>*</v>
      </c>
      <c r="W27" s="15" t="str">
        <f>[23]Abril!$G$26</f>
        <v>*</v>
      </c>
      <c r="X27" s="15" t="str">
        <f>[23]Abril!$G$27</f>
        <v>*</v>
      </c>
      <c r="Y27" s="15" t="str">
        <f>[23]Abril!$G$28</f>
        <v>*</v>
      </c>
      <c r="Z27" s="15" t="str">
        <f>[23]Abril!$G$29</f>
        <v>*</v>
      </c>
      <c r="AA27" s="15">
        <f>[23]Abril!$G$30</f>
        <v>15</v>
      </c>
      <c r="AB27" s="15" t="str">
        <f>[23]Abril!$G$31</f>
        <v>*</v>
      </c>
      <c r="AC27" s="15" t="str">
        <f>[23]Abril!$G$32</f>
        <v>*</v>
      </c>
      <c r="AD27" s="15" t="str">
        <f>[23]Abril!$G$33</f>
        <v>*</v>
      </c>
      <c r="AE27" s="15" t="str">
        <f>[23]Abril!$G$34</f>
        <v>*</v>
      </c>
      <c r="AF27" s="31">
        <f t="shared" si="3"/>
        <v>11</v>
      </c>
      <c r="AG27" s="91">
        <f t="shared" si="4"/>
        <v>13.25</v>
      </c>
    </row>
    <row r="28" spans="1:33" ht="17.100000000000001" customHeight="1" x14ac:dyDescent="0.2">
      <c r="A28" s="84" t="s">
        <v>18</v>
      </c>
      <c r="B28" s="15">
        <f>[24]Abril!$G$5</f>
        <v>46</v>
      </c>
      <c r="C28" s="15">
        <f>[24]Abril!$G$6</f>
        <v>37</v>
      </c>
      <c r="D28" s="15">
        <f>[24]Abril!$G$7</f>
        <v>65</v>
      </c>
      <c r="E28" s="15" t="str">
        <f>[24]Abril!$G$8</f>
        <v>*</v>
      </c>
      <c r="F28" s="15">
        <f>[24]Abril!$G$9</f>
        <v>59</v>
      </c>
      <c r="G28" s="15" t="str">
        <f>[24]Abril!$G$10</f>
        <v>*</v>
      </c>
      <c r="H28" s="15" t="str">
        <f>[24]Abril!$G$11</f>
        <v>*</v>
      </c>
      <c r="I28" s="15">
        <f>[24]Abril!$G$12</f>
        <v>54</v>
      </c>
      <c r="J28" s="15">
        <f>[24]Abril!$G$13</f>
        <v>46</v>
      </c>
      <c r="K28" s="15">
        <f>[24]Abril!$G$14</f>
        <v>45</v>
      </c>
      <c r="L28" s="15">
        <f>[24]Abril!$G$15</f>
        <v>54</v>
      </c>
      <c r="M28" s="15">
        <f>[24]Abril!$G$16</f>
        <v>64</v>
      </c>
      <c r="N28" s="15">
        <f>[24]Abril!$G$17</f>
        <v>56</v>
      </c>
      <c r="O28" s="15">
        <f>[24]Abril!$G$18</f>
        <v>47</v>
      </c>
      <c r="P28" s="15">
        <f>[24]Abril!$G$19</f>
        <v>45</v>
      </c>
      <c r="Q28" s="15">
        <f>[24]Abril!$G$20</f>
        <v>50</v>
      </c>
      <c r="R28" s="15">
        <f>[24]Abril!$G$21</f>
        <v>55</v>
      </c>
      <c r="S28" s="15">
        <f>[24]Abril!$G$22</f>
        <v>48</v>
      </c>
      <c r="T28" s="15">
        <f>[24]Abril!$G$23</f>
        <v>54</v>
      </c>
      <c r="U28" s="15">
        <f>[24]Abril!$G$24</f>
        <v>84</v>
      </c>
      <c r="V28" s="15">
        <f>[24]Abril!$G$25</f>
        <v>83</v>
      </c>
      <c r="W28" s="15">
        <f>[24]Abril!$G$26</f>
        <v>56</v>
      </c>
      <c r="X28" s="15">
        <f>[24]Abril!$G$27</f>
        <v>50</v>
      </c>
      <c r="Y28" s="15">
        <f>[24]Abril!$G$28</f>
        <v>49</v>
      </c>
      <c r="Z28" s="15">
        <f>[24]Abril!$G$29</f>
        <v>54</v>
      </c>
      <c r="AA28" s="15">
        <f>[24]Abril!$G$30</f>
        <v>67</v>
      </c>
      <c r="AB28" s="15">
        <f>[24]Abril!$G$31</f>
        <v>58</v>
      </c>
      <c r="AC28" s="15">
        <f>[24]Abril!$G$32</f>
        <v>41</v>
      </c>
      <c r="AD28" s="15">
        <f>[24]Abril!$G$33</f>
        <v>46</v>
      </c>
      <c r="AE28" s="15">
        <f>[24]Abril!$G$34</f>
        <v>49</v>
      </c>
      <c r="AF28" s="31">
        <f t="shared" si="3"/>
        <v>37</v>
      </c>
      <c r="AG28" s="91">
        <f t="shared" si="4"/>
        <v>54.148148148148145</v>
      </c>
    </row>
    <row r="29" spans="1:33" ht="17.100000000000001" customHeight="1" x14ac:dyDescent="0.2">
      <c r="A29" s="84" t="s">
        <v>19</v>
      </c>
      <c r="B29" s="15">
        <f>[25]Abril!$G$5</f>
        <v>41</v>
      </c>
      <c r="C29" s="15">
        <f>[25]Abril!$G$6</f>
        <v>43</v>
      </c>
      <c r="D29" s="15">
        <f>[25]Abril!$G$7</f>
        <v>49</v>
      </c>
      <c r="E29" s="15">
        <f>[25]Abril!$G$8</f>
        <v>68</v>
      </c>
      <c r="F29" s="15">
        <f>[25]Abril!$G$9</f>
        <v>75</v>
      </c>
      <c r="G29" s="15">
        <f>[25]Abril!$G$10</f>
        <v>70</v>
      </c>
      <c r="H29" s="15">
        <f>[25]Abril!$G$11</f>
        <v>64</v>
      </c>
      <c r="I29" s="15">
        <f>[25]Abril!$G$12</f>
        <v>66</v>
      </c>
      <c r="J29" s="15">
        <f>[25]Abril!$G$13</f>
        <v>65</v>
      </c>
      <c r="K29" s="15">
        <f>[25]Abril!$G$14</f>
        <v>63</v>
      </c>
      <c r="L29" s="15">
        <f>[25]Abril!$G$15</f>
        <v>73</v>
      </c>
      <c r="M29" s="15">
        <f>[25]Abril!$G$16</f>
        <v>49</v>
      </c>
      <c r="N29" s="15">
        <f>[25]Abril!$G$17</f>
        <v>57</v>
      </c>
      <c r="O29" s="15">
        <f>[25]Abril!$G$18</f>
        <v>52</v>
      </c>
      <c r="P29" s="15">
        <f>[25]Abril!$G$19</f>
        <v>51</v>
      </c>
      <c r="Q29" s="15">
        <f>[25]Abril!$G$20</f>
        <v>76</v>
      </c>
      <c r="R29" s="15">
        <f>[25]Abril!$G$21</f>
        <v>57</v>
      </c>
      <c r="S29" s="15">
        <f>[25]Abril!$G$22</f>
        <v>67</v>
      </c>
      <c r="T29" s="15">
        <f>[25]Abril!$G$23</f>
        <v>58</v>
      </c>
      <c r="U29" s="15">
        <f>[25]Abril!$G$24</f>
        <v>76</v>
      </c>
      <c r="V29" s="15">
        <f>[25]Abril!$G$25</f>
        <v>61</v>
      </c>
      <c r="W29" s="15">
        <f>[25]Abril!$G$26</f>
        <v>62</v>
      </c>
      <c r="X29" s="15">
        <f>[25]Abril!$G$27</f>
        <v>49</v>
      </c>
      <c r="Y29" s="15">
        <f>[25]Abril!$G$28</f>
        <v>51</v>
      </c>
      <c r="Z29" s="15">
        <f>[25]Abril!$G$29</f>
        <v>53</v>
      </c>
      <c r="AA29" s="15">
        <f>[25]Abril!$G$30</f>
        <v>55</v>
      </c>
      <c r="AB29" s="15">
        <f>[25]Abril!$G$31</f>
        <v>37</v>
      </c>
      <c r="AC29" s="15">
        <f>[25]Abril!$G$32</f>
        <v>35</v>
      </c>
      <c r="AD29" s="15">
        <f>[25]Abril!$G$33</f>
        <v>44</v>
      </c>
      <c r="AE29" s="15">
        <f>[25]Abril!$G$34</f>
        <v>56</v>
      </c>
      <c r="AF29" s="31">
        <f t="shared" si="3"/>
        <v>35</v>
      </c>
      <c r="AG29" s="91">
        <f t="shared" si="4"/>
        <v>57.43333333333333</v>
      </c>
    </row>
    <row r="30" spans="1:33" ht="17.100000000000001" customHeight="1" x14ac:dyDescent="0.2">
      <c r="A30" s="84" t="s">
        <v>31</v>
      </c>
      <c r="B30" s="15">
        <f>[26]Abril!$G$5</f>
        <v>35</v>
      </c>
      <c r="C30" s="15">
        <f>[26]Abril!$G$6</f>
        <v>34</v>
      </c>
      <c r="D30" s="15">
        <f>[26]Abril!$G$7</f>
        <v>36</v>
      </c>
      <c r="E30" s="15">
        <f>[26]Abril!$G$8</f>
        <v>60</v>
      </c>
      <c r="F30" s="15">
        <f>[26]Abril!$G$9</f>
        <v>62</v>
      </c>
      <c r="G30" s="15">
        <f>[26]Abril!$G$10</f>
        <v>70</v>
      </c>
      <c r="H30" s="15">
        <f>[26]Abril!$G$11</f>
        <v>54</v>
      </c>
      <c r="I30" s="15">
        <f>[26]Abril!$G$12</f>
        <v>62</v>
      </c>
      <c r="J30" s="15">
        <f>[26]Abril!$G$13</f>
        <v>48</v>
      </c>
      <c r="K30" s="15">
        <f>[26]Abril!$G$14</f>
        <v>46</v>
      </c>
      <c r="L30" s="15">
        <f>[26]Abril!$G$15</f>
        <v>66</v>
      </c>
      <c r="M30" s="15">
        <f>[26]Abril!$G$16</f>
        <v>52</v>
      </c>
      <c r="N30" s="15">
        <f>[26]Abril!$G$17</f>
        <v>55</v>
      </c>
      <c r="O30" s="15">
        <f>[26]Abril!$G$18</f>
        <v>47</v>
      </c>
      <c r="P30" s="15">
        <f>[26]Abril!$G$19</f>
        <v>49</v>
      </c>
      <c r="Q30" s="15">
        <f>[26]Abril!$G$20</f>
        <v>61</v>
      </c>
      <c r="R30" s="15">
        <f>[26]Abril!$G$21</f>
        <v>67</v>
      </c>
      <c r="S30" s="15">
        <f>[26]Abril!$G$22</f>
        <v>54</v>
      </c>
      <c r="T30" s="15">
        <f>[26]Abril!$G$23</f>
        <v>55</v>
      </c>
      <c r="U30" s="15">
        <f>[26]Abril!$G$24</f>
        <v>87</v>
      </c>
      <c r="V30" s="15">
        <f>[26]Abril!$G$25</f>
        <v>61</v>
      </c>
      <c r="W30" s="15">
        <f>[26]Abril!$G$26</f>
        <v>57</v>
      </c>
      <c r="X30" s="15">
        <f>[26]Abril!$G$27</f>
        <v>43</v>
      </c>
      <c r="Y30" s="15">
        <f>[26]Abril!$G$28</f>
        <v>41</v>
      </c>
      <c r="Z30" s="15">
        <f>[26]Abril!$G$29</f>
        <v>51</v>
      </c>
      <c r="AA30" s="15">
        <f>[26]Abril!$G$30</f>
        <v>74</v>
      </c>
      <c r="AB30" s="15">
        <f>[26]Abril!$G$31</f>
        <v>46</v>
      </c>
      <c r="AC30" s="15">
        <f>[26]Abril!$G$32</f>
        <v>37</v>
      </c>
      <c r="AD30" s="15">
        <f>[26]Abril!$G$33</f>
        <v>43</v>
      </c>
      <c r="AE30" s="15">
        <f>[26]Abril!$G$34</f>
        <v>65</v>
      </c>
      <c r="AF30" s="31">
        <f t="shared" si="3"/>
        <v>34</v>
      </c>
      <c r="AG30" s="91">
        <f t="shared" si="4"/>
        <v>53.93333333333333</v>
      </c>
    </row>
    <row r="31" spans="1:33" ht="17.100000000000001" customHeight="1" x14ac:dyDescent="0.2">
      <c r="A31" s="84" t="s">
        <v>51</v>
      </c>
      <c r="B31" s="15">
        <f>[27]Abril!$G$5</f>
        <v>46</v>
      </c>
      <c r="C31" s="15">
        <f>[27]Abril!$G$6</f>
        <v>40</v>
      </c>
      <c r="D31" s="15">
        <f>[27]Abril!$G$7</f>
        <v>43</v>
      </c>
      <c r="E31" s="15">
        <f>[27]Abril!$G$8</f>
        <v>48</v>
      </c>
      <c r="F31" s="15">
        <f>[27]Abril!$G$9</f>
        <v>51</v>
      </c>
      <c r="G31" s="15">
        <f>[27]Abril!$G$10</f>
        <v>50</v>
      </c>
      <c r="H31" s="15">
        <f>[27]Abril!$G$11</f>
        <v>50</v>
      </c>
      <c r="I31" s="15">
        <f>[27]Abril!$G$12</f>
        <v>41</v>
      </c>
      <c r="J31" s="15">
        <f>[27]Abril!$G$13</f>
        <v>41</v>
      </c>
      <c r="K31" s="15">
        <f>[27]Abril!$G$14</f>
        <v>27</v>
      </c>
      <c r="L31" s="15">
        <f>[27]Abril!$G$15</f>
        <v>38</v>
      </c>
      <c r="M31" s="15">
        <f>[27]Abril!$G$16</f>
        <v>54</v>
      </c>
      <c r="N31" s="15">
        <f>[27]Abril!$G$17</f>
        <v>57</v>
      </c>
      <c r="O31" s="15">
        <f>[27]Abril!$G$18</f>
        <v>36</v>
      </c>
      <c r="P31" s="15">
        <f>[27]Abril!$G$19</f>
        <v>45</v>
      </c>
      <c r="Q31" s="15">
        <f>[27]Abril!$G$20</f>
        <v>53</v>
      </c>
      <c r="R31" s="15">
        <f>[27]Abril!$G$21</f>
        <v>53</v>
      </c>
      <c r="S31" s="15">
        <f>[27]Abril!$G$22</f>
        <v>50</v>
      </c>
      <c r="T31" s="15">
        <f>[27]Abril!$G$23</f>
        <v>54</v>
      </c>
      <c r="U31" s="15">
        <f>[27]Abril!$G$24</f>
        <v>78</v>
      </c>
      <c r="V31" s="15">
        <f>[27]Abril!$G$25</f>
        <v>65</v>
      </c>
      <c r="W31" s="15">
        <f>[27]Abril!$G$26</f>
        <v>60</v>
      </c>
      <c r="X31" s="15">
        <f>[27]Abril!$G$27</f>
        <v>49</v>
      </c>
      <c r="Y31" s="15">
        <f>[27]Abril!$G$28</f>
        <v>42</v>
      </c>
      <c r="Z31" s="15">
        <f>[27]Abril!$G$29</f>
        <v>47</v>
      </c>
      <c r="AA31" s="15">
        <f>[27]Abril!$G$30</f>
        <v>60</v>
      </c>
      <c r="AB31" s="15">
        <f>[27]Abril!$G$31</f>
        <v>84</v>
      </c>
      <c r="AC31" s="15">
        <f>[27]Abril!$G$32</f>
        <v>57</v>
      </c>
      <c r="AD31" s="15">
        <f>[27]Abril!$G$33</f>
        <v>48</v>
      </c>
      <c r="AE31" s="15">
        <f>[27]Abril!$G$34</f>
        <v>44</v>
      </c>
      <c r="AF31" s="31">
        <f>MIN(B31:AE31)</f>
        <v>27</v>
      </c>
      <c r="AG31" s="91">
        <f>AVERAGE(B31:AE31)</f>
        <v>50.366666666666667</v>
      </c>
    </row>
    <row r="32" spans="1:33" ht="17.100000000000001" customHeight="1" x14ac:dyDescent="0.2">
      <c r="A32" s="84" t="s">
        <v>20</v>
      </c>
      <c r="B32" s="15">
        <f>[28]Abril!$G$5</f>
        <v>30</v>
      </c>
      <c r="C32" s="15">
        <f>[28]Abril!$G$6</f>
        <v>36</v>
      </c>
      <c r="D32" s="15">
        <f>[28]Abril!$G$7</f>
        <v>40</v>
      </c>
      <c r="E32" s="15">
        <f>[28]Abril!$G$8</f>
        <v>44</v>
      </c>
      <c r="F32" s="15">
        <f>[28]Abril!$G$9</f>
        <v>42</v>
      </c>
      <c r="G32" s="15">
        <f>[28]Abril!$G$10</f>
        <v>45</v>
      </c>
      <c r="H32" s="15">
        <f>[28]Abril!$G$11</f>
        <v>50</v>
      </c>
      <c r="I32" s="15">
        <f>[28]Abril!$G$12</f>
        <v>57</v>
      </c>
      <c r="J32" s="15">
        <f>[28]Abril!$G$13</f>
        <v>49</v>
      </c>
      <c r="K32" s="15">
        <f>[28]Abril!$G$14</f>
        <v>42</v>
      </c>
      <c r="L32" s="15">
        <f>[28]Abril!$G$15</f>
        <v>51</v>
      </c>
      <c r="M32" s="15">
        <f>[28]Abril!$G$16</f>
        <v>55</v>
      </c>
      <c r="N32" s="15">
        <f>[28]Abril!$G$17</f>
        <v>46</v>
      </c>
      <c r="O32" s="15">
        <f>[28]Abril!$G$18</f>
        <v>41</v>
      </c>
      <c r="P32" s="15">
        <f>[28]Abril!$G$19</f>
        <v>42</v>
      </c>
      <c r="Q32" s="15">
        <f>[28]Abril!$G$20</f>
        <v>48</v>
      </c>
      <c r="R32" s="15">
        <f>[28]Abril!$G$21</f>
        <v>49</v>
      </c>
      <c r="S32" s="15">
        <f>[28]Abril!$G$22</f>
        <v>45</v>
      </c>
      <c r="T32" s="15">
        <f>[28]Abril!$G$23</f>
        <v>46</v>
      </c>
      <c r="U32" s="15">
        <f>[28]Abril!$G$24</f>
        <v>60</v>
      </c>
      <c r="V32" s="15">
        <f>[28]Abril!$G$25</f>
        <v>71</v>
      </c>
      <c r="W32" s="15">
        <f>[28]Abril!$G$26</f>
        <v>40</v>
      </c>
      <c r="X32" s="15">
        <f>[28]Abril!$G$27</f>
        <v>41</v>
      </c>
      <c r="Y32" s="15">
        <f>[28]Abril!$G$28</f>
        <v>33</v>
      </c>
      <c r="Z32" s="15">
        <f>[28]Abril!$G$29</f>
        <v>33</v>
      </c>
      <c r="AA32" s="15">
        <f>[28]Abril!$G$30</f>
        <v>55</v>
      </c>
      <c r="AB32" s="15">
        <f>[28]Abril!$G$31</f>
        <v>42</v>
      </c>
      <c r="AC32" s="15">
        <f>[28]Abril!$G$32</f>
        <v>51</v>
      </c>
      <c r="AD32" s="15">
        <f>[28]Abril!$G$33</f>
        <v>40</v>
      </c>
      <c r="AE32" s="15">
        <f>[28]Abril!$G$34</f>
        <v>52</v>
      </c>
      <c r="AF32" s="31">
        <f>MIN(B32:AE32)</f>
        <v>30</v>
      </c>
      <c r="AG32" s="91">
        <f>AVERAGE(B32:AE32)</f>
        <v>45.866666666666667</v>
      </c>
    </row>
    <row r="33" spans="1:35" s="5" customFormat="1" ht="17.100000000000001" customHeight="1" thickBot="1" x14ac:dyDescent="0.25">
      <c r="A33" s="123" t="s">
        <v>35</v>
      </c>
      <c r="B33" s="96">
        <f t="shared" ref="B33:AF33" si="5">MIN(B5:B32)</f>
        <v>24</v>
      </c>
      <c r="C33" s="96">
        <f t="shared" si="5"/>
        <v>18</v>
      </c>
      <c r="D33" s="96">
        <f t="shared" si="5"/>
        <v>26</v>
      </c>
      <c r="E33" s="96">
        <f t="shared" si="5"/>
        <v>32</v>
      </c>
      <c r="F33" s="96">
        <f t="shared" si="5"/>
        <v>37</v>
      </c>
      <c r="G33" s="96">
        <f t="shared" si="5"/>
        <v>15</v>
      </c>
      <c r="H33" s="96">
        <f t="shared" si="5"/>
        <v>38</v>
      </c>
      <c r="I33" s="96">
        <f t="shared" si="5"/>
        <v>39</v>
      </c>
      <c r="J33" s="96">
        <f t="shared" si="5"/>
        <v>31</v>
      </c>
      <c r="K33" s="96">
        <f t="shared" si="5"/>
        <v>27</v>
      </c>
      <c r="L33" s="96">
        <f t="shared" si="5"/>
        <v>35</v>
      </c>
      <c r="M33" s="96">
        <f t="shared" si="5"/>
        <v>29</v>
      </c>
      <c r="N33" s="96">
        <f t="shared" si="5"/>
        <v>28</v>
      </c>
      <c r="O33" s="96">
        <f t="shared" si="5"/>
        <v>24</v>
      </c>
      <c r="P33" s="96">
        <f t="shared" si="5"/>
        <v>27</v>
      </c>
      <c r="Q33" s="96">
        <f t="shared" si="5"/>
        <v>11</v>
      </c>
      <c r="R33" s="96">
        <f t="shared" si="5"/>
        <v>35</v>
      </c>
      <c r="S33" s="96">
        <f t="shared" si="5"/>
        <v>29</v>
      </c>
      <c r="T33" s="96">
        <f t="shared" si="5"/>
        <v>35</v>
      </c>
      <c r="U33" s="96">
        <f t="shared" si="5"/>
        <v>12</v>
      </c>
      <c r="V33" s="96">
        <f t="shared" si="5"/>
        <v>31</v>
      </c>
      <c r="W33" s="96">
        <f t="shared" si="5"/>
        <v>28</v>
      </c>
      <c r="X33" s="96">
        <f t="shared" si="5"/>
        <v>22</v>
      </c>
      <c r="Y33" s="96">
        <f t="shared" si="5"/>
        <v>21</v>
      </c>
      <c r="Z33" s="96">
        <f t="shared" si="5"/>
        <v>30</v>
      </c>
      <c r="AA33" s="96">
        <f t="shared" si="5"/>
        <v>15</v>
      </c>
      <c r="AB33" s="96">
        <f t="shared" si="5"/>
        <v>21</v>
      </c>
      <c r="AC33" s="96">
        <f t="shared" si="5"/>
        <v>12</v>
      </c>
      <c r="AD33" s="96">
        <f t="shared" si="5"/>
        <v>17</v>
      </c>
      <c r="AE33" s="96">
        <f t="shared" si="5"/>
        <v>25</v>
      </c>
      <c r="AF33" s="124">
        <f t="shared" si="5"/>
        <v>11</v>
      </c>
      <c r="AG33" s="101">
        <f>AVERAGE(AG5:AG32)</f>
        <v>49.41739119756361</v>
      </c>
    </row>
    <row r="34" spans="1:35" x14ac:dyDescent="0.2">
      <c r="A34" s="64"/>
      <c r="B34" s="65"/>
      <c r="C34" s="65"/>
      <c r="D34" s="65" t="s">
        <v>145</v>
      </c>
      <c r="E34" s="65"/>
      <c r="F34" s="6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  <c r="AF34" s="69"/>
      <c r="AG34" s="99"/>
    </row>
    <row r="35" spans="1:35" x14ac:dyDescent="0.2">
      <c r="A35" s="64"/>
      <c r="B35" s="71" t="s">
        <v>138</v>
      </c>
      <c r="C35" s="71"/>
      <c r="D35" s="71"/>
      <c r="E35" s="71"/>
      <c r="F35" s="71"/>
      <c r="G35" s="71"/>
      <c r="H35" s="71"/>
      <c r="I35" s="71"/>
      <c r="J35" s="66"/>
      <c r="K35" s="66"/>
      <c r="L35" s="66"/>
      <c r="M35" s="66" t="s">
        <v>52</v>
      </c>
      <c r="N35" s="66"/>
      <c r="O35" s="66"/>
      <c r="P35" s="66"/>
      <c r="Q35" s="66"/>
      <c r="R35" s="66"/>
      <c r="S35" s="66"/>
      <c r="T35" s="127" t="s">
        <v>139</v>
      </c>
      <c r="U35" s="127"/>
      <c r="V35" s="127"/>
      <c r="W35" s="127"/>
      <c r="X35" s="127"/>
      <c r="Y35" s="66"/>
      <c r="Z35" s="66"/>
      <c r="AA35" s="66"/>
      <c r="AB35" s="66"/>
      <c r="AC35" s="66"/>
      <c r="AD35" s="67"/>
      <c r="AE35" s="66"/>
      <c r="AF35" s="66"/>
      <c r="AG35" s="72"/>
      <c r="AH35" s="2"/>
    </row>
    <row r="36" spans="1:35" x14ac:dyDescent="0.2">
      <c r="A36" s="73"/>
      <c r="B36" s="66"/>
      <c r="C36" s="66"/>
      <c r="D36" s="66"/>
      <c r="E36" s="66"/>
      <c r="F36" s="66"/>
      <c r="G36" s="66"/>
      <c r="H36" s="66"/>
      <c r="I36" s="66"/>
      <c r="J36" s="74"/>
      <c r="K36" s="74"/>
      <c r="L36" s="74"/>
      <c r="M36" s="74" t="s">
        <v>53</v>
      </c>
      <c r="N36" s="74"/>
      <c r="O36" s="74"/>
      <c r="P36" s="74"/>
      <c r="Q36" s="66"/>
      <c r="R36" s="66"/>
      <c r="S36" s="66"/>
      <c r="T36" s="128" t="s">
        <v>140</v>
      </c>
      <c r="U36" s="128"/>
      <c r="V36" s="128"/>
      <c r="W36" s="128"/>
      <c r="X36" s="128"/>
      <c r="Y36" s="66"/>
      <c r="Z36" s="66"/>
      <c r="AA36" s="66"/>
      <c r="AB36" s="66"/>
      <c r="AC36" s="66"/>
      <c r="AD36" s="67"/>
      <c r="AE36" s="68"/>
      <c r="AF36" s="69"/>
      <c r="AG36" s="75"/>
      <c r="AH36" s="2"/>
      <c r="AI36" s="2"/>
    </row>
    <row r="37" spans="1:35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8"/>
      <c r="AF37" s="69"/>
      <c r="AG37" s="99"/>
    </row>
    <row r="38" spans="1:35" ht="13.5" thickBo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100"/>
    </row>
    <row r="39" spans="1:35" x14ac:dyDescent="0.2">
      <c r="AF39" s="6" t="s">
        <v>54</v>
      </c>
    </row>
    <row r="41" spans="1:35" x14ac:dyDescent="0.2">
      <c r="K41" s="2" t="s">
        <v>54</v>
      </c>
    </row>
    <row r="42" spans="1:35" x14ac:dyDescent="0.2">
      <c r="G42" s="2" t="s">
        <v>54</v>
      </c>
      <c r="I42" s="2" t="s">
        <v>54</v>
      </c>
      <c r="X42" s="2" t="s">
        <v>54</v>
      </c>
    </row>
    <row r="48" spans="1:35" x14ac:dyDescent="0.2">
      <c r="AG48" s="19" t="s">
        <v>54</v>
      </c>
      <c r="AH48" s="33" t="s">
        <v>54</v>
      </c>
    </row>
  </sheetData>
  <sheetProtection password="C6EC" sheet="1" objects="1" scenarios="1"/>
  <mergeCells count="35">
    <mergeCell ref="T35:X35"/>
    <mergeCell ref="T36:X36"/>
    <mergeCell ref="M3:M4"/>
    <mergeCell ref="A1:AF1"/>
    <mergeCell ref="A2:A4"/>
    <mergeCell ref="B2:AG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  <mergeCell ref="AE3:AE4"/>
    <mergeCell ref="AA3:AA4"/>
    <mergeCell ref="AB3:AB4"/>
    <mergeCell ref="AC3:AC4"/>
    <mergeCell ref="AD3:AD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opLeftCell="A13" zoomScale="90" zoomScaleNormal="90" workbookViewId="0">
      <selection activeCell="AJ40" sqref="AJ40"/>
    </sheetView>
  </sheetViews>
  <sheetFormatPr defaultRowHeight="12.75" x14ac:dyDescent="0.2"/>
  <cols>
    <col min="1" max="1" width="19.140625" style="2" bestFit="1" customWidth="1"/>
    <col min="2" max="2" width="5.42578125" style="3" bestFit="1" customWidth="1"/>
    <col min="3" max="3" width="6.42578125" style="3" bestFit="1" customWidth="1"/>
    <col min="4" max="31" width="5.42578125" style="3" bestFit="1" customWidth="1"/>
    <col min="32" max="32" width="7.42578125" style="9" bestFit="1" customWidth="1"/>
  </cols>
  <sheetData>
    <row r="1" spans="1:33" ht="20.100000000000001" customHeight="1" x14ac:dyDescent="0.2">
      <c r="A1" s="135" t="s">
        <v>28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33" s="4" customFormat="1" ht="20.100000000000001" customHeight="1" x14ac:dyDescent="0.2">
      <c r="A2" s="136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</row>
    <row r="3" spans="1:33" s="5" customFormat="1" ht="20.100000000000001" customHeight="1" x14ac:dyDescent="0.2">
      <c r="A3" s="136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24" t="s">
        <v>41</v>
      </c>
    </row>
    <row r="4" spans="1:33" s="5" customFormat="1" ht="20.100000000000001" customHeight="1" x14ac:dyDescent="0.2">
      <c r="A4" s="13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24" t="s">
        <v>39</v>
      </c>
    </row>
    <row r="5" spans="1:33" s="5" customFormat="1" ht="20.100000000000001" customHeight="1" x14ac:dyDescent="0.2">
      <c r="A5" s="14" t="s">
        <v>47</v>
      </c>
      <c r="B5" s="15">
        <f>[1]Abril!$H$5</f>
        <v>11.16</v>
      </c>
      <c r="C5" s="15">
        <f>[1]Abril!$H$6</f>
        <v>11.16</v>
      </c>
      <c r="D5" s="15">
        <f>[1]Abril!$H$7</f>
        <v>12.24</v>
      </c>
      <c r="E5" s="15">
        <f>[1]Abril!$H$8</f>
        <v>8.64</v>
      </c>
      <c r="F5" s="15">
        <f>[1]Abril!$H$9</f>
        <v>13.32</v>
      </c>
      <c r="G5" s="15">
        <f>[1]Abril!$H$10</f>
        <v>15.120000000000001</v>
      </c>
      <c r="H5" s="15">
        <f>[1]Abril!$H$11</f>
        <v>13.32</v>
      </c>
      <c r="I5" s="15">
        <f>[1]Abril!$H$12</f>
        <v>12.24</v>
      </c>
      <c r="J5" s="15">
        <f>[1]Abril!$H$13</f>
        <v>9</v>
      </c>
      <c r="K5" s="15">
        <f>[1]Abril!$H$14</f>
        <v>10.08</v>
      </c>
      <c r="L5" s="15">
        <f>[1]Abril!$H$15</f>
        <v>14.4</v>
      </c>
      <c r="M5" s="15">
        <f>[1]Abril!$H$16</f>
        <v>9.3600000000000012</v>
      </c>
      <c r="N5" s="15">
        <f>[1]Abril!$H$17</f>
        <v>9</v>
      </c>
      <c r="O5" s="15">
        <f>[1]Abril!$H$18</f>
        <v>10.08</v>
      </c>
      <c r="P5" s="15">
        <f>[1]Abril!$H$19</f>
        <v>10.44</v>
      </c>
      <c r="Q5" s="15">
        <f>[1]Abril!$H$20</f>
        <v>18</v>
      </c>
      <c r="R5" s="15">
        <f>[1]Abril!$H$21</f>
        <v>7.5600000000000005</v>
      </c>
      <c r="S5" s="15">
        <f>[1]Abril!$H$22</f>
        <v>9</v>
      </c>
      <c r="T5" s="15">
        <f>[1]Abril!$H$23</f>
        <v>10.8</v>
      </c>
      <c r="U5" s="15">
        <f>[1]Abril!$H$24</f>
        <v>26.64</v>
      </c>
      <c r="V5" s="15">
        <f>[1]Abril!$H$25</f>
        <v>9.3600000000000012</v>
      </c>
      <c r="W5" s="15">
        <f>[1]Abril!$H$26</f>
        <v>5.7600000000000007</v>
      </c>
      <c r="X5" s="15">
        <f>[1]Abril!$H$27</f>
        <v>12.6</v>
      </c>
      <c r="Y5" s="15">
        <f>[1]Abril!$H$28</f>
        <v>10.8</v>
      </c>
      <c r="Z5" s="15">
        <f>[1]Abril!$H$29</f>
        <v>14.04</v>
      </c>
      <c r="AA5" s="15">
        <f>[1]Abril!$H$30</f>
        <v>17.28</v>
      </c>
      <c r="AB5" s="15">
        <f>[1]Abril!$H$31</f>
        <v>11.520000000000001</v>
      </c>
      <c r="AC5" s="15">
        <f>[1]Abril!$H$32</f>
        <v>7.9200000000000008</v>
      </c>
      <c r="AD5" s="15">
        <f>[1]Abril!$H$33</f>
        <v>9.7200000000000006</v>
      </c>
      <c r="AE5" s="15">
        <f>[1]Abril!$H$34</f>
        <v>9</v>
      </c>
      <c r="AF5" s="25">
        <f t="shared" ref="AF5:AF14" si="1">MAX(B5:AE5)</f>
        <v>26.64</v>
      </c>
    </row>
    <row r="6" spans="1:33" ht="17.100000000000001" customHeight="1" x14ac:dyDescent="0.2">
      <c r="A6" s="14" t="s">
        <v>0</v>
      </c>
      <c r="B6" s="15">
        <f>[2]Abril!$H$5</f>
        <v>22.68</v>
      </c>
      <c r="C6" s="15">
        <f>[2]Abril!$H$6</f>
        <v>18</v>
      </c>
      <c r="D6" s="15">
        <f>[2]Abril!$H$7</f>
        <v>14.04</v>
      </c>
      <c r="E6" s="15">
        <f>[2]Abril!$H$8</f>
        <v>5.4</v>
      </c>
      <c r="F6" s="15">
        <f>[2]Abril!$H$9</f>
        <v>17.28</v>
      </c>
      <c r="G6" s="15">
        <f>[2]Abril!$H$10</f>
        <v>12.24</v>
      </c>
      <c r="H6" s="15">
        <f>[2]Abril!$H$11</f>
        <v>10.8</v>
      </c>
      <c r="I6" s="15">
        <f>[2]Abril!$H$12</f>
        <v>13.32</v>
      </c>
      <c r="J6" s="15">
        <f>[2]Abril!$H$13</f>
        <v>17.64</v>
      </c>
      <c r="K6" s="15">
        <f>[2]Abril!$H$14</f>
        <v>13.32</v>
      </c>
      <c r="L6" s="15">
        <f>[2]Abril!$H$15</f>
        <v>4.32</v>
      </c>
      <c r="M6" s="15">
        <f>[2]Abril!$H$16</f>
        <v>8.2799999999999994</v>
      </c>
      <c r="N6" s="15">
        <f>[2]Abril!$H$17</f>
        <v>11.16</v>
      </c>
      <c r="O6" s="15">
        <f>[2]Abril!$H$18</f>
        <v>11.879999999999999</v>
      </c>
      <c r="P6" s="15">
        <f>[2]Abril!$H$19</f>
        <v>16.2</v>
      </c>
      <c r="Q6" s="15">
        <f>[2]Abril!$H$20</f>
        <v>10.44</v>
      </c>
      <c r="R6" s="15">
        <f>[2]Abril!$H$21</f>
        <v>5.4</v>
      </c>
      <c r="S6" s="15">
        <f>[2]Abril!$H$22</f>
        <v>11.520000000000001</v>
      </c>
      <c r="T6" s="15">
        <f>[2]Abril!$H$23</f>
        <v>16.920000000000002</v>
      </c>
      <c r="U6" s="15">
        <f>[2]Abril!$H$24</f>
        <v>9.7200000000000006</v>
      </c>
      <c r="V6" s="15">
        <f>[2]Abril!$H$25</f>
        <v>8.2799999999999994</v>
      </c>
      <c r="W6" s="15">
        <f>[2]Abril!$H$26</f>
        <v>6.12</v>
      </c>
      <c r="X6" s="15">
        <f>[2]Abril!$H$27</f>
        <v>16.2</v>
      </c>
      <c r="Y6" s="15">
        <f>[2]Abril!$H$28</f>
        <v>15.120000000000001</v>
      </c>
      <c r="Z6" s="15">
        <f>[2]Abril!$H$29</f>
        <v>18.720000000000002</v>
      </c>
      <c r="AA6" s="15">
        <f>[2]Abril!$H$30</f>
        <v>20.16</v>
      </c>
      <c r="AB6" s="15">
        <f>[2]Abril!$H$31</f>
        <v>12.6</v>
      </c>
      <c r="AC6" s="15">
        <f>[2]Abril!$H$32</f>
        <v>13.68</v>
      </c>
      <c r="AD6" s="15">
        <f>[2]Abril!$H$33</f>
        <v>12.6</v>
      </c>
      <c r="AE6" s="15">
        <f>[2]Abril!$H$34</f>
        <v>10.08</v>
      </c>
      <c r="AF6" s="26">
        <f t="shared" si="1"/>
        <v>22.68</v>
      </c>
    </row>
    <row r="7" spans="1:33" ht="17.100000000000001" customHeight="1" x14ac:dyDescent="0.2">
      <c r="A7" s="14" t="s">
        <v>1</v>
      </c>
      <c r="B7" s="15">
        <f>[3]Abril!$H$5</f>
        <v>18.720000000000002</v>
      </c>
      <c r="C7" s="15">
        <f>[3]Abril!$H$6</f>
        <v>14.76</v>
      </c>
      <c r="D7" s="15">
        <f>[3]Abril!$H$7</f>
        <v>11.16</v>
      </c>
      <c r="E7" s="15">
        <f>[3]Abril!$H$8</f>
        <v>14.04</v>
      </c>
      <c r="F7" s="15">
        <f>[3]Abril!$H$9</f>
        <v>11.16</v>
      </c>
      <c r="G7" s="15">
        <f>[3]Abril!$H$10</f>
        <v>11.879999999999999</v>
      </c>
      <c r="H7" s="15">
        <f>[3]Abril!$H$11</f>
        <v>10.44</v>
      </c>
      <c r="I7" s="15">
        <f>[3]Abril!$H$12</f>
        <v>15.120000000000001</v>
      </c>
      <c r="J7" s="15">
        <f>[3]Abril!$H$13</f>
        <v>14.04</v>
      </c>
      <c r="K7" s="15">
        <f>[3]Abril!$H$14</f>
        <v>14.4</v>
      </c>
      <c r="L7" s="15">
        <f>[3]Abril!$H$15</f>
        <v>9</v>
      </c>
      <c r="M7" s="15">
        <f>[3]Abril!$H$16</f>
        <v>8.2799999999999994</v>
      </c>
      <c r="N7" s="15">
        <f>[3]Abril!$H$17</f>
        <v>10.44</v>
      </c>
      <c r="O7" s="15">
        <f>[3]Abril!$H$18</f>
        <v>8.64</v>
      </c>
      <c r="P7" s="15">
        <f>[3]Abril!$H$19</f>
        <v>14.4</v>
      </c>
      <c r="Q7" s="15">
        <f>[3]Abril!$H$20</f>
        <v>26.64</v>
      </c>
      <c r="R7" s="15">
        <f>[3]Abril!$H$21</f>
        <v>4.6800000000000006</v>
      </c>
      <c r="S7" s="15">
        <f>[3]Abril!$H$22</f>
        <v>5.4</v>
      </c>
      <c r="T7" s="15">
        <f>[3]Abril!$H$23</f>
        <v>9.7200000000000006</v>
      </c>
      <c r="U7" s="15">
        <f>[3]Abril!$H$24</f>
        <v>9.7200000000000006</v>
      </c>
      <c r="V7" s="15">
        <f>[3]Abril!$H$25</f>
        <v>4.6800000000000006</v>
      </c>
      <c r="W7" s="15">
        <f>[3]Abril!$H$26</f>
        <v>8.64</v>
      </c>
      <c r="X7" s="15">
        <f>[3]Abril!$H$27</f>
        <v>12.96</v>
      </c>
      <c r="Y7" s="15">
        <f>[3]Abril!$H$28</f>
        <v>7.9200000000000008</v>
      </c>
      <c r="Z7" s="15">
        <f>[3]Abril!$H$29</f>
        <v>18.720000000000002</v>
      </c>
      <c r="AA7" s="15">
        <f>[3]Abril!$H$30</f>
        <v>15.120000000000001</v>
      </c>
      <c r="AB7" s="15">
        <f>[3]Abril!$H$31</f>
        <v>18.36</v>
      </c>
      <c r="AC7" s="15">
        <f>[3]Abril!$H$32</f>
        <v>14.76</v>
      </c>
      <c r="AD7" s="15">
        <f>[3]Abril!$H$33</f>
        <v>16.559999999999999</v>
      </c>
      <c r="AE7" s="15">
        <f>[3]Abril!$H$34</f>
        <v>12.6</v>
      </c>
      <c r="AF7" s="26">
        <f t="shared" si="1"/>
        <v>26.64</v>
      </c>
    </row>
    <row r="8" spans="1:33" ht="17.100000000000001" customHeight="1" x14ac:dyDescent="0.2">
      <c r="A8" s="14" t="s">
        <v>55</v>
      </c>
      <c r="B8" s="15">
        <f>[4]Abril!$H$5</f>
        <v>20.52</v>
      </c>
      <c r="C8" s="15">
        <f>[4]Abril!$H$6</f>
        <v>25.56</v>
      </c>
      <c r="D8" s="15">
        <f>[4]Abril!$H$7</f>
        <v>19.8</v>
      </c>
      <c r="E8" s="15">
        <f>[4]Abril!$H$8</f>
        <v>16.559999999999999</v>
      </c>
      <c r="F8" s="15">
        <f>[4]Abril!$H$9</f>
        <v>16.559999999999999</v>
      </c>
      <c r="G8" s="15">
        <f>[4]Abril!$H$10</f>
        <v>18.36</v>
      </c>
      <c r="H8" s="15">
        <f>[4]Abril!$H$11</f>
        <v>13.68</v>
      </c>
      <c r="I8" s="15">
        <f>[4]Abril!$H$12</f>
        <v>21.96</v>
      </c>
      <c r="J8" s="15">
        <f>[4]Abril!$H$13</f>
        <v>22.68</v>
      </c>
      <c r="K8" s="15">
        <f>[4]Abril!$H$14</f>
        <v>20.52</v>
      </c>
      <c r="L8" s="15">
        <f>[4]Abril!$H$15</f>
        <v>17.28</v>
      </c>
      <c r="M8" s="15">
        <f>[4]Abril!$H$16</f>
        <v>18</v>
      </c>
      <c r="N8" s="15">
        <f>[4]Abril!$H$17</f>
        <v>26.28</v>
      </c>
      <c r="O8" s="15">
        <f>[4]Abril!$H$18</f>
        <v>21.6</v>
      </c>
      <c r="P8" s="15">
        <f>[4]Abril!$H$19</f>
        <v>20.52</v>
      </c>
      <c r="Q8" s="15">
        <f>[4]Abril!$H$20</f>
        <v>22.32</v>
      </c>
      <c r="R8" s="15">
        <f>[4]Abril!$H$21</f>
        <v>14.76</v>
      </c>
      <c r="S8" s="15">
        <f>[4]Abril!$H$22</f>
        <v>22.32</v>
      </c>
      <c r="T8" s="15">
        <f>[4]Abril!$H$23</f>
        <v>22.32</v>
      </c>
      <c r="U8" s="15">
        <f>[4]Abril!$H$24</f>
        <v>22.68</v>
      </c>
      <c r="V8" s="15">
        <f>[4]Abril!$H$25</f>
        <v>12.24</v>
      </c>
      <c r="W8" s="15">
        <f>[4]Abril!$H$26</f>
        <v>14.04</v>
      </c>
      <c r="X8" s="15">
        <f>[4]Abril!$H$27</f>
        <v>23.040000000000003</v>
      </c>
      <c r="Y8" s="15">
        <f>[4]Abril!$H$28</f>
        <v>18.36</v>
      </c>
      <c r="Z8" s="15">
        <f>[4]Abril!$H$29</f>
        <v>14.04</v>
      </c>
      <c r="AA8" s="15">
        <f>[4]Abril!$H$30</f>
        <v>20.88</v>
      </c>
      <c r="AB8" s="15">
        <f>[4]Abril!$H$31</f>
        <v>18.720000000000002</v>
      </c>
      <c r="AC8" s="15">
        <f>[4]Abril!$H$32</f>
        <v>17.64</v>
      </c>
      <c r="AD8" s="15">
        <f>[4]Abril!$H$33</f>
        <v>21.96</v>
      </c>
      <c r="AE8" s="15">
        <f>[4]Abril!$H$34</f>
        <v>20.16</v>
      </c>
      <c r="AF8" s="26">
        <f>MAX(B8:AE8)</f>
        <v>26.28</v>
      </c>
    </row>
    <row r="9" spans="1:33" ht="17.100000000000001" customHeight="1" x14ac:dyDescent="0.2">
      <c r="A9" s="14" t="s">
        <v>48</v>
      </c>
      <c r="B9" s="15">
        <f>[5]Abril!$H$5</f>
        <v>15.120000000000001</v>
      </c>
      <c r="C9" s="15">
        <f>[5]Abril!$H$6</f>
        <v>15.840000000000002</v>
      </c>
      <c r="D9" s="15">
        <f>[5]Abril!$H$7</f>
        <v>11.16</v>
      </c>
      <c r="E9" s="15">
        <f>[5]Abril!$H$8</f>
        <v>13.32</v>
      </c>
      <c r="F9" s="15">
        <f>[5]Abril!$H$9</f>
        <v>16.2</v>
      </c>
      <c r="G9" s="15">
        <f>[5]Abril!$H$10</f>
        <v>12.6</v>
      </c>
      <c r="H9" s="15">
        <f>[5]Abril!$H$11</f>
        <v>14.4</v>
      </c>
      <c r="I9" s="15">
        <f>[5]Abril!$H$12</f>
        <v>16.2</v>
      </c>
      <c r="J9" s="15">
        <f>[5]Abril!$H$13</f>
        <v>14.4</v>
      </c>
      <c r="K9" s="15">
        <f>[5]Abril!$H$14</f>
        <v>12.24</v>
      </c>
      <c r="L9" s="15">
        <f>[5]Abril!$H$15</f>
        <v>13.32</v>
      </c>
      <c r="M9" s="15">
        <f>[5]Abril!$H$16</f>
        <v>11.520000000000001</v>
      </c>
      <c r="N9" s="15">
        <f>[5]Abril!$H$17</f>
        <v>6.48</v>
      </c>
      <c r="O9" s="15">
        <f>[5]Abril!$H$18</f>
        <v>7.2</v>
      </c>
      <c r="P9" s="15">
        <f>[5]Abril!$H$19</f>
        <v>11.879999999999999</v>
      </c>
      <c r="Q9" s="15">
        <f>[5]Abril!$H$20</f>
        <v>27.720000000000002</v>
      </c>
      <c r="R9" s="15">
        <f>[5]Abril!$H$21</f>
        <v>5.7600000000000007</v>
      </c>
      <c r="S9" s="15">
        <f>[5]Abril!$H$22</f>
        <v>9.7200000000000006</v>
      </c>
      <c r="T9" s="15">
        <f>[5]Abril!$H$23</f>
        <v>12.96</v>
      </c>
      <c r="U9" s="15">
        <f>[5]Abril!$H$24</f>
        <v>18.36</v>
      </c>
      <c r="V9" s="15">
        <f>[5]Abril!$H$25</f>
        <v>9.3600000000000012</v>
      </c>
      <c r="W9" s="15">
        <f>[5]Abril!$H$26</f>
        <v>7.9200000000000008</v>
      </c>
      <c r="X9" s="15">
        <f>[5]Abril!$H$27</f>
        <v>12.6</v>
      </c>
      <c r="Y9" s="15">
        <f>[5]Abril!$H$28</f>
        <v>15.840000000000002</v>
      </c>
      <c r="Z9" s="15">
        <f>[5]Abril!$H$29</f>
        <v>27</v>
      </c>
      <c r="AA9" s="15">
        <f>[5]Abril!$H$30</f>
        <v>29.52</v>
      </c>
      <c r="AB9" s="15">
        <f>[5]Abril!$H$31</f>
        <v>19.079999999999998</v>
      </c>
      <c r="AC9" s="15">
        <f>[5]Abril!$H$32</f>
        <v>7.9200000000000008</v>
      </c>
      <c r="AD9" s="15">
        <f>[5]Abril!$H$33</f>
        <v>7.2</v>
      </c>
      <c r="AE9" s="15">
        <f>[5]Abril!$H$34</f>
        <v>7.9200000000000008</v>
      </c>
      <c r="AF9" s="26">
        <f t="shared" si="1"/>
        <v>29.52</v>
      </c>
    </row>
    <row r="10" spans="1:33" ht="17.100000000000001" customHeight="1" x14ac:dyDescent="0.2">
      <c r="A10" s="14" t="s">
        <v>2</v>
      </c>
      <c r="B10" s="15">
        <f>[6]Abril!$H$5</f>
        <v>29.880000000000003</v>
      </c>
      <c r="C10" s="15">
        <f>[6]Abril!$H$6</f>
        <v>25.92</v>
      </c>
      <c r="D10" s="15">
        <f>[6]Abril!$H$7</f>
        <v>16.920000000000002</v>
      </c>
      <c r="E10" s="15">
        <f>[6]Abril!$H$8</f>
        <v>14.76</v>
      </c>
      <c r="F10" s="15">
        <f>[6]Abril!$H$9</f>
        <v>22.68</v>
      </c>
      <c r="G10" s="15">
        <f>[6]Abril!$H$10</f>
        <v>19.079999999999998</v>
      </c>
      <c r="H10" s="15">
        <f>[6]Abril!$H$11</f>
        <v>14.76</v>
      </c>
      <c r="I10" s="15">
        <f>[6]Abril!$H$12</f>
        <v>18</v>
      </c>
      <c r="J10" s="15">
        <f>[6]Abril!$H$13</f>
        <v>18.720000000000002</v>
      </c>
      <c r="K10" s="15">
        <f>[6]Abril!$H$14</f>
        <v>16.920000000000002</v>
      </c>
      <c r="L10" s="15">
        <f>[6]Abril!$H$15</f>
        <v>16.920000000000002</v>
      </c>
      <c r="M10" s="15">
        <f>[6]Abril!$H$16</f>
        <v>19.079999999999998</v>
      </c>
      <c r="N10" s="15">
        <f>[6]Abril!$H$17</f>
        <v>19.8</v>
      </c>
      <c r="O10" s="15">
        <f>[6]Abril!$H$18</f>
        <v>20.52</v>
      </c>
      <c r="P10" s="15">
        <f>[6]Abril!$H$19</f>
        <v>23.040000000000003</v>
      </c>
      <c r="Q10" s="15">
        <f>[6]Abril!$H$20</f>
        <v>43.56</v>
      </c>
      <c r="R10" s="15">
        <f>[6]Abril!$H$21</f>
        <v>15.120000000000001</v>
      </c>
      <c r="S10" s="15">
        <f>[6]Abril!$H$22</f>
        <v>14.04</v>
      </c>
      <c r="T10" s="15">
        <f>[6]Abril!$H$23</f>
        <v>24.12</v>
      </c>
      <c r="U10" s="15">
        <f>[6]Abril!$H$24</f>
        <v>20.16</v>
      </c>
      <c r="V10" s="15">
        <f>[6]Abril!$H$25</f>
        <v>10.44</v>
      </c>
      <c r="W10" s="15">
        <f>[6]Abril!$H$26</f>
        <v>13.32</v>
      </c>
      <c r="X10" s="15">
        <f>[6]Abril!$H$27</f>
        <v>19.079999999999998</v>
      </c>
      <c r="Y10" s="15">
        <f>[6]Abril!$H$28</f>
        <v>20.16</v>
      </c>
      <c r="Z10" s="15">
        <f>[6]Abril!$H$29</f>
        <v>21.6</v>
      </c>
      <c r="AA10" s="15">
        <f>[6]Abril!$H$30</f>
        <v>33.480000000000004</v>
      </c>
      <c r="AB10" s="15">
        <f>[6]Abril!$H$31</f>
        <v>29.16</v>
      </c>
      <c r="AC10" s="15">
        <f>[6]Abril!$H$32</f>
        <v>21.6</v>
      </c>
      <c r="AD10" s="15">
        <f>[6]Abril!$H$33</f>
        <v>21.240000000000002</v>
      </c>
      <c r="AE10" s="15">
        <f>[6]Abril!$H$34</f>
        <v>21.96</v>
      </c>
      <c r="AF10" s="26">
        <f t="shared" si="1"/>
        <v>43.56</v>
      </c>
    </row>
    <row r="11" spans="1:33" ht="17.100000000000001" customHeight="1" x14ac:dyDescent="0.2">
      <c r="A11" s="14" t="s">
        <v>3</v>
      </c>
      <c r="B11" s="15">
        <f>[7]Abril!$H$5</f>
        <v>15.840000000000002</v>
      </c>
      <c r="C11" s="15">
        <f>[7]Abril!$H$6</f>
        <v>11.879999999999999</v>
      </c>
      <c r="D11" s="15">
        <f>[7]Abril!$H$7</f>
        <v>6.84</v>
      </c>
      <c r="E11" s="15">
        <f>[7]Abril!$H$8</f>
        <v>0</v>
      </c>
      <c r="F11" s="15">
        <f>[7]Abril!$H$9</f>
        <v>14.04</v>
      </c>
      <c r="G11" s="15">
        <f>[7]Abril!$H$10</f>
        <v>15.120000000000001</v>
      </c>
      <c r="H11" s="15">
        <f>[7]Abril!$H$11</f>
        <v>9.7200000000000006</v>
      </c>
      <c r="I11" s="15">
        <f>[7]Abril!$H$12</f>
        <v>11.16</v>
      </c>
      <c r="J11" s="15">
        <f>[7]Abril!$H$13</f>
        <v>9</v>
      </c>
      <c r="K11" s="15">
        <f>[7]Abril!$H$14</f>
        <v>9</v>
      </c>
      <c r="L11" s="15">
        <f>[7]Abril!$H$15</f>
        <v>14.4</v>
      </c>
      <c r="M11" s="15">
        <f>[7]Abril!$H$16</f>
        <v>12.6</v>
      </c>
      <c r="N11" s="15">
        <f>[7]Abril!$H$17</f>
        <v>13.32</v>
      </c>
      <c r="O11" s="15">
        <f>[7]Abril!$H$18</f>
        <v>12.6</v>
      </c>
      <c r="P11" s="15">
        <f>[7]Abril!$H$19</f>
        <v>10.8</v>
      </c>
      <c r="Q11" s="15">
        <f>[7]Abril!$H$20</f>
        <v>15.120000000000001</v>
      </c>
      <c r="R11" s="15">
        <f>[7]Abril!$H$21</f>
        <v>8.64</v>
      </c>
      <c r="S11" s="15">
        <f>[7]Abril!$H$22</f>
        <v>9.3600000000000012</v>
      </c>
      <c r="T11" s="15">
        <f>[7]Abril!$H$23</f>
        <v>11.16</v>
      </c>
      <c r="U11" s="15">
        <f>[7]Abril!$H$24</f>
        <v>16.559999999999999</v>
      </c>
      <c r="V11" s="15">
        <f>[7]Abril!$H$25</f>
        <v>19.8</v>
      </c>
      <c r="W11" s="15">
        <f>[7]Abril!$H$26</f>
        <v>9</v>
      </c>
      <c r="X11" s="15">
        <f>[7]Abril!$H$27</f>
        <v>12.6</v>
      </c>
      <c r="Y11" s="15">
        <f>[7]Abril!$H$28</f>
        <v>9.3600000000000012</v>
      </c>
      <c r="Z11" s="15">
        <f>[7]Abril!$H$29</f>
        <v>14.04</v>
      </c>
      <c r="AA11" s="15">
        <f>[7]Abril!$H$30</f>
        <v>20.52</v>
      </c>
      <c r="AB11" s="15">
        <f>[7]Abril!$H$31</f>
        <v>8.2799999999999994</v>
      </c>
      <c r="AC11" s="15">
        <f>[7]Abril!$H$32</f>
        <v>8.2799999999999994</v>
      </c>
      <c r="AD11" s="15">
        <f>[7]Abril!$H$33</f>
        <v>12.24</v>
      </c>
      <c r="AE11" s="15">
        <f>[7]Abril!$H$34</f>
        <v>9.7200000000000006</v>
      </c>
      <c r="AF11" s="26">
        <f t="shared" si="1"/>
        <v>20.52</v>
      </c>
      <c r="AG11" s="33" t="s">
        <v>54</v>
      </c>
    </row>
    <row r="12" spans="1:33" ht="17.100000000000001" customHeight="1" x14ac:dyDescent="0.2">
      <c r="A12" s="14" t="s">
        <v>4</v>
      </c>
      <c r="B12" s="15">
        <f>[8]Abril!$H$5</f>
        <v>20.52</v>
      </c>
      <c r="C12" s="15">
        <f>[8]Abril!$H$6</f>
        <v>15.840000000000002</v>
      </c>
      <c r="D12" s="15">
        <f>[8]Abril!$H$7</f>
        <v>12.24</v>
      </c>
      <c r="E12" s="15">
        <f>[8]Abril!$H$8</f>
        <v>12.6</v>
      </c>
      <c r="F12" s="15">
        <f>[8]Abril!$H$9</f>
        <v>26.64</v>
      </c>
      <c r="G12" s="15">
        <f>[8]Abril!$H$10</f>
        <v>21.240000000000002</v>
      </c>
      <c r="H12" s="15">
        <f>[8]Abril!$H$11</f>
        <v>13.68</v>
      </c>
      <c r="I12" s="15">
        <f>[8]Abril!$H$12</f>
        <v>14.04</v>
      </c>
      <c r="J12" s="15">
        <f>[8]Abril!$H$13</f>
        <v>16.2</v>
      </c>
      <c r="K12" s="15">
        <f>[8]Abril!$H$14</f>
        <v>10.8</v>
      </c>
      <c r="L12" s="15">
        <f>[8]Abril!$H$15</f>
        <v>11.520000000000001</v>
      </c>
      <c r="M12" s="15">
        <f>[8]Abril!$H$16</f>
        <v>9.7200000000000006</v>
      </c>
      <c r="N12" s="15">
        <f>[8]Abril!$H$17</f>
        <v>19.079999999999998</v>
      </c>
      <c r="O12" s="15">
        <f>[8]Abril!$H$18</f>
        <v>14.4</v>
      </c>
      <c r="P12" s="15">
        <f>[8]Abril!$H$19</f>
        <v>17.64</v>
      </c>
      <c r="Q12" s="15">
        <f>[8]Abril!$H$20</f>
        <v>15.120000000000001</v>
      </c>
      <c r="R12" s="15">
        <f>[8]Abril!$H$21</f>
        <v>10.44</v>
      </c>
      <c r="S12" s="15">
        <f>[8]Abril!$H$22</f>
        <v>12.24</v>
      </c>
      <c r="T12" s="15">
        <f>[8]Abril!$H$23</f>
        <v>17.28</v>
      </c>
      <c r="U12" s="15">
        <f>[8]Abril!$H$24</f>
        <v>19.8</v>
      </c>
      <c r="V12" s="15">
        <f>[8]Abril!$H$25</f>
        <v>24.840000000000003</v>
      </c>
      <c r="W12" s="15">
        <f>[8]Abril!$H$26</f>
        <v>10.08</v>
      </c>
      <c r="X12" s="15">
        <f>[8]Abril!$H$27</f>
        <v>19.8</v>
      </c>
      <c r="Y12" s="15">
        <f>[8]Abril!$H$28</f>
        <v>16.920000000000002</v>
      </c>
      <c r="Z12" s="15">
        <f>[8]Abril!$H$29</f>
        <v>20.88</v>
      </c>
      <c r="AA12" s="15">
        <f>[8]Abril!$H$30</f>
        <v>27.720000000000002</v>
      </c>
      <c r="AB12" s="15">
        <f>[8]Abril!$H$31</f>
        <v>15.120000000000001</v>
      </c>
      <c r="AC12" s="15">
        <f>[8]Abril!$H$32</f>
        <v>13.32</v>
      </c>
      <c r="AD12" s="15">
        <f>[8]Abril!$H$33</f>
        <v>15.840000000000002</v>
      </c>
      <c r="AE12" s="15">
        <f>[8]Abril!$H$34</f>
        <v>18</v>
      </c>
      <c r="AF12" s="26">
        <f t="shared" si="1"/>
        <v>27.720000000000002</v>
      </c>
    </row>
    <row r="13" spans="1:33" ht="17.100000000000001" customHeight="1" x14ac:dyDescent="0.2">
      <c r="A13" s="14" t="s">
        <v>5</v>
      </c>
      <c r="B13" s="15" t="str">
        <f>[9]Abril!$H$5</f>
        <v>*</v>
      </c>
      <c r="C13" s="15" t="str">
        <f>[9]Abril!$H$6</f>
        <v>*</v>
      </c>
      <c r="D13" s="15" t="str">
        <f>[9]Abril!$H$7</f>
        <v>*</v>
      </c>
      <c r="E13" s="15" t="str">
        <f>[9]Abril!$H$8</f>
        <v>*</v>
      </c>
      <c r="F13" s="15" t="str">
        <f>[9]Abril!$H$9</f>
        <v>*</v>
      </c>
      <c r="G13" s="15" t="str">
        <f>[9]Abril!$H$10</f>
        <v>*</v>
      </c>
      <c r="H13" s="15" t="str">
        <f>[9]Abril!$H$11</f>
        <v>*</v>
      </c>
      <c r="I13" s="15" t="str">
        <f>[9]Abril!$H$12</f>
        <v>*</v>
      </c>
      <c r="J13" s="15" t="str">
        <f>[9]Abril!$H$13</f>
        <v>*</v>
      </c>
      <c r="K13" s="15" t="str">
        <f>[9]Abril!$H$14</f>
        <v>*</v>
      </c>
      <c r="L13" s="15" t="str">
        <f>[9]Abril!$H$15</f>
        <v>*</v>
      </c>
      <c r="M13" s="15" t="str">
        <f>[9]Abril!$H$16</f>
        <v>*</v>
      </c>
      <c r="N13" s="15" t="str">
        <f>[9]Abril!$H$17</f>
        <v>*</v>
      </c>
      <c r="O13" s="15" t="str">
        <f>[9]Abril!$H$18</f>
        <v>*</v>
      </c>
      <c r="P13" s="15" t="str">
        <f>[9]Abril!$H$19</f>
        <v>*</v>
      </c>
      <c r="Q13" s="15" t="str">
        <f>[9]Abril!$H$20</f>
        <v>*</v>
      </c>
      <c r="R13" s="15" t="str">
        <f>[9]Abril!$H$21</f>
        <v>*</v>
      </c>
      <c r="S13" s="15" t="str">
        <f>[9]Abril!$H$22</f>
        <v>*</v>
      </c>
      <c r="T13" s="15" t="str">
        <f>[9]Abril!$H$23</f>
        <v>*</v>
      </c>
      <c r="U13" s="15" t="str">
        <f>[9]Abril!$H$24</f>
        <v>*</v>
      </c>
      <c r="V13" s="15" t="str">
        <f>[9]Abril!$H$25</f>
        <v>*</v>
      </c>
      <c r="W13" s="15" t="str">
        <f>[9]Abril!$H$26</f>
        <v>*</v>
      </c>
      <c r="X13" s="15" t="str">
        <f>[9]Abril!$H$27</f>
        <v>*</v>
      </c>
      <c r="Y13" s="15" t="str">
        <f>[9]Abril!$H$28</f>
        <v>*</v>
      </c>
      <c r="Z13" s="15" t="str">
        <f>[9]Abril!$H$29</f>
        <v>*</v>
      </c>
      <c r="AA13" s="15" t="str">
        <f>[9]Abril!$H$30</f>
        <v>*</v>
      </c>
      <c r="AB13" s="15" t="str">
        <f>[9]Abril!$H$31</f>
        <v>*</v>
      </c>
      <c r="AC13" s="15" t="str">
        <f>[9]Abril!$H$32</f>
        <v>*</v>
      </c>
      <c r="AD13" s="15" t="str">
        <f>[9]Abril!$H$33</f>
        <v>*</v>
      </c>
      <c r="AE13" s="15" t="str">
        <f>[9]Abril!$H$34</f>
        <v>*</v>
      </c>
      <c r="AF13" s="26" t="s">
        <v>134</v>
      </c>
    </row>
    <row r="14" spans="1:33" ht="17.100000000000001" customHeight="1" x14ac:dyDescent="0.2">
      <c r="A14" s="14" t="s">
        <v>50</v>
      </c>
      <c r="B14" s="15">
        <f>[10]Abril!$H$5</f>
        <v>20.52</v>
      </c>
      <c r="C14" s="15">
        <f>[10]Abril!$H$6</f>
        <v>18.720000000000002</v>
      </c>
      <c r="D14" s="15">
        <f>[10]Abril!$H$7</f>
        <v>15.120000000000001</v>
      </c>
      <c r="E14" s="15">
        <f>[10]Abril!$H$8</f>
        <v>17.64</v>
      </c>
      <c r="F14" s="15">
        <f>[10]Abril!$H$9</f>
        <v>20.52</v>
      </c>
      <c r="G14" s="15">
        <f>[10]Abril!$H$10</f>
        <v>18.36</v>
      </c>
      <c r="H14" s="15">
        <f>[10]Abril!$H$11</f>
        <v>20.52</v>
      </c>
      <c r="I14" s="15">
        <f>[10]Abril!$H$12</f>
        <v>15.840000000000002</v>
      </c>
      <c r="J14" s="15">
        <f>[10]Abril!$H$13</f>
        <v>16.559999999999999</v>
      </c>
      <c r="K14" s="15">
        <f>[10]Abril!$H$14</f>
        <v>15.48</v>
      </c>
      <c r="L14" s="15">
        <f>[10]Abril!$H$15</f>
        <v>16.559999999999999</v>
      </c>
      <c r="M14" s="15">
        <f>[10]Abril!$H$16</f>
        <v>14.04</v>
      </c>
      <c r="N14" s="15">
        <f>[10]Abril!$H$17</f>
        <v>17.64</v>
      </c>
      <c r="O14" s="15">
        <f>[10]Abril!$H$18</f>
        <v>26.28</v>
      </c>
      <c r="P14" s="15">
        <f>[10]Abril!$H$19</f>
        <v>22.68</v>
      </c>
      <c r="Q14" s="15">
        <f>[10]Abril!$H$20</f>
        <v>34.200000000000003</v>
      </c>
      <c r="R14" s="15">
        <f>[10]Abril!$H$21</f>
        <v>16.920000000000002</v>
      </c>
      <c r="S14" s="15">
        <f>[10]Abril!$H$22</f>
        <v>12.6</v>
      </c>
      <c r="T14" s="15">
        <f>[10]Abril!$H$23</f>
        <v>18.720000000000002</v>
      </c>
      <c r="U14" s="15">
        <f>[10]Abril!$H$24</f>
        <v>24.48</v>
      </c>
      <c r="V14" s="15">
        <f>[10]Abril!$H$25</f>
        <v>24.12</v>
      </c>
      <c r="W14" s="15">
        <f>[10]Abril!$H$26</f>
        <v>12.96</v>
      </c>
      <c r="X14" s="15">
        <f>[10]Abril!$H$27</f>
        <v>20.16</v>
      </c>
      <c r="Y14" s="15">
        <f>[10]Abril!$H$28</f>
        <v>22.32</v>
      </c>
      <c r="Z14" s="15">
        <f>[10]Abril!$H$29</f>
        <v>24.840000000000003</v>
      </c>
      <c r="AA14" s="15">
        <f>[10]Abril!$H$30</f>
        <v>35.28</v>
      </c>
      <c r="AB14" s="15">
        <f>[10]Abril!$H$31</f>
        <v>22.32</v>
      </c>
      <c r="AC14" s="15">
        <f>[10]Abril!$H$32</f>
        <v>15.840000000000002</v>
      </c>
      <c r="AD14" s="15">
        <f>[10]Abril!$H$33</f>
        <v>19.440000000000001</v>
      </c>
      <c r="AE14" s="15">
        <f>[10]Abril!$H$34</f>
        <v>24.12</v>
      </c>
      <c r="AF14" s="26">
        <f t="shared" si="1"/>
        <v>35.28</v>
      </c>
    </row>
    <row r="15" spans="1:33" ht="17.100000000000001" customHeight="1" x14ac:dyDescent="0.2">
      <c r="A15" s="14" t="s">
        <v>6</v>
      </c>
      <c r="B15" s="15">
        <f>[11]Abril!$H$5</f>
        <v>12.6</v>
      </c>
      <c r="C15" s="15">
        <f>[11]Abril!$H$6</f>
        <v>7.5600000000000005</v>
      </c>
      <c r="D15" s="15">
        <f>[11]Abril!$H$7</f>
        <v>6.12</v>
      </c>
      <c r="E15" s="15">
        <f>[11]Abril!$H$8</f>
        <v>9</v>
      </c>
      <c r="F15" s="15">
        <f>[11]Abril!$H$9</f>
        <v>12.24</v>
      </c>
      <c r="G15" s="15">
        <f>[11]Abril!$H$10</f>
        <v>14.4</v>
      </c>
      <c r="H15" s="15">
        <f>[11]Abril!$H$11</f>
        <v>9.7200000000000006</v>
      </c>
      <c r="I15" s="15">
        <f>[11]Abril!$H$12</f>
        <v>14.04</v>
      </c>
      <c r="J15" s="15">
        <f>[11]Abril!$H$13</f>
        <v>10.8</v>
      </c>
      <c r="K15" s="15">
        <f>[11]Abril!$H$14</f>
        <v>6.12</v>
      </c>
      <c r="L15" s="15">
        <f>[11]Abril!$H$15</f>
        <v>12.96</v>
      </c>
      <c r="M15" s="15">
        <f>[11]Abril!$H$16</f>
        <v>6.48</v>
      </c>
      <c r="N15" s="15">
        <f>[11]Abril!$H$17</f>
        <v>9.3600000000000012</v>
      </c>
      <c r="O15" s="15">
        <f>[11]Abril!$H$18</f>
        <v>8.2799999999999994</v>
      </c>
      <c r="P15" s="15">
        <f>[11]Abril!$H$19</f>
        <v>7.5600000000000005</v>
      </c>
      <c r="Q15" s="15">
        <f>[11]Abril!$H$20</f>
        <v>8.64</v>
      </c>
      <c r="R15" s="15">
        <f>[11]Abril!$H$21</f>
        <v>11.16</v>
      </c>
      <c r="S15" s="15">
        <f>[11]Abril!$H$22</f>
        <v>5.4</v>
      </c>
      <c r="T15" s="15">
        <f>[11]Abril!$H$23</f>
        <v>11.16</v>
      </c>
      <c r="U15" s="15">
        <f>[11]Abril!$H$24</f>
        <v>22.32</v>
      </c>
      <c r="V15" s="15">
        <f>[11]Abril!$H$25</f>
        <v>13.32</v>
      </c>
      <c r="W15" s="15">
        <f>[11]Abril!$H$26</f>
        <v>6.12</v>
      </c>
      <c r="X15" s="15">
        <f>[11]Abril!$H$27</f>
        <v>10.44</v>
      </c>
      <c r="Y15" s="15">
        <f>[11]Abril!$H$28</f>
        <v>1.4400000000000002</v>
      </c>
      <c r="Z15" s="15">
        <f>[11]Abril!$H$29</f>
        <v>13.32</v>
      </c>
      <c r="AA15" s="15">
        <f>[11]Abril!$H$30</f>
        <v>20.16</v>
      </c>
      <c r="AB15" s="15">
        <f>[11]Abril!$H$31</f>
        <v>15.120000000000001</v>
      </c>
      <c r="AC15" s="15">
        <f>[11]Abril!$H$32</f>
        <v>10.8</v>
      </c>
      <c r="AD15" s="15">
        <f>[11]Abril!$H$33</f>
        <v>10.08</v>
      </c>
      <c r="AE15" s="15">
        <f>[11]Abril!$H$34</f>
        <v>10.08</v>
      </c>
      <c r="AF15" s="26">
        <f t="shared" ref="AF15:AF30" si="2">MAX(B15:AE15)</f>
        <v>22.32</v>
      </c>
    </row>
    <row r="16" spans="1:33" ht="17.100000000000001" customHeight="1" x14ac:dyDescent="0.2">
      <c r="A16" s="14" t="s">
        <v>7</v>
      </c>
      <c r="B16" s="15">
        <f>[12]Abril!$H$5</f>
        <v>21.240000000000002</v>
      </c>
      <c r="C16" s="15">
        <f>[12]Abril!$H$6</f>
        <v>21.240000000000002</v>
      </c>
      <c r="D16" s="15">
        <f>[12]Abril!$H$7</f>
        <v>16.920000000000002</v>
      </c>
      <c r="E16" s="15">
        <f>[12]Abril!$H$8</f>
        <v>10.44</v>
      </c>
      <c r="F16" s="15">
        <f>[12]Abril!$H$9</f>
        <v>15.48</v>
      </c>
      <c r="G16" s="15">
        <f>[12]Abril!$H$10</f>
        <v>17.28</v>
      </c>
      <c r="H16" s="15">
        <f>[12]Abril!$H$11</f>
        <v>14.04</v>
      </c>
      <c r="I16" s="15">
        <f>[12]Abril!$H$12</f>
        <v>16.920000000000002</v>
      </c>
      <c r="J16" s="15">
        <f>[12]Abril!$H$13</f>
        <v>14.04</v>
      </c>
      <c r="K16" s="15">
        <f>[12]Abril!$H$14</f>
        <v>12.96</v>
      </c>
      <c r="L16" s="15">
        <f>[12]Abril!$H$15</f>
        <v>13.68</v>
      </c>
      <c r="M16" s="15">
        <f>[12]Abril!$H$16</f>
        <v>12.96</v>
      </c>
      <c r="N16" s="15">
        <f>[12]Abril!$H$17</f>
        <v>11.879999999999999</v>
      </c>
      <c r="O16" s="15">
        <f>[12]Abril!$H$18</f>
        <v>13.32</v>
      </c>
      <c r="P16" s="15">
        <f>[12]Abril!$H$19</f>
        <v>15.840000000000002</v>
      </c>
      <c r="Q16" s="15">
        <f>[12]Abril!$H$20</f>
        <v>24.12</v>
      </c>
      <c r="R16" s="15">
        <f>[12]Abril!$H$21</f>
        <v>8.64</v>
      </c>
      <c r="S16" s="15">
        <f>[12]Abril!$H$22</f>
        <v>13.32</v>
      </c>
      <c r="T16" s="15">
        <f>[12]Abril!$H$23</f>
        <v>16.559999999999999</v>
      </c>
      <c r="U16" s="15">
        <f>[12]Abril!$H$24</f>
        <v>21.96</v>
      </c>
      <c r="V16" s="15">
        <f>[12]Abril!$H$25</f>
        <v>14.4</v>
      </c>
      <c r="W16" s="15">
        <f>[12]Abril!$H$26</f>
        <v>11.879999999999999</v>
      </c>
      <c r="X16" s="15">
        <f>[12]Abril!$H$27</f>
        <v>13.32</v>
      </c>
      <c r="Y16" s="15">
        <f>[12]Abril!$H$28</f>
        <v>17.28</v>
      </c>
      <c r="Z16" s="15">
        <f>[12]Abril!$H$29</f>
        <v>19.8</v>
      </c>
      <c r="AA16" s="15">
        <f>[12]Abril!$H$30</f>
        <v>19.440000000000001</v>
      </c>
      <c r="AB16" s="15">
        <f>[12]Abril!$H$31</f>
        <v>23.400000000000002</v>
      </c>
      <c r="AC16" s="15">
        <f>[12]Abril!$H$32</f>
        <v>10.08</v>
      </c>
      <c r="AD16" s="15">
        <f>[12]Abril!$H$33</f>
        <v>14.76</v>
      </c>
      <c r="AE16" s="15">
        <f>[12]Abril!$H$34</f>
        <v>11.16</v>
      </c>
      <c r="AF16" s="26">
        <f t="shared" si="2"/>
        <v>24.12</v>
      </c>
    </row>
    <row r="17" spans="1:32" ht="17.100000000000001" customHeight="1" x14ac:dyDescent="0.2">
      <c r="A17" s="14" t="s">
        <v>8</v>
      </c>
      <c r="B17" s="15">
        <f>[13]Abril!$H$5</f>
        <v>23.040000000000003</v>
      </c>
      <c r="C17" s="15">
        <f>[13]Abril!$H$6</f>
        <v>17.64</v>
      </c>
      <c r="D17" s="15">
        <f>[13]Abril!$H$7</f>
        <v>17.28</v>
      </c>
      <c r="E17" s="15">
        <f>[13]Abril!$H$8</f>
        <v>15.120000000000001</v>
      </c>
      <c r="F17" s="15">
        <f>[13]Abril!$H$9</f>
        <v>37.080000000000005</v>
      </c>
      <c r="G17" s="15">
        <f>[13]Abril!$H$10</f>
        <v>5.4</v>
      </c>
      <c r="H17" s="15">
        <f>[13]Abril!$H$11</f>
        <v>7.5600000000000005</v>
      </c>
      <c r="I17" s="15">
        <f>[13]Abril!$H$12</f>
        <v>15.120000000000001</v>
      </c>
      <c r="J17" s="15">
        <f>[13]Abril!$H$13</f>
        <v>17.28</v>
      </c>
      <c r="K17" s="15">
        <f>[13]Abril!$H$14</f>
        <v>14.04</v>
      </c>
      <c r="L17" s="15">
        <f>[13]Abril!$H$15</f>
        <v>7.2</v>
      </c>
      <c r="M17" s="15">
        <f>[13]Abril!$H$16</f>
        <v>3.9600000000000004</v>
      </c>
      <c r="N17" s="15">
        <f>[13]Abril!$H$17</f>
        <v>12.6</v>
      </c>
      <c r="O17" s="15">
        <f>[13]Abril!$H$18</f>
        <v>14.76</v>
      </c>
      <c r="P17" s="15">
        <f>[13]Abril!$H$19</f>
        <v>7.2</v>
      </c>
      <c r="Q17" s="15">
        <f>[13]Abril!$H$20</f>
        <v>29.52</v>
      </c>
      <c r="R17" s="15">
        <f>[13]Abril!$H$21</f>
        <v>1.8</v>
      </c>
      <c r="S17" s="15">
        <f>[13]Abril!$H$22</f>
        <v>19.8</v>
      </c>
      <c r="T17" s="15">
        <f>[13]Abril!$H$23</f>
        <v>15.840000000000002</v>
      </c>
      <c r="U17" s="15">
        <f>[13]Abril!$H$24</f>
        <v>11.879999999999999</v>
      </c>
      <c r="V17" s="15">
        <f>[13]Abril!$H$25</f>
        <v>9</v>
      </c>
      <c r="W17" s="15">
        <f>[13]Abril!$H$26</f>
        <v>10.08</v>
      </c>
      <c r="X17" s="15">
        <f>[13]Abril!$H$27</f>
        <v>9.3600000000000012</v>
      </c>
      <c r="Y17" s="15">
        <f>[13]Abril!$H$28</f>
        <v>14.76</v>
      </c>
      <c r="Z17" s="15">
        <f>[13]Abril!$H$29</f>
        <v>16.920000000000002</v>
      </c>
      <c r="AA17" s="15">
        <f>[13]Abril!$H$30</f>
        <v>23.040000000000003</v>
      </c>
      <c r="AB17" s="15">
        <f>[13]Abril!$H$31</f>
        <v>21.6</v>
      </c>
      <c r="AC17" s="15">
        <f>[13]Abril!$H$32</f>
        <v>5.04</v>
      </c>
      <c r="AD17" s="15">
        <f>[13]Abril!$H$33</f>
        <v>10.08</v>
      </c>
      <c r="AE17" s="15">
        <f>[13]Abril!$H$34</f>
        <v>11.16</v>
      </c>
      <c r="AF17" s="26">
        <f t="shared" si="2"/>
        <v>37.080000000000005</v>
      </c>
    </row>
    <row r="18" spans="1:32" ht="17.100000000000001" customHeight="1" x14ac:dyDescent="0.2">
      <c r="A18" s="14" t="s">
        <v>9</v>
      </c>
      <c r="B18" s="15">
        <f>[14]Abril!$H$5</f>
        <v>17.28</v>
      </c>
      <c r="C18" s="15">
        <f>[14]Abril!$H$6</f>
        <v>20.52</v>
      </c>
      <c r="D18" s="15">
        <f>[14]Abril!$H$7</f>
        <v>16.2</v>
      </c>
      <c r="E18" s="15">
        <f>[14]Abril!$H$8</f>
        <v>14.76</v>
      </c>
      <c r="F18" s="15">
        <f>[14]Abril!$H$9</f>
        <v>15.840000000000002</v>
      </c>
      <c r="G18" s="15">
        <f>[14]Abril!$H$10</f>
        <v>17.64</v>
      </c>
      <c r="H18" s="15">
        <f>[14]Abril!$H$11</f>
        <v>25.56</v>
      </c>
      <c r="I18" s="15">
        <f>[14]Abril!$H$12</f>
        <v>13.68</v>
      </c>
      <c r="J18" s="15">
        <f>[14]Abril!$H$13</f>
        <v>15.120000000000001</v>
      </c>
      <c r="K18" s="15">
        <f>[14]Abril!$H$14</f>
        <v>14.76</v>
      </c>
      <c r="L18" s="15">
        <f>[14]Abril!$H$15</f>
        <v>13.68</v>
      </c>
      <c r="M18" s="15">
        <f>[14]Abril!$H$16</f>
        <v>12.96</v>
      </c>
      <c r="N18" s="15">
        <f>[14]Abril!$H$17</f>
        <v>15.48</v>
      </c>
      <c r="O18" s="15">
        <f>[14]Abril!$H$18</f>
        <v>14.76</v>
      </c>
      <c r="P18" s="15">
        <f>[14]Abril!$H$19</f>
        <v>14.4</v>
      </c>
      <c r="Q18" s="15">
        <f>[14]Abril!$H$20</f>
        <v>24.840000000000003</v>
      </c>
      <c r="R18" s="15">
        <f>[14]Abril!$H$21</f>
        <v>9.7200000000000006</v>
      </c>
      <c r="S18" s="15">
        <f>[14]Abril!$H$22</f>
        <v>15.48</v>
      </c>
      <c r="T18" s="15">
        <f>[14]Abril!$H$23</f>
        <v>14.4</v>
      </c>
      <c r="U18" s="15">
        <f>[14]Abril!$H$24</f>
        <v>15.120000000000001</v>
      </c>
      <c r="V18" s="15">
        <f>[14]Abril!$H$25</f>
        <v>13.68</v>
      </c>
      <c r="W18" s="15">
        <f>[14]Abril!$H$26</f>
        <v>15.840000000000002</v>
      </c>
      <c r="X18" s="15">
        <f>[14]Abril!$H$27</f>
        <v>11.520000000000001</v>
      </c>
      <c r="Y18" s="15">
        <f>[14]Abril!$H$28</f>
        <v>15.840000000000002</v>
      </c>
      <c r="Z18" s="15">
        <f>[14]Abril!$H$29</f>
        <v>19.440000000000001</v>
      </c>
      <c r="AA18" s="15">
        <f>[14]Abril!$H$30</f>
        <v>25.2</v>
      </c>
      <c r="AB18" s="15">
        <f>[14]Abril!$H$31</f>
        <v>23.400000000000002</v>
      </c>
      <c r="AC18" s="15">
        <f>[14]Abril!$H$32</f>
        <v>12.96</v>
      </c>
      <c r="AD18" s="15">
        <f>[14]Abril!$H$33</f>
        <v>14.76</v>
      </c>
      <c r="AE18" s="15">
        <f>[14]Abril!$H$34</f>
        <v>15.120000000000001</v>
      </c>
      <c r="AF18" s="26">
        <f t="shared" si="2"/>
        <v>25.56</v>
      </c>
    </row>
    <row r="19" spans="1:32" ht="17.100000000000001" customHeight="1" x14ac:dyDescent="0.2">
      <c r="A19" s="14" t="s">
        <v>49</v>
      </c>
      <c r="B19" s="15">
        <f>[15]Abril!$H$5</f>
        <v>12.24</v>
      </c>
      <c r="C19" s="15">
        <f>[15]Abril!$H$6</f>
        <v>14.4</v>
      </c>
      <c r="D19" s="15">
        <f>[15]Abril!$H$7</f>
        <v>12.6</v>
      </c>
      <c r="E19" s="15">
        <f>[15]Abril!$H$8</f>
        <v>21.6</v>
      </c>
      <c r="F19" s="15">
        <f>[15]Abril!$H$9</f>
        <v>12.6</v>
      </c>
      <c r="G19" s="15">
        <f>[15]Abril!$H$10</f>
        <v>9.3600000000000012</v>
      </c>
      <c r="H19" s="15">
        <f>[15]Abril!$H$11</f>
        <v>12.96</v>
      </c>
      <c r="I19" s="15">
        <f>[15]Abril!$H$12</f>
        <v>19.079999999999998</v>
      </c>
      <c r="J19" s="15">
        <f>[15]Abril!$H$13</f>
        <v>13.68</v>
      </c>
      <c r="K19" s="15">
        <f>[15]Abril!$H$14</f>
        <v>16.559999999999999</v>
      </c>
      <c r="L19" s="15">
        <f>[15]Abril!$H$15</f>
        <v>9.7200000000000006</v>
      </c>
      <c r="M19" s="15">
        <f>[15]Abril!$H$16</f>
        <v>9.3600000000000012</v>
      </c>
      <c r="N19" s="15">
        <f>[15]Abril!$H$17</f>
        <v>5.4</v>
      </c>
      <c r="O19" s="15">
        <f>[15]Abril!$H$18</f>
        <v>9.3600000000000012</v>
      </c>
      <c r="P19" s="15">
        <f>[15]Abril!$H$19</f>
        <v>13.68</v>
      </c>
      <c r="Q19" s="15">
        <f>[15]Abril!$H$20</f>
        <v>7.9200000000000008</v>
      </c>
      <c r="R19" s="15">
        <f>[15]Abril!$H$21</f>
        <v>6.12</v>
      </c>
      <c r="S19" s="15">
        <f>[15]Abril!$H$22</f>
        <v>7.5600000000000005</v>
      </c>
      <c r="T19" s="15">
        <f>[15]Abril!$H$23</f>
        <v>14.04</v>
      </c>
      <c r="U19" s="15">
        <f>[15]Abril!$H$24</f>
        <v>12.6</v>
      </c>
      <c r="V19" s="15">
        <f>[15]Abril!$H$25</f>
        <v>10.44</v>
      </c>
      <c r="W19" s="15">
        <f>[15]Abril!$H$26</f>
        <v>5.4</v>
      </c>
      <c r="X19" s="15">
        <f>[15]Abril!$H$27</f>
        <v>12.24</v>
      </c>
      <c r="Y19" s="15">
        <f>[15]Abril!$H$28</f>
        <v>12.96</v>
      </c>
      <c r="Z19" s="15">
        <f>[15]Abril!$H$29</f>
        <v>22.32</v>
      </c>
      <c r="AA19" s="15">
        <f>[15]Abril!$H$30</f>
        <v>8.64</v>
      </c>
      <c r="AB19" s="15">
        <f>[15]Abril!$H$31</f>
        <v>7.2</v>
      </c>
      <c r="AC19" s="15">
        <f>[15]Abril!$H$32</f>
        <v>5.4</v>
      </c>
      <c r="AD19" s="15">
        <f>[15]Abril!$H$33</f>
        <v>9.3600000000000012</v>
      </c>
      <c r="AE19" s="15">
        <f>[15]Abril!$H$34</f>
        <v>7.2</v>
      </c>
      <c r="AF19" s="26">
        <f t="shared" si="2"/>
        <v>22.32</v>
      </c>
    </row>
    <row r="20" spans="1:32" ht="17.100000000000001" customHeight="1" x14ac:dyDescent="0.2">
      <c r="A20" s="14" t="s">
        <v>10</v>
      </c>
      <c r="B20" s="15">
        <f>[16]Abril!$H$5</f>
        <v>16.559999999999999</v>
      </c>
      <c r="C20" s="15">
        <f>[16]Abril!$H$6</f>
        <v>14.76</v>
      </c>
      <c r="D20" s="15">
        <f>[16]Abril!$H$7</f>
        <v>15.840000000000002</v>
      </c>
      <c r="E20" s="15">
        <f>[16]Abril!$H$8</f>
        <v>12.96</v>
      </c>
      <c r="F20" s="15">
        <f>[16]Abril!$H$9</f>
        <v>14.76</v>
      </c>
      <c r="G20" s="15">
        <f>[16]Abril!$H$10</f>
        <v>14.04</v>
      </c>
      <c r="H20" s="15">
        <f>[16]Abril!$H$11</f>
        <v>11.16</v>
      </c>
      <c r="I20" s="15">
        <f>[16]Abril!$H$12</f>
        <v>15.120000000000001</v>
      </c>
      <c r="J20" s="15">
        <f>[16]Abril!$H$13</f>
        <v>14.4</v>
      </c>
      <c r="K20" s="15">
        <f>[16]Abril!$H$14</f>
        <v>14.76</v>
      </c>
      <c r="L20" s="15">
        <f>[16]Abril!$H$15</f>
        <v>9.7200000000000006</v>
      </c>
      <c r="M20" s="15">
        <f>[16]Abril!$H$16</f>
        <v>8.2799999999999994</v>
      </c>
      <c r="N20" s="15">
        <f>[16]Abril!$H$17</f>
        <v>10.44</v>
      </c>
      <c r="O20" s="15">
        <f>[16]Abril!$H$18</f>
        <v>15.120000000000001</v>
      </c>
      <c r="P20" s="15">
        <f>[16]Abril!$H$19</f>
        <v>13.32</v>
      </c>
      <c r="Q20" s="15">
        <f>[16]Abril!$H$20</f>
        <v>19.440000000000001</v>
      </c>
      <c r="R20" s="15">
        <f>[16]Abril!$H$21</f>
        <v>4.6800000000000006</v>
      </c>
      <c r="S20" s="15">
        <f>[16]Abril!$H$22</f>
        <v>12.6</v>
      </c>
      <c r="T20" s="15">
        <f>[16]Abril!$H$23</f>
        <v>14.04</v>
      </c>
      <c r="U20" s="15">
        <f>[16]Abril!$H$24</f>
        <v>11.879999999999999</v>
      </c>
      <c r="V20" s="15">
        <f>[16]Abril!$H$25</f>
        <v>13.32</v>
      </c>
      <c r="W20" s="15">
        <f>[16]Abril!$H$26</f>
        <v>7.2</v>
      </c>
      <c r="X20" s="15">
        <f>[16]Abril!$H$27</f>
        <v>11.520000000000001</v>
      </c>
      <c r="Y20" s="15">
        <f>[16]Abril!$H$28</f>
        <v>14.4</v>
      </c>
      <c r="Z20" s="15">
        <f>[16]Abril!$H$29</f>
        <v>15.48</v>
      </c>
      <c r="AA20" s="15">
        <f>[16]Abril!$H$30</f>
        <v>19.8</v>
      </c>
      <c r="AB20" s="15">
        <f>[16]Abril!$H$31</f>
        <v>13.68</v>
      </c>
      <c r="AC20" s="15">
        <f>[16]Abril!$H$32</f>
        <v>6.12</v>
      </c>
      <c r="AD20" s="15">
        <f>[16]Abril!$H$33</f>
        <v>12.24</v>
      </c>
      <c r="AE20" s="15">
        <f>[16]Abril!$H$34</f>
        <v>9.7200000000000006</v>
      </c>
      <c r="AF20" s="26">
        <f t="shared" si="2"/>
        <v>19.8</v>
      </c>
    </row>
    <row r="21" spans="1:32" ht="17.100000000000001" customHeight="1" x14ac:dyDescent="0.2">
      <c r="A21" s="14" t="s">
        <v>11</v>
      </c>
      <c r="B21" s="15">
        <f>[17]Abril!$H$5</f>
        <v>12.96</v>
      </c>
      <c r="C21" s="15">
        <f>[17]Abril!$H$6</f>
        <v>10.08</v>
      </c>
      <c r="D21" s="15">
        <f>[17]Abril!$H$7</f>
        <v>9.7200000000000006</v>
      </c>
      <c r="E21" s="15">
        <f>[17]Abril!$H$8</f>
        <v>12.6</v>
      </c>
      <c r="F21" s="15">
        <f>[17]Abril!$H$9</f>
        <v>10.44</v>
      </c>
      <c r="G21" s="15">
        <f>[17]Abril!$H$10</f>
        <v>18.36</v>
      </c>
      <c r="H21" s="15">
        <f>[17]Abril!$H$11</f>
        <v>7.2</v>
      </c>
      <c r="I21" s="15">
        <f>[17]Abril!$H$12</f>
        <v>7.5600000000000005</v>
      </c>
      <c r="J21" s="15">
        <f>[17]Abril!$H$13</f>
        <v>5.7600000000000007</v>
      </c>
      <c r="K21" s="15">
        <f>[17]Abril!$H$14</f>
        <v>9.3600000000000012</v>
      </c>
      <c r="L21" s="15">
        <f>[17]Abril!$H$15</f>
        <v>7.9200000000000008</v>
      </c>
      <c r="M21" s="15">
        <f>[17]Abril!$H$16</f>
        <v>6.84</v>
      </c>
      <c r="N21" s="15">
        <f>[17]Abril!$H$17</f>
        <v>6.12</v>
      </c>
      <c r="O21" s="15">
        <f>[17]Abril!$H$18</f>
        <v>8.2799999999999994</v>
      </c>
      <c r="P21" s="15">
        <f>[17]Abril!$H$19</f>
        <v>6.48</v>
      </c>
      <c r="Q21" s="15">
        <f>[17]Abril!$H$20</f>
        <v>24.12</v>
      </c>
      <c r="R21" s="15">
        <f>[17]Abril!$H$21</f>
        <v>9</v>
      </c>
      <c r="S21" s="15">
        <f>[17]Abril!$H$22</f>
        <v>8.2799999999999994</v>
      </c>
      <c r="T21" s="15">
        <f>[17]Abril!$H$23</f>
        <v>9.7200000000000006</v>
      </c>
      <c r="U21" s="15">
        <f>[17]Abril!$H$24</f>
        <v>12.96</v>
      </c>
      <c r="V21" s="15">
        <f>[17]Abril!$H$25</f>
        <v>8.64</v>
      </c>
      <c r="W21" s="15">
        <f>[17]Abril!$H$26</f>
        <v>0</v>
      </c>
      <c r="X21" s="15">
        <f>[17]Abril!$H$27</f>
        <v>8.2799999999999994</v>
      </c>
      <c r="Y21" s="15">
        <f>[17]Abril!$H$28</f>
        <v>9.7200000000000006</v>
      </c>
      <c r="Z21" s="15">
        <f>[17]Abril!$H$29</f>
        <v>9.3600000000000012</v>
      </c>
      <c r="AA21" s="15">
        <f>[17]Abril!$H$30</f>
        <v>8.64</v>
      </c>
      <c r="AB21" s="15">
        <f>[17]Abril!$H$31</f>
        <v>10.44</v>
      </c>
      <c r="AC21" s="15">
        <f>[17]Abril!$H$32</f>
        <v>8.64</v>
      </c>
      <c r="AD21" s="15">
        <f>[17]Abril!$H$33</f>
        <v>9.7200000000000006</v>
      </c>
      <c r="AE21" s="15">
        <f>[17]Abril!$H$34</f>
        <v>9.3600000000000012</v>
      </c>
      <c r="AF21" s="26">
        <f t="shared" si="2"/>
        <v>24.12</v>
      </c>
    </row>
    <row r="22" spans="1:32" ht="17.100000000000001" customHeight="1" x14ac:dyDescent="0.2">
      <c r="A22" s="14" t="s">
        <v>12</v>
      </c>
      <c r="B22" s="15">
        <f>[18]Abril!$H$5</f>
        <v>7.9200000000000008</v>
      </c>
      <c r="C22" s="15">
        <f>[18]Abril!$H$6</f>
        <v>9.3600000000000012</v>
      </c>
      <c r="D22" s="15">
        <f>[18]Abril!$H$7</f>
        <v>7.5600000000000005</v>
      </c>
      <c r="E22" s="15">
        <f>[18]Abril!$H$8</f>
        <v>11.879999999999999</v>
      </c>
      <c r="F22" s="15">
        <f>[18]Abril!$H$9</f>
        <v>9.7200000000000006</v>
      </c>
      <c r="G22" s="15">
        <f>[18]Abril!$H$10</f>
        <v>9.7200000000000006</v>
      </c>
      <c r="H22" s="15">
        <f>[18]Abril!$H$11</f>
        <v>8.64</v>
      </c>
      <c r="I22" s="15">
        <f>[18]Abril!$H$12</f>
        <v>10.08</v>
      </c>
      <c r="J22" s="15">
        <f>[18]Abril!$H$13</f>
        <v>9.7200000000000006</v>
      </c>
      <c r="K22" s="15">
        <f>[18]Abril!$H$14</f>
        <v>7.9200000000000008</v>
      </c>
      <c r="L22" s="15">
        <f>[18]Abril!$H$15</f>
        <v>9.7200000000000006</v>
      </c>
      <c r="M22" s="15">
        <f>[18]Abril!$H$16</f>
        <v>14.76</v>
      </c>
      <c r="N22" s="15">
        <f>[18]Abril!$H$17</f>
        <v>5.04</v>
      </c>
      <c r="O22" s="15">
        <f>[18]Abril!$H$18</f>
        <v>5.7600000000000007</v>
      </c>
      <c r="P22" s="15">
        <f>[18]Abril!$H$19</f>
        <v>8.2799999999999994</v>
      </c>
      <c r="Q22" s="15">
        <f>[18]Abril!$H$20</f>
        <v>12.6</v>
      </c>
      <c r="R22" s="15">
        <f>[18]Abril!$H$21</f>
        <v>4.32</v>
      </c>
      <c r="S22" s="15">
        <f>[18]Abril!$H$22</f>
        <v>6.12</v>
      </c>
      <c r="T22" s="15">
        <f>[18]Abril!$H$23</f>
        <v>12.6</v>
      </c>
      <c r="U22" s="15">
        <f>[18]Abril!$H$24</f>
        <v>15.120000000000001</v>
      </c>
      <c r="V22" s="15">
        <f>[18]Abril!$H$25</f>
        <v>4.6800000000000006</v>
      </c>
      <c r="W22" s="15">
        <f>[18]Abril!$H$26</f>
        <v>7.5600000000000005</v>
      </c>
      <c r="X22" s="15">
        <f>[18]Abril!$H$27</f>
        <v>6.48</v>
      </c>
      <c r="Y22" s="15">
        <f>[18]Abril!$H$28</f>
        <v>10.44</v>
      </c>
      <c r="Z22" s="15">
        <f>[18]Abril!$H$29</f>
        <v>16.920000000000002</v>
      </c>
      <c r="AA22" s="15">
        <f>[18]Abril!$H$30</f>
        <v>16.559999999999999</v>
      </c>
      <c r="AB22" s="15">
        <f>[18]Abril!$H$31</f>
        <v>12.96</v>
      </c>
      <c r="AC22" s="15">
        <f>[18]Abril!$H$32</f>
        <v>10.44</v>
      </c>
      <c r="AD22" s="15">
        <f>[18]Abril!$H$33</f>
        <v>10.08</v>
      </c>
      <c r="AE22" s="15">
        <f>[18]Abril!$H$34</f>
        <v>8.64</v>
      </c>
      <c r="AF22" s="26">
        <f t="shared" si="2"/>
        <v>16.920000000000002</v>
      </c>
    </row>
    <row r="23" spans="1:32" ht="17.100000000000001" customHeight="1" x14ac:dyDescent="0.2">
      <c r="A23" s="14" t="s">
        <v>13</v>
      </c>
      <c r="B23" s="15">
        <f>[19]Abril!$H$5</f>
        <v>12.6</v>
      </c>
      <c r="C23" s="15">
        <f>[19]Abril!$H$6</f>
        <v>3.24</v>
      </c>
      <c r="D23" s="15">
        <f>[19]Abril!$H$7</f>
        <v>10.44</v>
      </c>
      <c r="E23" s="15">
        <f>[19]Abril!$H$8</f>
        <v>2.16</v>
      </c>
      <c r="F23" s="15">
        <f>[19]Abril!$H$9</f>
        <v>14.04</v>
      </c>
      <c r="G23" s="15">
        <f>[19]Abril!$H$10</f>
        <v>16.2</v>
      </c>
      <c r="H23" s="15">
        <f>[19]Abril!$H$11</f>
        <v>7.9200000000000008</v>
      </c>
      <c r="I23" s="15">
        <f>[19]Abril!$H$12</f>
        <v>14.04</v>
      </c>
      <c r="J23" s="15">
        <f>[19]Abril!$H$13</f>
        <v>5.7600000000000007</v>
      </c>
      <c r="K23" s="15">
        <f>[19]Abril!$H$14</f>
        <v>4.6800000000000006</v>
      </c>
      <c r="L23" s="15">
        <f>[19]Abril!$H$15</f>
        <v>14.4</v>
      </c>
      <c r="M23" s="15">
        <f>[19]Abril!$H$16</f>
        <v>0</v>
      </c>
      <c r="N23" s="15">
        <f>[19]Abril!$H$17</f>
        <v>6.12</v>
      </c>
      <c r="O23" s="15">
        <f>[19]Abril!$H$18</f>
        <v>11.879999999999999</v>
      </c>
      <c r="P23" s="15">
        <f>[19]Abril!$H$19</f>
        <v>14.04</v>
      </c>
      <c r="Q23" s="15">
        <f>[19]Abril!$H$20</f>
        <v>32.4</v>
      </c>
      <c r="R23" s="15">
        <f>[19]Abril!$H$21</f>
        <v>8.2799999999999994</v>
      </c>
      <c r="S23" s="15">
        <f>[19]Abril!$H$22</f>
        <v>0</v>
      </c>
      <c r="T23" s="15">
        <f>[19]Abril!$H$23</f>
        <v>2.16</v>
      </c>
      <c r="U23" s="15">
        <f>[19]Abril!$H$24</f>
        <v>24.840000000000003</v>
      </c>
      <c r="V23" s="15">
        <f>[19]Abril!$H$25</f>
        <v>7.2</v>
      </c>
      <c r="W23" s="15">
        <f>[19]Abril!$H$26</f>
        <v>9</v>
      </c>
      <c r="X23" s="15">
        <f>[19]Abril!$H$27</f>
        <v>4.6800000000000006</v>
      </c>
      <c r="Y23" s="15">
        <f>[19]Abril!$H$28</f>
        <v>16.559999999999999</v>
      </c>
      <c r="Z23" s="15">
        <f>[19]Abril!$H$29</f>
        <v>19.440000000000001</v>
      </c>
      <c r="AA23" s="15">
        <f>[19]Abril!$H$30</f>
        <v>19.8</v>
      </c>
      <c r="AB23" s="15">
        <f>[19]Abril!$H$31</f>
        <v>16.920000000000002</v>
      </c>
      <c r="AC23" s="15">
        <f>[19]Abril!$H$32</f>
        <v>0</v>
      </c>
      <c r="AD23" s="15">
        <f>[19]Abril!$H$33</f>
        <v>0</v>
      </c>
      <c r="AE23" s="15">
        <f>[19]Abril!$H$34</f>
        <v>0</v>
      </c>
      <c r="AF23" s="26">
        <f t="shared" si="2"/>
        <v>32.4</v>
      </c>
    </row>
    <row r="24" spans="1:32" ht="17.100000000000001" customHeight="1" x14ac:dyDescent="0.2">
      <c r="A24" s="14" t="s">
        <v>14</v>
      </c>
      <c r="B24" s="15">
        <f>[20]Abril!$H$5</f>
        <v>20.52</v>
      </c>
      <c r="C24" s="15">
        <f>[20]Abril!$H$6</f>
        <v>16.559999999999999</v>
      </c>
      <c r="D24" s="15">
        <f>[20]Abril!$H$7</f>
        <v>11.879999999999999</v>
      </c>
      <c r="E24" s="15">
        <f>[20]Abril!$H$8</f>
        <v>19.8</v>
      </c>
      <c r="F24" s="15">
        <f>[20]Abril!$H$9</f>
        <v>14.04</v>
      </c>
      <c r="G24" s="15">
        <f>[20]Abril!$H$10</f>
        <v>24.48</v>
      </c>
      <c r="H24" s="15">
        <f>[20]Abril!$H$11</f>
        <v>11.879999999999999</v>
      </c>
      <c r="I24" s="15">
        <f>[20]Abril!$H$12</f>
        <v>11.879999999999999</v>
      </c>
      <c r="J24" s="15">
        <f>[20]Abril!$H$13</f>
        <v>12.24</v>
      </c>
      <c r="K24" s="15">
        <f>[20]Abril!$H$14</f>
        <v>9.7200000000000006</v>
      </c>
      <c r="L24" s="15">
        <f>[20]Abril!$H$15</f>
        <v>23.759999999999998</v>
      </c>
      <c r="M24" s="15">
        <f>[20]Abril!$H$16</f>
        <v>14.04</v>
      </c>
      <c r="N24" s="15">
        <f>[20]Abril!$H$17</f>
        <v>11.16</v>
      </c>
      <c r="O24" s="15">
        <f>[20]Abril!$H$18</f>
        <v>11.520000000000001</v>
      </c>
      <c r="P24" s="15">
        <f>[20]Abril!$H$19</f>
        <v>13.68</v>
      </c>
      <c r="Q24" s="15">
        <f>[20]Abril!$H$20</f>
        <v>28.8</v>
      </c>
      <c r="R24" s="15">
        <f>[20]Abril!$H$21</f>
        <v>10.44</v>
      </c>
      <c r="S24" s="15">
        <f>[20]Abril!$H$22</f>
        <v>11.879999999999999</v>
      </c>
      <c r="T24" s="15">
        <f>[20]Abril!$H$23</f>
        <v>11.520000000000001</v>
      </c>
      <c r="U24" s="15">
        <f>[20]Abril!$H$24</f>
        <v>20.88</v>
      </c>
      <c r="V24" s="15">
        <f>[20]Abril!$H$25</f>
        <v>12.6</v>
      </c>
      <c r="W24" s="15">
        <f>[20]Abril!$H$26</f>
        <v>21.240000000000002</v>
      </c>
      <c r="X24" s="15">
        <f>[20]Abril!$H$27</f>
        <v>10.8</v>
      </c>
      <c r="Y24" s="15">
        <f>[20]Abril!$H$28</f>
        <v>8.2799999999999994</v>
      </c>
      <c r="Z24" s="15">
        <f>[20]Abril!$H$29</f>
        <v>16.559999999999999</v>
      </c>
      <c r="AA24" s="15">
        <f>[20]Abril!$H$30</f>
        <v>22.32</v>
      </c>
      <c r="AB24" s="15">
        <f>[20]Abril!$H$31</f>
        <v>19.440000000000001</v>
      </c>
      <c r="AC24" s="15">
        <f>[20]Abril!$H$32</f>
        <v>12.6</v>
      </c>
      <c r="AD24" s="15">
        <f>[20]Abril!$H$33</f>
        <v>13.68</v>
      </c>
      <c r="AE24" s="15">
        <f>[20]Abril!$H$34</f>
        <v>10.8</v>
      </c>
      <c r="AF24" s="26">
        <f t="shared" si="2"/>
        <v>28.8</v>
      </c>
    </row>
    <row r="25" spans="1:32" ht="17.100000000000001" customHeight="1" x14ac:dyDescent="0.2">
      <c r="A25" s="14" t="s">
        <v>15</v>
      </c>
      <c r="B25" s="15">
        <f>[21]Abril!$H$5</f>
        <v>23.400000000000002</v>
      </c>
      <c r="C25" s="15">
        <f>[21]Abril!$H$6</f>
        <v>28.08</v>
      </c>
      <c r="D25" s="15">
        <f>[21]Abril!$H$7</f>
        <v>18</v>
      </c>
      <c r="E25" s="15">
        <f>[21]Abril!$H$8</f>
        <v>12.6</v>
      </c>
      <c r="F25" s="15">
        <f>[21]Abril!$H$9</f>
        <v>16.920000000000002</v>
      </c>
      <c r="G25" s="15">
        <f>[21]Abril!$H$10</f>
        <v>10.8</v>
      </c>
      <c r="H25" s="15">
        <f>[21]Abril!$H$11</f>
        <v>15.120000000000001</v>
      </c>
      <c r="I25" s="15">
        <f>[21]Abril!$H$12</f>
        <v>18.720000000000002</v>
      </c>
      <c r="J25" s="15">
        <f>[21]Abril!$H$13</f>
        <v>17.64</v>
      </c>
      <c r="K25" s="15">
        <f>[21]Abril!$H$14</f>
        <v>13.68</v>
      </c>
      <c r="L25" s="15">
        <f>[21]Abril!$H$15</f>
        <v>13.32</v>
      </c>
      <c r="M25" s="15">
        <f>[21]Abril!$H$16</f>
        <v>10.8</v>
      </c>
      <c r="N25" s="15">
        <f>[21]Abril!$H$17</f>
        <v>14.76</v>
      </c>
      <c r="O25" s="15">
        <f>[21]Abril!$H$18</f>
        <v>18.36</v>
      </c>
      <c r="P25" s="15">
        <f>[21]Abril!$H$19</f>
        <v>16.2</v>
      </c>
      <c r="Q25" s="15">
        <f>[21]Abril!$H$20</f>
        <v>17.64</v>
      </c>
      <c r="R25" s="15">
        <f>[21]Abril!$H$21</f>
        <v>7.5600000000000005</v>
      </c>
      <c r="S25" s="15">
        <f>[21]Abril!$H$22</f>
        <v>12.6</v>
      </c>
      <c r="T25" s="15">
        <f>[21]Abril!$H$23</f>
        <v>22.32</v>
      </c>
      <c r="U25" s="15">
        <f>[21]Abril!$H$24</f>
        <v>20.52</v>
      </c>
      <c r="V25" s="15">
        <f>[21]Abril!$H$25</f>
        <v>12.6</v>
      </c>
      <c r="W25" s="15">
        <f>[21]Abril!$H$26</f>
        <v>9.7200000000000006</v>
      </c>
      <c r="X25" s="15">
        <f>[21]Abril!$H$27</f>
        <v>20.88</v>
      </c>
      <c r="Y25" s="15">
        <f>[21]Abril!$H$28</f>
        <v>20.88</v>
      </c>
      <c r="Z25" s="15">
        <f>[21]Abril!$H$29</f>
        <v>19.079999999999998</v>
      </c>
      <c r="AA25" s="15">
        <f>[21]Abril!$H$30</f>
        <v>18.36</v>
      </c>
      <c r="AB25" s="15">
        <f>[21]Abril!$H$31</f>
        <v>18.36</v>
      </c>
      <c r="AC25" s="15">
        <f>[21]Abril!$H$32</f>
        <v>12.24</v>
      </c>
      <c r="AD25" s="15">
        <f>[21]Abril!$H$33</f>
        <v>15.48</v>
      </c>
      <c r="AE25" s="15">
        <f>[21]Abril!$H$34</f>
        <v>21.6</v>
      </c>
      <c r="AF25" s="26">
        <f t="shared" si="2"/>
        <v>28.08</v>
      </c>
    </row>
    <row r="26" spans="1:32" ht="17.100000000000001" customHeight="1" x14ac:dyDescent="0.2">
      <c r="A26" s="14" t="s">
        <v>16</v>
      </c>
      <c r="B26" s="15">
        <f>[22]Abril!$H$5</f>
        <v>10.44</v>
      </c>
      <c r="C26" s="15">
        <f>[22]Abril!$H$6</f>
        <v>7.9200000000000008</v>
      </c>
      <c r="D26" s="15">
        <f>[22]Abril!$H$7</f>
        <v>10.8</v>
      </c>
      <c r="E26" s="15">
        <f>[22]Abril!$H$8</f>
        <v>10.8</v>
      </c>
      <c r="F26" s="15">
        <f>[22]Abril!$H$9</f>
        <v>13.68</v>
      </c>
      <c r="G26" s="15">
        <f>[22]Abril!$H$10</f>
        <v>10.44</v>
      </c>
      <c r="H26" s="15">
        <f>[22]Abril!$H$11</f>
        <v>12.96</v>
      </c>
      <c r="I26" s="15">
        <f>[22]Abril!$H$12</f>
        <v>16.2</v>
      </c>
      <c r="J26" s="15">
        <f>[22]Abril!$H$13</f>
        <v>19.8</v>
      </c>
      <c r="K26" s="15">
        <f>[22]Abril!$H$14</f>
        <v>10.08</v>
      </c>
      <c r="L26" s="15">
        <f>[22]Abril!$H$15</f>
        <v>10.44</v>
      </c>
      <c r="M26" s="15">
        <f>[22]Abril!$H$16</f>
        <v>13.32</v>
      </c>
      <c r="N26" s="15">
        <f>[22]Abril!$H$17</f>
        <v>8.64</v>
      </c>
      <c r="O26" s="15">
        <f>[22]Abril!$H$18</f>
        <v>6.48</v>
      </c>
      <c r="P26" s="15">
        <f>[22]Abril!$H$19</f>
        <v>11.16</v>
      </c>
      <c r="Q26" s="15">
        <f>[22]Abril!$H$20</f>
        <v>12.24</v>
      </c>
      <c r="R26" s="15">
        <f>[22]Abril!$H$21</f>
        <v>9</v>
      </c>
      <c r="S26" s="15">
        <f>[22]Abril!$H$22</f>
        <v>9</v>
      </c>
      <c r="T26" s="15">
        <f>[22]Abril!$H$23</f>
        <v>11.16</v>
      </c>
      <c r="U26" s="15">
        <f>[22]Abril!$H$24</f>
        <v>16.2</v>
      </c>
      <c r="V26" s="15">
        <f>[22]Abril!$H$25</f>
        <v>6.84</v>
      </c>
      <c r="W26" s="15">
        <f>[22]Abril!$H$26</f>
        <v>11.879999999999999</v>
      </c>
      <c r="X26" s="15">
        <f>[22]Abril!$H$27</f>
        <v>8.2799999999999994</v>
      </c>
      <c r="Y26" s="15">
        <f>[22]Abril!$H$28</f>
        <v>10.8</v>
      </c>
      <c r="Z26" s="15">
        <f>[22]Abril!$H$29</f>
        <v>19.440000000000001</v>
      </c>
      <c r="AA26" s="15">
        <f>[22]Abril!$H$30</f>
        <v>21.240000000000002</v>
      </c>
      <c r="AB26" s="15">
        <f>[22]Abril!$H$31</f>
        <v>19.079999999999998</v>
      </c>
      <c r="AC26" s="15">
        <f>[22]Abril!$H$32</f>
        <v>11.879999999999999</v>
      </c>
      <c r="AD26" s="15">
        <f>[22]Abril!$H$33</f>
        <v>9</v>
      </c>
      <c r="AE26" s="15">
        <f>[22]Abril!$H$34</f>
        <v>9.3600000000000012</v>
      </c>
      <c r="AF26" s="26">
        <f t="shared" si="2"/>
        <v>21.240000000000002</v>
      </c>
    </row>
    <row r="27" spans="1:32" ht="17.100000000000001" customHeight="1" x14ac:dyDescent="0.2">
      <c r="A27" s="14" t="s">
        <v>17</v>
      </c>
      <c r="B27" s="15">
        <f>[23]Abril!$H$5</f>
        <v>13.68</v>
      </c>
      <c r="C27" s="15">
        <f>[23]Abril!$H$6</f>
        <v>16.2</v>
      </c>
      <c r="D27" s="15">
        <f>[23]Abril!$H$7</f>
        <v>14.76</v>
      </c>
      <c r="E27" s="15">
        <f>[23]Abril!$H$8</f>
        <v>17.64</v>
      </c>
      <c r="F27" s="15">
        <f>[23]Abril!$H$9</f>
        <v>19.079999999999998</v>
      </c>
      <c r="G27" s="15">
        <f>[23]Abril!$H$10</f>
        <v>17.64</v>
      </c>
      <c r="H27" s="15">
        <f>[23]Abril!$H$11</f>
        <v>12.24</v>
      </c>
      <c r="I27" s="15">
        <f>[23]Abril!$H$12</f>
        <v>14.4</v>
      </c>
      <c r="J27" s="15">
        <f>[23]Abril!$H$13</f>
        <v>15.48</v>
      </c>
      <c r="K27" s="15">
        <f>[23]Abril!$H$14</f>
        <v>11.16</v>
      </c>
      <c r="L27" s="15">
        <f>[23]Abril!$H$15</f>
        <v>9.7200000000000006</v>
      </c>
      <c r="M27" s="15">
        <f>[23]Abril!$H$16</f>
        <v>7.9200000000000008</v>
      </c>
      <c r="N27" s="15">
        <f>[23]Abril!$H$17</f>
        <v>10.08</v>
      </c>
      <c r="O27" s="15">
        <f>[23]Abril!$H$18</f>
        <v>9.3600000000000012</v>
      </c>
      <c r="P27" s="15">
        <f>[23]Abril!$H$19</f>
        <v>13.32</v>
      </c>
      <c r="Q27" s="15">
        <f>[23]Abril!$H$20</f>
        <v>20.88</v>
      </c>
      <c r="R27" s="15">
        <f>[23]Abril!$H$21</f>
        <v>7.2</v>
      </c>
      <c r="S27" s="15">
        <f>[23]Abril!$H$22</f>
        <v>8.64</v>
      </c>
      <c r="T27" s="15">
        <f>[23]Abril!$H$23</f>
        <v>11.16</v>
      </c>
      <c r="U27" s="15">
        <f>[23]Abril!$H$24</f>
        <v>22.68</v>
      </c>
      <c r="V27" s="15">
        <f>[23]Abril!$H$25</f>
        <v>7.9200000000000008</v>
      </c>
      <c r="W27" s="15">
        <f>[23]Abril!$H$26</f>
        <v>10.08</v>
      </c>
      <c r="X27" s="15">
        <f>[23]Abril!$H$27</f>
        <v>10.8</v>
      </c>
      <c r="Y27" s="15">
        <f>[23]Abril!$H$28</f>
        <v>11.520000000000001</v>
      </c>
      <c r="Z27" s="15">
        <f>[23]Abril!$H$29</f>
        <v>21.240000000000002</v>
      </c>
      <c r="AA27" s="15">
        <f>[23]Abril!$H$30</f>
        <v>19.440000000000001</v>
      </c>
      <c r="AB27" s="15">
        <f>[23]Abril!$H$31</f>
        <v>14.76</v>
      </c>
      <c r="AC27" s="15">
        <f>[23]Abril!$H$32</f>
        <v>7.2</v>
      </c>
      <c r="AD27" s="15">
        <f>[23]Abril!$H$33</f>
        <v>11.879999999999999</v>
      </c>
      <c r="AE27" s="15">
        <f>[23]Abril!$H$34</f>
        <v>15.48</v>
      </c>
      <c r="AF27" s="26">
        <f>MAX(B27:AE27)</f>
        <v>22.68</v>
      </c>
    </row>
    <row r="28" spans="1:32" ht="17.100000000000001" customHeight="1" x14ac:dyDescent="0.2">
      <c r="A28" s="14" t="s">
        <v>18</v>
      </c>
      <c r="B28" s="15">
        <f>[24]Abril!$H$5</f>
        <v>12.24</v>
      </c>
      <c r="C28" s="15">
        <f>[24]Abril!$H$6</f>
        <v>0.36000000000000004</v>
      </c>
      <c r="D28" s="15">
        <f>[24]Abril!$H$7</f>
        <v>0</v>
      </c>
      <c r="E28" s="15" t="str">
        <f>[24]Abril!$H$8</f>
        <v>*</v>
      </c>
      <c r="F28" s="15">
        <f>[24]Abril!$H$9</f>
        <v>0</v>
      </c>
      <c r="G28" s="15">
        <f>[24]Abril!$H$10</f>
        <v>0</v>
      </c>
      <c r="H28" s="15">
        <f>[24]Abril!$H$11</f>
        <v>3.9600000000000004</v>
      </c>
      <c r="I28" s="15">
        <f>[24]Abril!$H$12</f>
        <v>1.4400000000000002</v>
      </c>
      <c r="J28" s="15">
        <f>[24]Abril!$H$13</f>
        <v>8.2799999999999994</v>
      </c>
      <c r="K28" s="15">
        <f>[24]Abril!$H$14</f>
        <v>0.36000000000000004</v>
      </c>
      <c r="L28" s="15">
        <f>[24]Abril!$H$15</f>
        <v>18.36</v>
      </c>
      <c r="M28" s="15">
        <f>[24]Abril!$H$16</f>
        <v>8.2799999999999994</v>
      </c>
      <c r="N28" s="15">
        <f>[24]Abril!$H$17</f>
        <v>7.9200000000000008</v>
      </c>
      <c r="O28" s="15">
        <f>[24]Abril!$H$18</f>
        <v>5.4</v>
      </c>
      <c r="P28" s="15">
        <f>[24]Abril!$H$19</f>
        <v>18</v>
      </c>
      <c r="Q28" s="15">
        <f>[24]Abril!$H$20</f>
        <v>20.88</v>
      </c>
      <c r="R28" s="15">
        <f>[24]Abril!$H$21</f>
        <v>2.52</v>
      </c>
      <c r="S28" s="15">
        <f>[24]Abril!$H$22</f>
        <v>0.72000000000000008</v>
      </c>
      <c r="T28" s="15">
        <f>[24]Abril!$H$23</f>
        <v>3.24</v>
      </c>
      <c r="U28" s="15">
        <f>[24]Abril!$H$24</f>
        <v>24.48</v>
      </c>
      <c r="V28" s="15">
        <f>[24]Abril!$H$25</f>
        <v>19.440000000000001</v>
      </c>
      <c r="W28" s="15">
        <f>[24]Abril!$H$26</f>
        <v>2.16</v>
      </c>
      <c r="X28" s="15">
        <f>[24]Abril!$H$27</f>
        <v>10.08</v>
      </c>
      <c r="Y28" s="15">
        <f>[24]Abril!$H$28</f>
        <v>0.72000000000000008</v>
      </c>
      <c r="Z28" s="15">
        <f>[24]Abril!$H$29</f>
        <v>17.28</v>
      </c>
      <c r="AA28" s="15">
        <f>[24]Abril!$H$30</f>
        <v>24.840000000000003</v>
      </c>
      <c r="AB28" s="15">
        <f>[24]Abril!$H$31</f>
        <v>6.48</v>
      </c>
      <c r="AC28" s="15">
        <f>[24]Abril!$H$32</f>
        <v>3.24</v>
      </c>
      <c r="AD28" s="15">
        <f>[24]Abril!$H$33</f>
        <v>5.4</v>
      </c>
      <c r="AE28" s="15">
        <f>[24]Abril!$H$34</f>
        <v>6.84</v>
      </c>
      <c r="AF28" s="26">
        <f t="shared" si="2"/>
        <v>24.840000000000003</v>
      </c>
    </row>
    <row r="29" spans="1:32" ht="17.100000000000001" customHeight="1" x14ac:dyDescent="0.2">
      <c r="A29" s="14" t="s">
        <v>19</v>
      </c>
      <c r="B29" s="15">
        <f>[25]Abril!$H$5</f>
        <v>19.079999999999998</v>
      </c>
      <c r="C29" s="15">
        <f>[25]Abril!$H$6</f>
        <v>19.079999999999998</v>
      </c>
      <c r="D29" s="15">
        <f>[25]Abril!$H$7</f>
        <v>14.76</v>
      </c>
      <c r="E29" s="15">
        <f>[25]Abril!$H$8</f>
        <v>12.6</v>
      </c>
      <c r="F29" s="15">
        <f>[25]Abril!$H$9</f>
        <v>26.64</v>
      </c>
      <c r="G29" s="15">
        <f>[25]Abril!$H$10</f>
        <v>16.2</v>
      </c>
      <c r="H29" s="15">
        <f>[25]Abril!$H$11</f>
        <v>12.6</v>
      </c>
      <c r="I29" s="15">
        <f>[25]Abril!$H$12</f>
        <v>21.240000000000002</v>
      </c>
      <c r="J29" s="15">
        <f>[25]Abril!$H$13</f>
        <v>18.720000000000002</v>
      </c>
      <c r="K29" s="15">
        <f>[25]Abril!$H$14</f>
        <v>20.52</v>
      </c>
      <c r="L29" s="15">
        <f>[25]Abril!$H$15</f>
        <v>10.08</v>
      </c>
      <c r="M29" s="15">
        <f>[25]Abril!$H$16</f>
        <v>16.2</v>
      </c>
      <c r="N29" s="15">
        <f>[25]Abril!$H$17</f>
        <v>16.559999999999999</v>
      </c>
      <c r="O29" s="15">
        <f>[25]Abril!$H$18</f>
        <v>13.32</v>
      </c>
      <c r="P29" s="15">
        <f>[25]Abril!$H$19</f>
        <v>14.4</v>
      </c>
      <c r="Q29" s="15">
        <f>[25]Abril!$H$20</f>
        <v>23.040000000000003</v>
      </c>
      <c r="R29" s="15">
        <f>[25]Abril!$H$21</f>
        <v>10.44</v>
      </c>
      <c r="S29" s="15">
        <f>[25]Abril!$H$22</f>
        <v>18.36</v>
      </c>
      <c r="T29" s="15">
        <f>[25]Abril!$H$23</f>
        <v>21.6</v>
      </c>
      <c r="U29" s="15">
        <f>[25]Abril!$H$24</f>
        <v>20.88</v>
      </c>
      <c r="V29" s="15">
        <f>[25]Abril!$H$25</f>
        <v>12.96</v>
      </c>
      <c r="W29" s="15">
        <f>[25]Abril!$H$26</f>
        <v>13.32</v>
      </c>
      <c r="X29" s="15">
        <f>[25]Abril!$H$27</f>
        <v>14.76</v>
      </c>
      <c r="Y29" s="15">
        <f>[25]Abril!$H$28</f>
        <v>13.68</v>
      </c>
      <c r="Z29" s="15">
        <f>[25]Abril!$H$29</f>
        <v>19.440000000000001</v>
      </c>
      <c r="AA29" s="15">
        <f>[25]Abril!$H$30</f>
        <v>16.920000000000002</v>
      </c>
      <c r="AB29" s="15">
        <f>[25]Abril!$H$31</f>
        <v>21.6</v>
      </c>
      <c r="AC29" s="15">
        <f>[25]Abril!$H$32</f>
        <v>0</v>
      </c>
      <c r="AD29" s="15">
        <f>[25]Abril!$H$33</f>
        <v>3.9600000000000004</v>
      </c>
      <c r="AE29" s="15">
        <f>[25]Abril!$H$34</f>
        <v>15.840000000000002</v>
      </c>
      <c r="AF29" s="26">
        <f t="shared" si="2"/>
        <v>26.64</v>
      </c>
    </row>
    <row r="30" spans="1:32" ht="17.100000000000001" customHeight="1" x14ac:dyDescent="0.2">
      <c r="A30" s="14" t="s">
        <v>31</v>
      </c>
      <c r="B30" s="15">
        <f>[26]Abril!$H$5</f>
        <v>17.64</v>
      </c>
      <c r="C30" s="15">
        <f>[26]Abril!$H$6</f>
        <v>19.079999999999998</v>
      </c>
      <c r="D30" s="15">
        <f>[26]Abril!$H$7</f>
        <v>17.64</v>
      </c>
      <c r="E30" s="15">
        <f>[26]Abril!$H$8</f>
        <v>10.08</v>
      </c>
      <c r="F30" s="15">
        <f>[26]Abril!$H$9</f>
        <v>10.8</v>
      </c>
      <c r="G30" s="15">
        <f>[26]Abril!$H$10</f>
        <v>18.36</v>
      </c>
      <c r="H30" s="15">
        <f>[26]Abril!$H$11</f>
        <v>12.6</v>
      </c>
      <c r="I30" s="15">
        <f>[26]Abril!$H$12</f>
        <v>14.76</v>
      </c>
      <c r="J30" s="15">
        <f>[26]Abril!$H$13</f>
        <v>13.68</v>
      </c>
      <c r="K30" s="15">
        <f>[26]Abril!$H$14</f>
        <v>11.520000000000001</v>
      </c>
      <c r="L30" s="15">
        <f>[26]Abril!$H$15</f>
        <v>13.68</v>
      </c>
      <c r="M30" s="15">
        <f>[26]Abril!$H$16</f>
        <v>13.68</v>
      </c>
      <c r="N30" s="15">
        <f>[26]Abril!$H$17</f>
        <v>10.8</v>
      </c>
      <c r="O30" s="15">
        <f>[26]Abril!$H$18</f>
        <v>17.28</v>
      </c>
      <c r="P30" s="15">
        <f>[26]Abril!$H$19</f>
        <v>15.840000000000002</v>
      </c>
      <c r="Q30" s="15">
        <f>[26]Abril!$H$20</f>
        <v>20.52</v>
      </c>
      <c r="R30" s="15">
        <f>[26]Abril!$H$21</f>
        <v>10.44</v>
      </c>
      <c r="S30" s="15">
        <f>[26]Abril!$H$22</f>
        <v>7.9200000000000008</v>
      </c>
      <c r="T30" s="15">
        <f>[26]Abril!$H$23</f>
        <v>19.079999999999998</v>
      </c>
      <c r="U30" s="15">
        <f>[26]Abril!$H$24</f>
        <v>26.28</v>
      </c>
      <c r="V30" s="15">
        <f>[26]Abril!$H$25</f>
        <v>7.2</v>
      </c>
      <c r="W30" s="15">
        <f>[26]Abril!$H$26</f>
        <v>10.8</v>
      </c>
      <c r="X30" s="15">
        <f>[26]Abril!$H$27</f>
        <v>17.28</v>
      </c>
      <c r="Y30" s="15">
        <f>[26]Abril!$H$28</f>
        <v>17.64</v>
      </c>
      <c r="Z30" s="15">
        <f>[26]Abril!$H$29</f>
        <v>22.32</v>
      </c>
      <c r="AA30" s="15">
        <f>[26]Abril!$H$30</f>
        <v>21.96</v>
      </c>
      <c r="AB30" s="15">
        <f>[26]Abril!$H$31</f>
        <v>22.32</v>
      </c>
      <c r="AC30" s="15">
        <f>[26]Abril!$H$32</f>
        <v>14.4</v>
      </c>
      <c r="AD30" s="15">
        <f>[26]Abril!$H$33</f>
        <v>11.879999999999999</v>
      </c>
      <c r="AE30" s="15">
        <f>[26]Abril!$H$34</f>
        <v>14.04</v>
      </c>
      <c r="AF30" s="26">
        <f t="shared" si="2"/>
        <v>26.28</v>
      </c>
    </row>
    <row r="31" spans="1:32" ht="17.100000000000001" customHeight="1" x14ac:dyDescent="0.2">
      <c r="A31" s="14" t="s">
        <v>51</v>
      </c>
      <c r="B31" s="15">
        <f>[27]Abril!$H$5</f>
        <v>21.240000000000002</v>
      </c>
      <c r="C31" s="15">
        <f>[27]Abril!$H$6</f>
        <v>17.64</v>
      </c>
      <c r="D31" s="15">
        <f>[27]Abril!$H$7</f>
        <v>18.36</v>
      </c>
      <c r="E31" s="15">
        <f>[27]Abril!$H$8</f>
        <v>16.559999999999999</v>
      </c>
      <c r="F31" s="15">
        <f>[27]Abril!$H$9</f>
        <v>20.16</v>
      </c>
      <c r="G31" s="15">
        <f>[27]Abril!$H$10</f>
        <v>17.28</v>
      </c>
      <c r="H31" s="15">
        <f>[27]Abril!$H$11</f>
        <v>18</v>
      </c>
      <c r="I31" s="15">
        <f>[27]Abril!$H$12</f>
        <v>15.120000000000001</v>
      </c>
      <c r="J31" s="15">
        <f>[27]Abril!$H$13</f>
        <v>20.16</v>
      </c>
      <c r="K31" s="15">
        <f>[27]Abril!$H$14</f>
        <v>20.88</v>
      </c>
      <c r="L31" s="15">
        <f>[27]Abril!$H$15</f>
        <v>18</v>
      </c>
      <c r="M31" s="15">
        <f>[27]Abril!$H$16</f>
        <v>19.079999999999998</v>
      </c>
      <c r="N31" s="15">
        <f>[27]Abril!$H$17</f>
        <v>19.8</v>
      </c>
      <c r="O31" s="15">
        <f>[27]Abril!$H$18</f>
        <v>22.32</v>
      </c>
      <c r="P31" s="15">
        <f>[27]Abril!$H$19</f>
        <v>29.16</v>
      </c>
      <c r="Q31" s="15">
        <f>[27]Abril!$H$20</f>
        <v>35.28</v>
      </c>
      <c r="R31" s="15">
        <f>[27]Abril!$H$21</f>
        <v>30.96</v>
      </c>
      <c r="S31" s="15">
        <f>[27]Abril!$H$22</f>
        <v>17.64</v>
      </c>
      <c r="T31" s="15">
        <f>[27]Abril!$H$23</f>
        <v>11.520000000000001</v>
      </c>
      <c r="U31" s="15">
        <f>[27]Abril!$H$24</f>
        <v>28.08</v>
      </c>
      <c r="V31" s="15">
        <f>[27]Abril!$H$25</f>
        <v>17.28</v>
      </c>
      <c r="W31" s="15">
        <f>[27]Abril!$H$26</f>
        <v>15.48</v>
      </c>
      <c r="X31" s="15">
        <f>[27]Abril!$H$27</f>
        <v>19.079999999999998</v>
      </c>
      <c r="Y31" s="15">
        <f>[27]Abril!$H$28</f>
        <v>16.559999999999999</v>
      </c>
      <c r="Z31" s="15">
        <f>[27]Abril!$H$29</f>
        <v>23.759999999999998</v>
      </c>
      <c r="AA31" s="15">
        <f>[27]Abril!$H$30</f>
        <v>23.759999999999998</v>
      </c>
      <c r="AB31" s="15">
        <f>[27]Abril!$H$31</f>
        <v>20.16</v>
      </c>
      <c r="AC31" s="15">
        <f>[27]Abril!$H$32</f>
        <v>19.8</v>
      </c>
      <c r="AD31" s="15">
        <f>[27]Abril!$H$33</f>
        <v>21.240000000000002</v>
      </c>
      <c r="AE31" s="15">
        <f>[27]Abril!$H$34</f>
        <v>21.240000000000002</v>
      </c>
      <c r="AF31" s="26">
        <f>MAX(B31:AE31)</f>
        <v>35.28</v>
      </c>
    </row>
    <row r="32" spans="1:32" ht="17.100000000000001" customHeight="1" x14ac:dyDescent="0.2">
      <c r="A32" s="14" t="s">
        <v>20</v>
      </c>
      <c r="B32" s="15">
        <f>[28]Abril!$H$5</f>
        <v>9.3600000000000012</v>
      </c>
      <c r="C32" s="15">
        <f>[28]Abril!$H$6</f>
        <v>9.3600000000000012</v>
      </c>
      <c r="D32" s="15">
        <f>[28]Abril!$H$7</f>
        <v>10.8</v>
      </c>
      <c r="E32" s="15">
        <f>[28]Abril!$H$8</f>
        <v>9.3600000000000012</v>
      </c>
      <c r="F32" s="15">
        <f>[28]Abril!$H$9</f>
        <v>11.879999999999999</v>
      </c>
      <c r="G32" s="15">
        <f>[28]Abril!$H$10</f>
        <v>13.32</v>
      </c>
      <c r="H32" s="15">
        <f>[28]Abril!$H$11</f>
        <v>9.3600000000000012</v>
      </c>
      <c r="I32" s="15">
        <f>[28]Abril!$H$12</f>
        <v>12.24</v>
      </c>
      <c r="J32" s="15">
        <f>[28]Abril!$H$13</f>
        <v>9.7200000000000006</v>
      </c>
      <c r="K32" s="15">
        <f>[28]Abril!$H$14</f>
        <v>11.16</v>
      </c>
      <c r="L32" s="15">
        <f>[28]Abril!$H$15</f>
        <v>10.44</v>
      </c>
      <c r="M32" s="15">
        <f>[28]Abril!$H$16</f>
        <v>10.44</v>
      </c>
      <c r="N32" s="15">
        <f>[28]Abril!$H$17</f>
        <v>8.64</v>
      </c>
      <c r="O32" s="15">
        <f>[28]Abril!$H$18</f>
        <v>6.48</v>
      </c>
      <c r="P32" s="15">
        <f>[28]Abril!$H$19</f>
        <v>9</v>
      </c>
      <c r="Q32" s="15">
        <f>[28]Abril!$H$20</f>
        <v>17.64</v>
      </c>
      <c r="R32" s="15">
        <f>[28]Abril!$H$21</f>
        <v>7.9200000000000008</v>
      </c>
      <c r="S32" s="15">
        <f>[28]Abril!$H$22</f>
        <v>7.5600000000000005</v>
      </c>
      <c r="T32" s="15">
        <f>[28]Abril!$H$23</f>
        <v>7.2</v>
      </c>
      <c r="U32" s="15">
        <f>[28]Abril!$H$24</f>
        <v>29.880000000000003</v>
      </c>
      <c r="V32" s="15">
        <f>[28]Abril!$H$25</f>
        <v>14.4</v>
      </c>
      <c r="W32" s="15">
        <f>[28]Abril!$H$26</f>
        <v>6.12</v>
      </c>
      <c r="X32" s="15">
        <f>[28]Abril!$H$27</f>
        <v>10.44</v>
      </c>
      <c r="Y32" s="15">
        <f>[28]Abril!$H$28</f>
        <v>5.7600000000000007</v>
      </c>
      <c r="Z32" s="15">
        <f>[28]Abril!$H$29</f>
        <v>11.879999999999999</v>
      </c>
      <c r="AA32" s="15">
        <f>[28]Abril!$H$30</f>
        <v>16.559999999999999</v>
      </c>
      <c r="AB32" s="15">
        <f>[28]Abril!$H$31</f>
        <v>14.76</v>
      </c>
      <c r="AC32" s="15">
        <f>[28]Abril!$H$32</f>
        <v>7.5600000000000005</v>
      </c>
      <c r="AD32" s="15">
        <f>[28]Abril!$H$33</f>
        <v>9.7200000000000006</v>
      </c>
      <c r="AE32" s="15">
        <f>[28]Abril!$H$34</f>
        <v>7.9200000000000008</v>
      </c>
      <c r="AF32" s="26">
        <f>MAX(B32:AE32)</f>
        <v>29.880000000000003</v>
      </c>
    </row>
    <row r="33" spans="1:35" s="5" customFormat="1" ht="17.100000000000001" customHeight="1" thickBot="1" x14ac:dyDescent="0.25">
      <c r="A33" s="122" t="s">
        <v>33</v>
      </c>
      <c r="B33" s="96">
        <f t="shared" ref="B33:AF33" si="3">MAX(B5:B32)</f>
        <v>29.880000000000003</v>
      </c>
      <c r="C33" s="96">
        <f t="shared" si="3"/>
        <v>28.08</v>
      </c>
      <c r="D33" s="96">
        <f t="shared" si="3"/>
        <v>19.8</v>
      </c>
      <c r="E33" s="96">
        <f t="shared" si="3"/>
        <v>21.6</v>
      </c>
      <c r="F33" s="96">
        <f t="shared" si="3"/>
        <v>37.080000000000005</v>
      </c>
      <c r="G33" s="96">
        <f t="shared" si="3"/>
        <v>24.48</v>
      </c>
      <c r="H33" s="96">
        <f t="shared" si="3"/>
        <v>25.56</v>
      </c>
      <c r="I33" s="96">
        <f t="shared" si="3"/>
        <v>21.96</v>
      </c>
      <c r="J33" s="96">
        <f t="shared" si="3"/>
        <v>22.68</v>
      </c>
      <c r="K33" s="96">
        <f t="shared" si="3"/>
        <v>20.88</v>
      </c>
      <c r="L33" s="96">
        <f t="shared" si="3"/>
        <v>23.759999999999998</v>
      </c>
      <c r="M33" s="96">
        <f t="shared" si="3"/>
        <v>19.079999999999998</v>
      </c>
      <c r="N33" s="96">
        <f t="shared" si="3"/>
        <v>26.28</v>
      </c>
      <c r="O33" s="96">
        <f t="shared" si="3"/>
        <v>26.28</v>
      </c>
      <c r="P33" s="96">
        <f t="shared" si="3"/>
        <v>29.16</v>
      </c>
      <c r="Q33" s="96">
        <f t="shared" si="3"/>
        <v>43.56</v>
      </c>
      <c r="R33" s="96">
        <f t="shared" si="3"/>
        <v>30.96</v>
      </c>
      <c r="S33" s="96">
        <f t="shared" si="3"/>
        <v>22.32</v>
      </c>
      <c r="T33" s="96">
        <f t="shared" si="3"/>
        <v>24.12</v>
      </c>
      <c r="U33" s="96">
        <f t="shared" si="3"/>
        <v>29.880000000000003</v>
      </c>
      <c r="V33" s="96">
        <f t="shared" si="3"/>
        <v>24.840000000000003</v>
      </c>
      <c r="W33" s="96">
        <f t="shared" si="3"/>
        <v>21.240000000000002</v>
      </c>
      <c r="X33" s="96">
        <f t="shared" si="3"/>
        <v>23.040000000000003</v>
      </c>
      <c r="Y33" s="96">
        <f t="shared" si="3"/>
        <v>22.32</v>
      </c>
      <c r="Z33" s="96">
        <f t="shared" si="3"/>
        <v>27</v>
      </c>
      <c r="AA33" s="96">
        <f t="shared" si="3"/>
        <v>35.28</v>
      </c>
      <c r="AB33" s="96">
        <f t="shared" si="3"/>
        <v>29.16</v>
      </c>
      <c r="AC33" s="96">
        <f t="shared" si="3"/>
        <v>21.6</v>
      </c>
      <c r="AD33" s="96">
        <f t="shared" si="3"/>
        <v>21.96</v>
      </c>
      <c r="AE33" s="96">
        <f t="shared" si="3"/>
        <v>24.12</v>
      </c>
      <c r="AF33" s="97">
        <f t="shared" si="3"/>
        <v>43.56</v>
      </c>
    </row>
    <row r="34" spans="1:35" x14ac:dyDescent="0.2">
      <c r="A34" s="64"/>
      <c r="B34" s="65"/>
      <c r="C34" s="65"/>
      <c r="D34" s="65" t="s">
        <v>145</v>
      </c>
      <c r="E34" s="65"/>
      <c r="F34" s="6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  <c r="AF34" s="70"/>
    </row>
    <row r="35" spans="1:35" x14ac:dyDescent="0.2">
      <c r="A35" s="64"/>
      <c r="B35" s="71" t="s">
        <v>138</v>
      </c>
      <c r="C35" s="71"/>
      <c r="D35" s="71"/>
      <c r="E35" s="71"/>
      <c r="F35" s="71"/>
      <c r="G35" s="71"/>
      <c r="H35" s="71"/>
      <c r="I35" s="71"/>
      <c r="J35" s="66"/>
      <c r="K35" s="66"/>
      <c r="L35" s="66"/>
      <c r="M35" s="66" t="s">
        <v>52</v>
      </c>
      <c r="N35" s="66"/>
      <c r="O35" s="66"/>
      <c r="P35" s="66"/>
      <c r="Q35" s="66"/>
      <c r="R35" s="66"/>
      <c r="S35" s="66"/>
      <c r="T35" s="127" t="s">
        <v>139</v>
      </c>
      <c r="U35" s="127"/>
      <c r="V35" s="127"/>
      <c r="W35" s="127"/>
      <c r="X35" s="127"/>
      <c r="Y35" s="66"/>
      <c r="Z35" s="66"/>
      <c r="AA35" s="66"/>
      <c r="AB35" s="66"/>
      <c r="AC35" s="66"/>
      <c r="AD35" s="67"/>
      <c r="AE35" s="66"/>
      <c r="AF35" s="75"/>
      <c r="AG35" s="9"/>
      <c r="AH35" s="2"/>
    </row>
    <row r="36" spans="1:35" x14ac:dyDescent="0.2">
      <c r="A36" s="73"/>
      <c r="B36" s="66"/>
      <c r="C36" s="66"/>
      <c r="D36" s="66"/>
      <c r="E36" s="66"/>
      <c r="F36" s="66"/>
      <c r="G36" s="66"/>
      <c r="H36" s="66"/>
      <c r="I36" s="66"/>
      <c r="J36" s="74"/>
      <c r="K36" s="74"/>
      <c r="L36" s="74"/>
      <c r="M36" s="74" t="s">
        <v>53</v>
      </c>
      <c r="N36" s="74"/>
      <c r="O36" s="74"/>
      <c r="P36" s="74"/>
      <c r="Q36" s="66"/>
      <c r="R36" s="66"/>
      <c r="S36" s="66"/>
      <c r="T36" s="128" t="s">
        <v>140</v>
      </c>
      <c r="U36" s="128"/>
      <c r="V36" s="128"/>
      <c r="W36" s="128"/>
      <c r="X36" s="128"/>
      <c r="Y36" s="66"/>
      <c r="Z36" s="66"/>
      <c r="AA36" s="66"/>
      <c r="AB36" s="66"/>
      <c r="AC36" s="66"/>
      <c r="AD36" s="67"/>
      <c r="AE36" s="68"/>
      <c r="AF36" s="70"/>
      <c r="AG36" s="2"/>
      <c r="AH36" s="2"/>
      <c r="AI36" s="2"/>
    </row>
    <row r="37" spans="1:35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8"/>
      <c r="AF37" s="70"/>
    </row>
    <row r="38" spans="1:35" ht="13.5" thickBo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88"/>
    </row>
    <row r="40" spans="1:35" x14ac:dyDescent="0.2">
      <c r="G40" s="3" t="s">
        <v>54</v>
      </c>
      <c r="L40" s="3" t="s">
        <v>54</v>
      </c>
    </row>
  </sheetData>
  <sheetProtection password="C6EC" sheet="1" objects="1" scenarios="1"/>
  <mergeCells count="35">
    <mergeCell ref="T35:X35"/>
    <mergeCell ref="T36:X36"/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workbookViewId="0">
      <selection activeCell="AI15" sqref="AI15:AI16"/>
    </sheetView>
  </sheetViews>
  <sheetFormatPr defaultRowHeight="12.75" x14ac:dyDescent="0.2"/>
  <cols>
    <col min="1" max="1" width="20.7109375" style="2" bestFit="1" customWidth="1"/>
    <col min="2" max="4" width="3.5703125" style="2" bestFit="1" customWidth="1"/>
    <col min="5" max="5" width="3.42578125" style="2" bestFit="1" customWidth="1"/>
    <col min="6" max="10" width="3.5703125" style="2" bestFit="1" customWidth="1"/>
    <col min="11" max="11" width="3.42578125" style="2" bestFit="1" customWidth="1"/>
    <col min="12" max="20" width="3.5703125" style="2" bestFit="1" customWidth="1"/>
    <col min="21" max="25" width="3.42578125" style="2" bestFit="1" customWidth="1"/>
    <col min="26" max="31" width="3.5703125" style="2" bestFit="1" customWidth="1"/>
    <col min="32" max="32" width="15.28515625" style="6" bestFit="1" customWidth="1"/>
    <col min="33" max="33" width="9.140625" style="1"/>
  </cols>
  <sheetData>
    <row r="1" spans="1:34" ht="20.100000000000001" customHeight="1" x14ac:dyDescent="0.2">
      <c r="A1" s="139" t="s">
        <v>29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1"/>
    </row>
    <row r="2" spans="1:34" s="4" customFormat="1" ht="14.25" customHeight="1" x14ac:dyDescent="0.2">
      <c r="A2" s="134" t="s">
        <v>21</v>
      </c>
      <c r="B2" s="137" t="s">
        <v>137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8"/>
      <c r="AG2" s="7"/>
    </row>
    <row r="3" spans="1:34" s="5" customFormat="1" ht="11.25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107" t="s">
        <v>43</v>
      </c>
      <c r="AG3" s="10"/>
    </row>
    <row r="4" spans="1:34" s="5" customFormat="1" ht="12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07" t="s">
        <v>39</v>
      </c>
      <c r="AG4" s="10"/>
    </row>
    <row r="5" spans="1:34" s="5" customFormat="1" ht="13.5" customHeight="1" x14ac:dyDescent="0.2">
      <c r="A5" s="84" t="s">
        <v>47</v>
      </c>
      <c r="B5" s="16" t="str">
        <f>[1]Abril!$I$5</f>
        <v>O</v>
      </c>
      <c r="C5" s="16" t="str">
        <f>[1]Abril!$I$6</f>
        <v>S</v>
      </c>
      <c r="D5" s="16" t="str">
        <f>[1]Abril!$I$7</f>
        <v>O</v>
      </c>
      <c r="E5" s="16" t="str">
        <f>[1]Abril!$I$8</f>
        <v>O</v>
      </c>
      <c r="F5" s="16" t="str">
        <f>[1]Abril!$I$9</f>
        <v>SE</v>
      </c>
      <c r="G5" s="16" t="str">
        <f>[1]Abril!$I$10</f>
        <v>NE</v>
      </c>
      <c r="H5" s="16" t="str">
        <f>[1]Abril!$I$11</f>
        <v>NE</v>
      </c>
      <c r="I5" s="16" t="str">
        <f>[1]Abril!$I$12</f>
        <v>SO</v>
      </c>
      <c r="J5" s="16" t="str">
        <f>[1]Abril!$I$13</f>
        <v>O</v>
      </c>
      <c r="K5" s="16" t="str">
        <f>[1]Abril!$I$14</f>
        <v>O</v>
      </c>
      <c r="L5" s="16" t="str">
        <f>[1]Abril!$I$15</f>
        <v>O</v>
      </c>
      <c r="M5" s="16" t="str">
        <f>[1]Abril!$I$16</f>
        <v>NO</v>
      </c>
      <c r="N5" s="16" t="str">
        <f>[1]Abril!$I$17</f>
        <v>O</v>
      </c>
      <c r="O5" s="16" t="str">
        <f>[1]Abril!$I$18</f>
        <v>O</v>
      </c>
      <c r="P5" s="16" t="str">
        <f>[1]Abril!$I$19</f>
        <v>O</v>
      </c>
      <c r="Q5" s="16" t="str">
        <f>[1]Abril!$I$20</f>
        <v>O</v>
      </c>
      <c r="R5" s="16" t="str">
        <f>[1]Abril!$I$21</f>
        <v>O</v>
      </c>
      <c r="S5" s="16" t="str">
        <f>[1]Abril!$I$22</f>
        <v>SO</v>
      </c>
      <c r="T5" s="16" t="str">
        <f>[1]Abril!$I$23</f>
        <v>O</v>
      </c>
      <c r="U5" s="16" t="str">
        <f>[1]Abril!$I$24</f>
        <v>NO</v>
      </c>
      <c r="V5" s="16" t="str">
        <f>[1]Abril!$I$25</f>
        <v>N</v>
      </c>
      <c r="W5" s="16" t="str">
        <f>[1]Abril!$I$26</f>
        <v>SE</v>
      </c>
      <c r="X5" s="16" t="str">
        <f>[1]Abril!$I$27</f>
        <v>S</v>
      </c>
      <c r="Y5" s="16" t="str">
        <f>[1]Abril!$I$28</f>
        <v>O</v>
      </c>
      <c r="Z5" s="16" t="str">
        <f>[1]Abril!$I$29</f>
        <v>O</v>
      </c>
      <c r="AA5" s="16" t="str">
        <f>[1]Abril!$I$30</f>
        <v>NE</v>
      </c>
      <c r="AB5" s="16" t="str">
        <f>[1]Abril!$I$31</f>
        <v>O</v>
      </c>
      <c r="AC5" s="16" t="str">
        <f>[1]Abril!$I$32</f>
        <v>O</v>
      </c>
      <c r="AD5" s="16" t="str">
        <f>[1]Abril!$I$33</f>
        <v>O</v>
      </c>
      <c r="AE5" s="16" t="str">
        <f>[1]Abril!$I$34</f>
        <v>SO</v>
      </c>
      <c r="AF5" s="108" t="str">
        <f>[1]Abril!$I$35</f>
        <v>O</v>
      </c>
      <c r="AG5" s="10"/>
    </row>
    <row r="6" spans="1:34" s="1" customFormat="1" ht="11.25" customHeight="1" x14ac:dyDescent="0.2">
      <c r="A6" s="84" t="s">
        <v>0</v>
      </c>
      <c r="B6" s="15" t="str">
        <f>[2]Abril!$I$5</f>
        <v>SO</v>
      </c>
      <c r="C6" s="15" t="str">
        <f>[2]Abril!$I$6</f>
        <v>SO</v>
      </c>
      <c r="D6" s="15" t="str">
        <f>[2]Abril!$I$7</f>
        <v>SO</v>
      </c>
      <c r="E6" s="15" t="str">
        <f>[2]Abril!$I$8</f>
        <v>SO</v>
      </c>
      <c r="F6" s="15" t="str">
        <f>[2]Abril!$I$9</f>
        <v>SO</v>
      </c>
      <c r="G6" s="15" t="str">
        <f>[2]Abril!$I$10</f>
        <v>SO</v>
      </c>
      <c r="H6" s="15" t="str">
        <f>[2]Abril!$I$11</f>
        <v>SO</v>
      </c>
      <c r="I6" s="15" t="str">
        <f>[2]Abril!$I$12</f>
        <v>SO</v>
      </c>
      <c r="J6" s="15" t="str">
        <f>[2]Abril!$I$13</f>
        <v>SO</v>
      </c>
      <c r="K6" s="15" t="str">
        <f>[2]Abril!$I$14</f>
        <v>SO</v>
      </c>
      <c r="L6" s="15" t="str">
        <f>[2]Abril!$I$15</f>
        <v>SO</v>
      </c>
      <c r="M6" s="15" t="str">
        <f>[2]Abril!$I$16</f>
        <v>SO</v>
      </c>
      <c r="N6" s="15" t="str">
        <f>[2]Abril!$I$17</f>
        <v>SO</v>
      </c>
      <c r="O6" s="15" t="str">
        <f>[2]Abril!$I$18</f>
        <v>SO</v>
      </c>
      <c r="P6" s="15" t="str">
        <f>[2]Abril!$I$19</f>
        <v>SO</v>
      </c>
      <c r="Q6" s="15" t="str">
        <f>[2]Abril!$I$20</f>
        <v>SO</v>
      </c>
      <c r="R6" s="15" t="str">
        <f>[2]Abril!$I$21</f>
        <v>SO</v>
      </c>
      <c r="S6" s="15" t="str">
        <f>[2]Abril!$I$22</f>
        <v>SO</v>
      </c>
      <c r="T6" s="16" t="str">
        <f>[2]Abril!$I$23</f>
        <v>SO</v>
      </c>
      <c r="U6" s="16" t="str">
        <f>[2]Abril!$I$24</f>
        <v>SO</v>
      </c>
      <c r="V6" s="16" t="str">
        <f>[2]Abril!$I$25</f>
        <v>SO</v>
      </c>
      <c r="W6" s="16" t="str">
        <f>[2]Abril!$I$26</f>
        <v>SO</v>
      </c>
      <c r="X6" s="16" t="str">
        <f>[2]Abril!$I$27</f>
        <v>SO</v>
      </c>
      <c r="Y6" s="16" t="str">
        <f>[2]Abril!$I$28</f>
        <v>SO</v>
      </c>
      <c r="Z6" s="16" t="str">
        <f>[2]Abril!$I$29</f>
        <v>SO</v>
      </c>
      <c r="AA6" s="16" t="str">
        <f>[2]Abril!$I$30</f>
        <v>SO</v>
      </c>
      <c r="AB6" s="16" t="str">
        <f>[2]Abril!$I$31</f>
        <v>SO</v>
      </c>
      <c r="AC6" s="16" t="str">
        <f>[2]Abril!$I$32</f>
        <v>SO</v>
      </c>
      <c r="AD6" s="16" t="str">
        <f>[2]Abril!$I$33</f>
        <v>SO</v>
      </c>
      <c r="AE6" s="16" t="str">
        <f>[2]Abril!$I$34</f>
        <v>SO</v>
      </c>
      <c r="AF6" s="109" t="str">
        <f>[2]Abril!$I$35</f>
        <v>SO</v>
      </c>
      <c r="AG6" s="2"/>
    </row>
    <row r="7" spans="1:34" ht="12" customHeight="1" x14ac:dyDescent="0.2">
      <c r="A7" s="84" t="s">
        <v>1</v>
      </c>
      <c r="B7" s="15" t="str">
        <f>[3]Abril!$I$5</f>
        <v>SE</v>
      </c>
      <c r="C7" s="15" t="str">
        <f>[3]Abril!$I$6</f>
        <v>SE</v>
      </c>
      <c r="D7" s="15" t="str">
        <f>[3]Abril!$I$7</f>
        <v>SE</v>
      </c>
      <c r="E7" s="15" t="str">
        <f>[3]Abril!$I$8</f>
        <v>SE</v>
      </c>
      <c r="F7" s="15" t="str">
        <f>[3]Abril!$I$9</f>
        <v>N</v>
      </c>
      <c r="G7" s="15" t="str">
        <f>[3]Abril!$I$10</f>
        <v>NO</v>
      </c>
      <c r="H7" s="15" t="str">
        <f>[3]Abril!$I$11</f>
        <v>NO</v>
      </c>
      <c r="I7" s="15" t="str">
        <f>[3]Abril!$I$12</f>
        <v>L</v>
      </c>
      <c r="J7" s="15" t="str">
        <f>[3]Abril!$I$13</f>
        <v>SE</v>
      </c>
      <c r="K7" s="15" t="str">
        <f>[3]Abril!$I$14</f>
        <v>SE</v>
      </c>
      <c r="L7" s="15" t="str">
        <f>[3]Abril!$I$15</f>
        <v>S</v>
      </c>
      <c r="M7" s="15" t="str">
        <f>[3]Abril!$I$16</f>
        <v>S</v>
      </c>
      <c r="N7" s="15" t="str">
        <f>[3]Abril!$I$17</f>
        <v>SE</v>
      </c>
      <c r="O7" s="15" t="str">
        <f>[3]Abril!$I$18</f>
        <v>SE</v>
      </c>
      <c r="P7" s="15" t="str">
        <f>[3]Abril!$I$19</f>
        <v>SE</v>
      </c>
      <c r="Q7" s="15" t="str">
        <f>[3]Abril!$I$20</f>
        <v>SE</v>
      </c>
      <c r="R7" s="15" t="str">
        <f>[3]Abril!$I$21</f>
        <v>S</v>
      </c>
      <c r="S7" s="15" t="str">
        <f>[3]Abril!$I$22</f>
        <v>SE</v>
      </c>
      <c r="T7" s="16" t="str">
        <f>[3]Abril!$I$23</f>
        <v>SE</v>
      </c>
      <c r="U7" s="16" t="str">
        <f>[3]Abril!$I$24</f>
        <v>N</v>
      </c>
      <c r="V7" s="16" t="str">
        <f>[3]Abril!$I$25</f>
        <v>NO</v>
      </c>
      <c r="W7" s="16" t="str">
        <f>[3]Abril!$I$26</f>
        <v>SE</v>
      </c>
      <c r="X7" s="16" t="str">
        <f>[3]Abril!$I$27</f>
        <v>SE</v>
      </c>
      <c r="Y7" s="16" t="str">
        <f>[3]Abril!$I$28</f>
        <v>SE</v>
      </c>
      <c r="Z7" s="16" t="str">
        <f>[3]Abril!$I$29</f>
        <v>N</v>
      </c>
      <c r="AA7" s="16" t="str">
        <f>[3]Abril!$I$30</f>
        <v>NO</v>
      </c>
      <c r="AB7" s="16" t="str">
        <f>[3]Abril!$I$31</f>
        <v>SE</v>
      </c>
      <c r="AC7" s="16" t="str">
        <f>[3]Abril!$I$32</f>
        <v>SE</v>
      </c>
      <c r="AD7" s="16" t="str">
        <f>[3]Abril!$I$33</f>
        <v>SE</v>
      </c>
      <c r="AE7" s="16" t="str">
        <f>[3]Abril!$I$34</f>
        <v>SE</v>
      </c>
      <c r="AF7" s="109" t="str">
        <f>[3]Abril!$I$35</f>
        <v>SE</v>
      </c>
      <c r="AG7" s="2"/>
    </row>
    <row r="8" spans="1:34" ht="12" customHeight="1" x14ac:dyDescent="0.2">
      <c r="A8" s="84" t="s">
        <v>55</v>
      </c>
      <c r="B8" s="15" t="str">
        <f>[4]Abril!$I$5</f>
        <v>L</v>
      </c>
      <c r="C8" s="15" t="str">
        <f>[4]Abril!$I$6</f>
        <v>L</v>
      </c>
      <c r="D8" s="15" t="str">
        <f>[4]Abril!$I$7</f>
        <v>L</v>
      </c>
      <c r="E8" s="15" t="str">
        <f>[4]Abril!$I$8</f>
        <v>L</v>
      </c>
      <c r="F8" s="15" t="str">
        <f>[4]Abril!$I$9</f>
        <v>N</v>
      </c>
      <c r="G8" s="15" t="str">
        <f>[4]Abril!$I$10</f>
        <v>NE</v>
      </c>
      <c r="H8" s="15" t="str">
        <f>[4]Abril!$I$11</f>
        <v>N</v>
      </c>
      <c r="I8" s="15" t="str">
        <f>[4]Abril!$I$12</f>
        <v>L</v>
      </c>
      <c r="J8" s="15" t="str">
        <f>[4]Abril!$I$13</f>
        <v>L</v>
      </c>
      <c r="K8" s="15" t="str">
        <f>[4]Abril!$I$14</f>
        <v>L</v>
      </c>
      <c r="L8" s="15" t="str">
        <f>[4]Abril!$I$15</f>
        <v>SO</v>
      </c>
      <c r="M8" s="15" t="str">
        <f>[4]Abril!$I$16</f>
        <v>SO</v>
      </c>
      <c r="N8" s="15" t="str">
        <f>[4]Abril!$I$17</f>
        <v>L</v>
      </c>
      <c r="O8" s="15" t="str">
        <f>[4]Abril!$I$18</f>
        <v>L</v>
      </c>
      <c r="P8" s="15" t="str">
        <f>[4]Abril!$I$19</f>
        <v>L</v>
      </c>
      <c r="Q8" s="15" t="str">
        <f>[4]Abril!$I$20</f>
        <v>L</v>
      </c>
      <c r="R8" s="15" t="str">
        <f>[4]Abril!$I$21</f>
        <v>S</v>
      </c>
      <c r="S8" s="15" t="str">
        <f>[4]Abril!$I$22</f>
        <v>L</v>
      </c>
      <c r="T8" s="16" t="str">
        <f>[4]Abril!$I$23</f>
        <v>L</v>
      </c>
      <c r="U8" s="16" t="str">
        <f>[4]Abril!$I$24</f>
        <v>L</v>
      </c>
      <c r="V8" s="16" t="str">
        <f>[4]Abril!$I$25</f>
        <v>NO</v>
      </c>
      <c r="W8" s="16" t="str">
        <f>[4]Abril!$I$26</f>
        <v>SO</v>
      </c>
      <c r="X8" s="16" t="str">
        <f>[4]Abril!$I$27</f>
        <v>L</v>
      </c>
      <c r="Y8" s="16" t="str">
        <f>[4]Abril!$I$28</f>
        <v>L</v>
      </c>
      <c r="Z8" s="16" t="str">
        <f>[4]Abril!$I$29</f>
        <v>NE</v>
      </c>
      <c r="AA8" s="16" t="str">
        <f>[4]Abril!$I$30</f>
        <v>SO</v>
      </c>
      <c r="AB8" s="16" t="str">
        <f>[4]Abril!$I$31</f>
        <v>SO</v>
      </c>
      <c r="AC8" s="16" t="str">
        <f>[4]Abril!$I$32</f>
        <v>S</v>
      </c>
      <c r="AD8" s="16" t="str">
        <f>[4]Abril!$I$33</f>
        <v>SE</v>
      </c>
      <c r="AE8" s="16" t="str">
        <f>[4]Abril!$I$34</f>
        <v>SE</v>
      </c>
      <c r="AF8" s="109" t="str">
        <f>[4]Abril!$I$35</f>
        <v>L</v>
      </c>
      <c r="AG8" s="2"/>
    </row>
    <row r="9" spans="1:34" ht="11.25" customHeight="1" x14ac:dyDescent="0.2">
      <c r="A9" s="84" t="s">
        <v>48</v>
      </c>
      <c r="B9" s="17" t="str">
        <f>[5]Abril!$I$5</f>
        <v>NE</v>
      </c>
      <c r="C9" s="17" t="str">
        <f>[5]Abril!$I$6</f>
        <v>NE</v>
      </c>
      <c r="D9" s="17" t="str">
        <f>[5]Abril!$I$7</f>
        <v>NE</v>
      </c>
      <c r="E9" s="17" t="str">
        <f>[5]Abril!$I$8</f>
        <v>NE</v>
      </c>
      <c r="F9" s="17" t="str">
        <f>[5]Abril!$I$9</f>
        <v>N</v>
      </c>
      <c r="G9" s="17" t="str">
        <f>[5]Abril!$I$10</f>
        <v>SO</v>
      </c>
      <c r="H9" s="17" t="str">
        <f>[5]Abril!$I$11</f>
        <v>NE</v>
      </c>
      <c r="I9" s="17" t="str">
        <f>[5]Abril!$I$12</f>
        <v>NE</v>
      </c>
      <c r="J9" s="17" t="str">
        <f>[5]Abril!$I$13</f>
        <v>NE</v>
      </c>
      <c r="K9" s="17" t="str">
        <f>[5]Abril!$I$14</f>
        <v>NE</v>
      </c>
      <c r="L9" s="17" t="str">
        <f>[5]Abril!$I$15</f>
        <v>S</v>
      </c>
      <c r="M9" s="17" t="str">
        <f>[5]Abril!$I$16</f>
        <v>S</v>
      </c>
      <c r="N9" s="17" t="str">
        <f>[5]Abril!$I$17</f>
        <v>SO</v>
      </c>
      <c r="O9" s="17" t="str">
        <f>[5]Abril!$I$18</f>
        <v>NE</v>
      </c>
      <c r="P9" s="17" t="str">
        <f>[5]Abril!$I$19</f>
        <v>NE</v>
      </c>
      <c r="Q9" s="17" t="str">
        <f>[5]Abril!$I$20</f>
        <v>NE</v>
      </c>
      <c r="R9" s="17" t="str">
        <f>[5]Abril!$I$21</f>
        <v>S</v>
      </c>
      <c r="S9" s="17" t="str">
        <f>[5]Abril!$I$22</f>
        <v>NE</v>
      </c>
      <c r="T9" s="16" t="str">
        <f>[5]Abril!$I$23</f>
        <v>NE</v>
      </c>
      <c r="U9" s="16" t="str">
        <f>[5]Abril!$I$24</f>
        <v>SO</v>
      </c>
      <c r="V9" s="16" t="str">
        <f>[5]Abril!$I$25</f>
        <v>NE</v>
      </c>
      <c r="W9" s="16" t="str">
        <f>[5]Abril!$I$26</f>
        <v>S</v>
      </c>
      <c r="X9" s="16" t="str">
        <f>[5]Abril!$I$27</f>
        <v>NE</v>
      </c>
      <c r="Y9" s="16" t="str">
        <f>[5]Abril!$I$28</f>
        <v>NE</v>
      </c>
      <c r="Z9" s="16" t="str">
        <f>[5]Abril!$I$29</f>
        <v>NE</v>
      </c>
      <c r="AA9" s="16" t="str">
        <f>[5]Abril!$I$30</f>
        <v>S</v>
      </c>
      <c r="AB9" s="16" t="str">
        <f>[5]Abril!$I$31</f>
        <v>S</v>
      </c>
      <c r="AC9" s="16" t="str">
        <f>[5]Abril!$I$32</f>
        <v>NE</v>
      </c>
      <c r="AD9" s="16" t="str">
        <f>[5]Abril!$I$33</f>
        <v>S</v>
      </c>
      <c r="AE9" s="16" t="str">
        <f>[5]Abril!$I$34</f>
        <v>NE</v>
      </c>
      <c r="AF9" s="109" t="str">
        <f>[5]Abril!$I$35</f>
        <v>NE</v>
      </c>
      <c r="AG9" s="2"/>
    </row>
    <row r="10" spans="1:34" ht="12.75" customHeight="1" x14ac:dyDescent="0.2">
      <c r="A10" s="84" t="s">
        <v>2</v>
      </c>
      <c r="B10" s="17" t="str">
        <f>[6]Abril!$I$5</f>
        <v>SE</v>
      </c>
      <c r="C10" s="17" t="str">
        <f>[6]Abril!$I$6</f>
        <v>L</v>
      </c>
      <c r="D10" s="17" t="str">
        <f>[6]Abril!$I$7</f>
        <v>L</v>
      </c>
      <c r="E10" s="17" t="str">
        <f>[6]Abril!$I$8</f>
        <v>N</v>
      </c>
      <c r="F10" s="17" t="str">
        <f>[6]Abril!$I$9</f>
        <v>N</v>
      </c>
      <c r="G10" s="17" t="str">
        <f>[6]Abril!$I$10</f>
        <v>N</v>
      </c>
      <c r="H10" s="17" t="str">
        <f>[6]Abril!$I$11</f>
        <v>N</v>
      </c>
      <c r="I10" s="17" t="str">
        <f>[6]Abril!$I$12</f>
        <v>L</v>
      </c>
      <c r="J10" s="17" t="str">
        <f>[6]Abril!$I$13</f>
        <v>L</v>
      </c>
      <c r="K10" s="17" t="str">
        <f>[6]Abril!$I$14</f>
        <v>N</v>
      </c>
      <c r="L10" s="17" t="str">
        <f>[6]Abril!$I$15</f>
        <v>N</v>
      </c>
      <c r="M10" s="17" t="str">
        <f>[6]Abril!$I$16</f>
        <v>N</v>
      </c>
      <c r="N10" s="17" t="str">
        <f>[6]Abril!$I$17</f>
        <v>L</v>
      </c>
      <c r="O10" s="17" t="str">
        <f>[6]Abril!$I$18</f>
        <v>SE</v>
      </c>
      <c r="P10" s="17" t="str">
        <f>[6]Abril!$I$19</f>
        <v>L</v>
      </c>
      <c r="Q10" s="17" t="str">
        <f>[6]Abril!$I$20</f>
        <v>L</v>
      </c>
      <c r="R10" s="17" t="str">
        <f>[6]Abril!$I$21</f>
        <v>N</v>
      </c>
      <c r="S10" s="17" t="str">
        <f>[6]Abril!$I$22</f>
        <v>SE</v>
      </c>
      <c r="T10" s="16" t="str">
        <f>[6]Abril!$I$23</f>
        <v>L</v>
      </c>
      <c r="U10" s="16" t="str">
        <f>[6]Abril!$I$24</f>
        <v>N</v>
      </c>
      <c r="V10" s="17" t="str">
        <f>[6]Abril!$I$25</f>
        <v>N</v>
      </c>
      <c r="W10" s="16" t="str">
        <f>[6]Abril!$I$26</f>
        <v>SE</v>
      </c>
      <c r="X10" s="16" t="str">
        <f>[6]Abril!$I$27</f>
        <v>SE</v>
      </c>
      <c r="Y10" s="16" t="str">
        <f>[6]Abril!$I$28</f>
        <v>L</v>
      </c>
      <c r="Z10" s="16" t="str">
        <f>[6]Abril!$I$29</f>
        <v>N</v>
      </c>
      <c r="AA10" s="16" t="str">
        <f>[6]Abril!$I$30</f>
        <v>N</v>
      </c>
      <c r="AB10" s="16" t="str">
        <f>[6]Abril!$I$31</f>
        <v>NE</v>
      </c>
      <c r="AC10" s="16" t="str">
        <f>[6]Abril!$I$32</f>
        <v>SE</v>
      </c>
      <c r="AD10" s="16" t="str">
        <f>[6]Abril!$I$33</f>
        <v>SE</v>
      </c>
      <c r="AE10" s="16" t="str">
        <f>[6]Abril!$I$34</f>
        <v>SE</v>
      </c>
      <c r="AF10" s="109" t="str">
        <f>[6]Abril!$I$35</f>
        <v>N</v>
      </c>
      <c r="AG10" s="2"/>
    </row>
    <row r="11" spans="1:34" ht="11.25" customHeight="1" x14ac:dyDescent="0.2">
      <c r="A11" s="84" t="s">
        <v>3</v>
      </c>
      <c r="B11" s="17" t="str">
        <f>[7]Abril!$I$5</f>
        <v>L</v>
      </c>
      <c r="C11" s="17" t="str">
        <f>[7]Abril!$I$6</f>
        <v>L</v>
      </c>
      <c r="D11" s="17" t="str">
        <f>[7]Abril!$I$7</f>
        <v>L</v>
      </c>
      <c r="E11" s="17" t="str">
        <f>[7]Abril!$I$8</f>
        <v>L</v>
      </c>
      <c r="F11" s="17" t="str">
        <f>[7]Abril!$I$9</f>
        <v>NO</v>
      </c>
      <c r="G11" s="17" t="str">
        <f>[7]Abril!$I$10</f>
        <v>NO</v>
      </c>
      <c r="H11" s="17" t="str">
        <f>[7]Abril!$I$11</f>
        <v>L</v>
      </c>
      <c r="I11" s="17" t="str">
        <f>[7]Abril!$I$12</f>
        <v>NE</v>
      </c>
      <c r="J11" s="17" t="str">
        <f>[7]Abril!$I$13</f>
        <v>L</v>
      </c>
      <c r="K11" s="17" t="str">
        <f>[7]Abril!$I$14</f>
        <v>L</v>
      </c>
      <c r="L11" s="17" t="str">
        <f>[7]Abril!$I$15</f>
        <v>SO</v>
      </c>
      <c r="M11" s="17" t="str">
        <f>[7]Abril!$I$16</f>
        <v>SE</v>
      </c>
      <c r="N11" s="17" t="str">
        <f>[7]Abril!$I$17</f>
        <v>SE</v>
      </c>
      <c r="O11" s="17" t="str">
        <f>[7]Abril!$I$18</f>
        <v>L</v>
      </c>
      <c r="P11" s="17" t="str">
        <f>[7]Abril!$I$19</f>
        <v>NE</v>
      </c>
      <c r="Q11" s="17" t="str">
        <f>[7]Abril!$I$20</f>
        <v>SO</v>
      </c>
      <c r="R11" s="17" t="str">
        <f>[7]Abril!$I$21</f>
        <v>SE</v>
      </c>
      <c r="S11" s="17" t="str">
        <f>[7]Abril!$I$22</f>
        <v>SE</v>
      </c>
      <c r="T11" s="16" t="str">
        <f>[7]Abril!$I$23</f>
        <v>L</v>
      </c>
      <c r="U11" s="16" t="str">
        <f>[7]Abril!$I$24</f>
        <v>SO</v>
      </c>
      <c r="V11" s="16" t="str">
        <f>[7]Abril!$I$25</f>
        <v>NO</v>
      </c>
      <c r="W11" s="16" t="str">
        <f>[7]Abril!$I$26</f>
        <v>L</v>
      </c>
      <c r="X11" s="16" t="str">
        <f>[7]Abril!$I$27</f>
        <v>L</v>
      </c>
      <c r="Y11" s="16" t="str">
        <f>[7]Abril!$I$28</f>
        <v>L</v>
      </c>
      <c r="Z11" s="16" t="str">
        <f>[7]Abril!$I$29</f>
        <v>O</v>
      </c>
      <c r="AA11" s="16" t="str">
        <f>[7]Abril!$I$30</f>
        <v>O</v>
      </c>
      <c r="AB11" s="16" t="str">
        <f>[7]Abril!$I$31</f>
        <v>SE</v>
      </c>
      <c r="AC11" s="16" t="str">
        <f>[7]Abril!$I$32</f>
        <v>L</v>
      </c>
      <c r="AD11" s="16" t="str">
        <f>[7]Abril!$I$33</f>
        <v>SE</v>
      </c>
      <c r="AE11" s="16" t="str">
        <f>[7]Abril!$I$34</f>
        <v>L</v>
      </c>
      <c r="AF11" s="109" t="str">
        <f>[7]Abril!$I$35</f>
        <v>L</v>
      </c>
      <c r="AG11" s="2"/>
    </row>
    <row r="12" spans="1:34" ht="10.5" customHeight="1" x14ac:dyDescent="0.2">
      <c r="A12" s="84" t="s">
        <v>4</v>
      </c>
      <c r="B12" s="17" t="str">
        <f>[8]Abril!$I$5</f>
        <v>NO</v>
      </c>
      <c r="C12" s="17" t="str">
        <f>[8]Abril!$I$6</f>
        <v>NO</v>
      </c>
      <c r="D12" s="17" t="str">
        <f>[8]Abril!$I$7</f>
        <v>O</v>
      </c>
      <c r="E12" s="17" t="str">
        <f>[8]Abril!$I$8</f>
        <v>SO</v>
      </c>
      <c r="F12" s="17" t="str">
        <f>[8]Abril!$I$9</f>
        <v>S</v>
      </c>
      <c r="G12" s="17" t="str">
        <f>[8]Abril!$I$10</f>
        <v>S</v>
      </c>
      <c r="H12" s="17" t="str">
        <f>[8]Abril!$I$11</f>
        <v>S</v>
      </c>
      <c r="I12" s="17" t="str">
        <f>[8]Abril!$I$12</f>
        <v>SO</v>
      </c>
      <c r="J12" s="17" t="str">
        <f>[8]Abril!$I$13</f>
        <v>NO</v>
      </c>
      <c r="K12" s="17" t="str">
        <f>[8]Abril!$I$14</f>
        <v>O</v>
      </c>
      <c r="L12" s="17" t="str">
        <f>[8]Abril!$I$15</f>
        <v>NE</v>
      </c>
      <c r="M12" s="17" t="str">
        <f>[8]Abril!$I$16</f>
        <v>NE</v>
      </c>
      <c r="N12" s="17" t="str">
        <f>[8]Abril!$I$17</f>
        <v>NO</v>
      </c>
      <c r="O12" s="17" t="str">
        <f>[8]Abril!$I$18</f>
        <v>NO</v>
      </c>
      <c r="P12" s="17" t="str">
        <f>[8]Abril!$I$19</f>
        <v>O</v>
      </c>
      <c r="Q12" s="17" t="str">
        <f>[8]Abril!$I$20</f>
        <v>O</v>
      </c>
      <c r="R12" s="17" t="str">
        <f>[8]Abril!$I$21</f>
        <v>NE</v>
      </c>
      <c r="S12" s="17" t="str">
        <f>[8]Abril!$I$22</f>
        <v>N</v>
      </c>
      <c r="T12" s="16" t="str">
        <f>[8]Abril!$I$23</f>
        <v>NO</v>
      </c>
      <c r="U12" s="16" t="str">
        <f>[8]Abril!$I$24</f>
        <v>SO</v>
      </c>
      <c r="V12" s="16" t="str">
        <f>[8]Abril!$I$25</f>
        <v>SO</v>
      </c>
      <c r="W12" s="16" t="str">
        <f>[8]Abril!$I$26</f>
        <v>N</v>
      </c>
      <c r="X12" s="16" t="str">
        <f>[8]Abril!$I$27</f>
        <v>NO</v>
      </c>
      <c r="Y12" s="16" t="str">
        <f>[8]Abril!$I$28</f>
        <v>NO</v>
      </c>
      <c r="Z12" s="16" t="str">
        <f>[8]Abril!$I$29</f>
        <v>SO</v>
      </c>
      <c r="AA12" s="16" t="str">
        <f>[8]Abril!$I$30</f>
        <v>S</v>
      </c>
      <c r="AB12" s="16" t="str">
        <f>[8]Abril!$I$31</f>
        <v>NE</v>
      </c>
      <c r="AC12" s="16" t="str">
        <f>[8]Abril!$I$32</f>
        <v>N</v>
      </c>
      <c r="AD12" s="16" t="str">
        <f>[8]Abril!$I$33</f>
        <v>NO</v>
      </c>
      <c r="AE12" s="16" t="str">
        <f>[8]Abril!$I$34</f>
        <v>N</v>
      </c>
      <c r="AF12" s="109" t="str">
        <f>[8]Abril!$I$35</f>
        <v>NO</v>
      </c>
      <c r="AG12" s="2"/>
    </row>
    <row r="13" spans="1:34" ht="10.5" customHeight="1" x14ac:dyDescent="0.2">
      <c r="A13" s="84" t="s">
        <v>5</v>
      </c>
      <c r="B13" s="16" t="str">
        <f>[9]Abril!$I$5</f>
        <v>*</v>
      </c>
      <c r="C13" s="16" t="str">
        <f>[9]Abril!$I$6</f>
        <v>*</v>
      </c>
      <c r="D13" s="16" t="str">
        <f>[9]Abril!$I$7</f>
        <v>*</v>
      </c>
      <c r="E13" s="16" t="str">
        <f>[9]Abril!$I$8</f>
        <v>*</v>
      </c>
      <c r="F13" s="16" t="str">
        <f>[9]Abril!$I$9</f>
        <v>*</v>
      </c>
      <c r="G13" s="16" t="str">
        <f>[9]Abril!$I$10</f>
        <v>*</v>
      </c>
      <c r="H13" s="16" t="str">
        <f>[9]Abril!$I$11</f>
        <v>*</v>
      </c>
      <c r="I13" s="16" t="str">
        <f>[9]Abril!$I$12</f>
        <v>*</v>
      </c>
      <c r="J13" s="16" t="str">
        <f>[9]Abril!$I$13</f>
        <v>*</v>
      </c>
      <c r="K13" s="16" t="str">
        <f>[9]Abril!$I$14</f>
        <v>*</v>
      </c>
      <c r="L13" s="16" t="str">
        <f>[9]Abril!$I$15</f>
        <v>*</v>
      </c>
      <c r="M13" s="16" t="str">
        <f>[9]Abril!$I$16</f>
        <v>*</v>
      </c>
      <c r="N13" s="16" t="str">
        <f>[9]Abril!$I$17</f>
        <v>*</v>
      </c>
      <c r="O13" s="16" t="str">
        <f>[9]Abril!$I$18</f>
        <v>*</v>
      </c>
      <c r="P13" s="16" t="str">
        <f>[9]Abril!$I$19</f>
        <v>*</v>
      </c>
      <c r="Q13" s="16" t="str">
        <f>[9]Abril!$I$20</f>
        <v>*</v>
      </c>
      <c r="R13" s="16" t="str">
        <f>[9]Abril!$I$21</f>
        <v>*</v>
      </c>
      <c r="S13" s="16" t="str">
        <f>[9]Abril!$I$22</f>
        <v>*</v>
      </c>
      <c r="T13" s="16" t="str">
        <f>[9]Abril!$I$23</f>
        <v>*</v>
      </c>
      <c r="U13" s="16" t="str">
        <f>[9]Abril!$I$24</f>
        <v>*</v>
      </c>
      <c r="V13" s="16" t="str">
        <f>[9]Abril!$I$25</f>
        <v>*</v>
      </c>
      <c r="W13" s="16" t="str">
        <f>[9]Abril!$I$26</f>
        <v>*</v>
      </c>
      <c r="X13" s="16" t="str">
        <f>[9]Abril!$I$27</f>
        <v>*</v>
      </c>
      <c r="Y13" s="16" t="str">
        <f>[9]Abril!$I$28</f>
        <v>*</v>
      </c>
      <c r="Z13" s="16" t="str">
        <f>[9]Abril!$I$29</f>
        <v>*</v>
      </c>
      <c r="AA13" s="16" t="str">
        <f>[9]Abril!$I$30</f>
        <v>*</v>
      </c>
      <c r="AB13" s="16" t="str">
        <f>[9]Abril!$I$31</f>
        <v>*</v>
      </c>
      <c r="AC13" s="16" t="str">
        <f>[9]Abril!$I$32</f>
        <v>*</v>
      </c>
      <c r="AD13" s="16" t="str">
        <f>[9]Abril!$I$33</f>
        <v>*</v>
      </c>
      <c r="AE13" s="16" t="str">
        <f>[9]Abril!$I$34</f>
        <v>*</v>
      </c>
      <c r="AF13" s="109" t="s">
        <v>134</v>
      </c>
      <c r="AG13" s="2"/>
    </row>
    <row r="14" spans="1:34" ht="12" customHeight="1" x14ac:dyDescent="0.2">
      <c r="A14" s="84" t="s">
        <v>50</v>
      </c>
      <c r="B14" s="16" t="str">
        <f>[10]Abril!$I$5</f>
        <v>L</v>
      </c>
      <c r="C14" s="16" t="str">
        <f>[10]Abril!$I$6</f>
        <v>NE</v>
      </c>
      <c r="D14" s="16" t="str">
        <f>[10]Abril!$I$7</f>
        <v>NE</v>
      </c>
      <c r="E14" s="16" t="str">
        <f>[10]Abril!$I$8</f>
        <v>NE</v>
      </c>
      <c r="F14" s="16" t="str">
        <f>[10]Abril!$I$9</f>
        <v>NE</v>
      </c>
      <c r="G14" s="16" t="str">
        <f>[10]Abril!$I$10</f>
        <v>N</v>
      </c>
      <c r="H14" s="16" t="str">
        <f>[10]Abril!$I$11</f>
        <v>N</v>
      </c>
      <c r="I14" s="16" t="str">
        <f>[10]Abril!$I$12</f>
        <v>NE</v>
      </c>
      <c r="J14" s="16" t="str">
        <f>[10]Abril!$I$13</f>
        <v>NE</v>
      </c>
      <c r="K14" s="16" t="str">
        <f>[10]Abril!$I$14</f>
        <v>NE</v>
      </c>
      <c r="L14" s="16" t="str">
        <f>[10]Abril!$I$15</f>
        <v>SE</v>
      </c>
      <c r="M14" s="16" t="str">
        <f>[10]Abril!$I$16</f>
        <v>SE</v>
      </c>
      <c r="N14" s="16" t="str">
        <f>[10]Abril!$I$17</f>
        <v>L</v>
      </c>
      <c r="O14" s="16" t="str">
        <f>[10]Abril!$I$18</f>
        <v>L</v>
      </c>
      <c r="P14" s="16" t="str">
        <f>[10]Abril!$I$19</f>
        <v>NE</v>
      </c>
      <c r="Q14" s="16" t="str">
        <f>[10]Abril!$I$20</f>
        <v>NE</v>
      </c>
      <c r="R14" s="16" t="str">
        <f>[10]Abril!$I$21</f>
        <v>S</v>
      </c>
      <c r="S14" s="16" t="str">
        <f>[10]Abril!$I$22</f>
        <v>L</v>
      </c>
      <c r="T14" s="16" t="str">
        <f>[10]Abril!$I$23</f>
        <v>L</v>
      </c>
      <c r="U14" s="16" t="str">
        <f>[10]Abril!$I$24</f>
        <v>NE</v>
      </c>
      <c r="V14" s="16" t="str">
        <f>[10]Abril!$I$25</f>
        <v>NE</v>
      </c>
      <c r="W14" s="16" t="str">
        <f>[10]Abril!$I$26</f>
        <v>S</v>
      </c>
      <c r="X14" s="16" t="str">
        <f>[10]Abril!$I$27</f>
        <v>L</v>
      </c>
      <c r="Y14" s="16" t="str">
        <f>[10]Abril!$I$28</f>
        <v>NE</v>
      </c>
      <c r="Z14" s="16" t="str">
        <f>[10]Abril!$I$29</f>
        <v>NE</v>
      </c>
      <c r="AA14" s="16" t="str">
        <f>[10]Abril!$I$30</f>
        <v>N</v>
      </c>
      <c r="AB14" s="16" t="str">
        <f>[10]Abril!$I$31</f>
        <v>SE</v>
      </c>
      <c r="AC14" s="16" t="str">
        <f>[10]Abril!$I$32</f>
        <v>SE</v>
      </c>
      <c r="AD14" s="16" t="str">
        <f>[10]Abril!$I$33</f>
        <v>L</v>
      </c>
      <c r="AE14" s="16" t="str">
        <f>[10]Abril!$I$34</f>
        <v>L</v>
      </c>
      <c r="AF14" s="109" t="str">
        <f>[10]Abril!$I$35</f>
        <v>NE</v>
      </c>
      <c r="AG14" s="2"/>
    </row>
    <row r="15" spans="1:34" ht="9.75" customHeight="1" x14ac:dyDescent="0.2">
      <c r="A15" s="84" t="s">
        <v>6</v>
      </c>
      <c r="B15" s="16" t="str">
        <f>[11]Abril!$I$5</f>
        <v>SE</v>
      </c>
      <c r="C15" s="16" t="str">
        <f>[11]Abril!$I$6</f>
        <v>SE</v>
      </c>
      <c r="D15" s="16" t="str">
        <f>[11]Abril!$I$7</f>
        <v>L</v>
      </c>
      <c r="E15" s="16" t="str">
        <f>[11]Abril!$I$8</f>
        <v>SO</v>
      </c>
      <c r="F15" s="16" t="str">
        <f>[11]Abril!$I$9</f>
        <v>NO</v>
      </c>
      <c r="G15" s="16" t="str">
        <f>[11]Abril!$I$10</f>
        <v>NO</v>
      </c>
      <c r="H15" s="16" t="str">
        <f>[11]Abril!$I$11</f>
        <v>NE</v>
      </c>
      <c r="I15" s="16" t="str">
        <f>[11]Abril!$I$12</f>
        <v>L</v>
      </c>
      <c r="J15" s="16" t="str">
        <f>[11]Abril!$I$13</f>
        <v>SE</v>
      </c>
      <c r="K15" s="16" t="str">
        <f>[11]Abril!$I$14</f>
        <v>NO</v>
      </c>
      <c r="L15" s="16" t="str">
        <f>[11]Abril!$I$15</f>
        <v>S</v>
      </c>
      <c r="M15" s="16" t="str">
        <f>[11]Abril!$I$16</f>
        <v>SE</v>
      </c>
      <c r="N15" s="16" t="str">
        <f>[11]Abril!$I$17</f>
        <v>L</v>
      </c>
      <c r="O15" s="16" t="str">
        <f>[11]Abril!$I$18</f>
        <v>SE</v>
      </c>
      <c r="P15" s="16" t="str">
        <f>[11]Abril!$I$19</f>
        <v>L</v>
      </c>
      <c r="Q15" s="16" t="str">
        <f>[11]Abril!$I$20</f>
        <v>SE</v>
      </c>
      <c r="R15" s="16" t="str">
        <f>[11]Abril!$I$21</f>
        <v>SE</v>
      </c>
      <c r="S15" s="16" t="str">
        <f>[11]Abril!$I$22</f>
        <v>SE</v>
      </c>
      <c r="T15" s="16" t="str">
        <f>[11]Abril!$I$23</f>
        <v>NE</v>
      </c>
      <c r="U15" s="16" t="str">
        <f>[11]Abril!$I$24</f>
        <v>SO</v>
      </c>
      <c r="V15" s="16" t="str">
        <f>[11]Abril!$I$25</f>
        <v>O</v>
      </c>
      <c r="W15" s="16" t="str">
        <f>[11]Abril!$I$26</f>
        <v>SE</v>
      </c>
      <c r="X15" s="16" t="str">
        <f>[11]Abril!$I$27</f>
        <v>SE</v>
      </c>
      <c r="Y15" s="16" t="str">
        <f>[11]Abril!$I$28</f>
        <v>SE</v>
      </c>
      <c r="Z15" s="16" t="str">
        <f>[11]Abril!$I$29</f>
        <v>NO</v>
      </c>
      <c r="AA15" s="16" t="str">
        <f>[11]Abril!$I$30</f>
        <v>NO</v>
      </c>
      <c r="AB15" s="16" t="str">
        <f>[11]Abril!$I$31</f>
        <v>SE</v>
      </c>
      <c r="AC15" s="16" t="str">
        <f>[11]Abril!$I$32</f>
        <v>SE</v>
      </c>
      <c r="AD15" s="16" t="str">
        <f>[11]Abril!$I$33</f>
        <v>SE</v>
      </c>
      <c r="AE15" s="16" t="str">
        <f>[11]Abril!$I$34</f>
        <v>SE</v>
      </c>
      <c r="AF15" s="109" t="str">
        <f>[11]Abril!$I$35</f>
        <v>SE</v>
      </c>
      <c r="AG15" s="2"/>
      <c r="AH15" t="s">
        <v>54</v>
      </c>
    </row>
    <row r="16" spans="1:34" ht="10.5" customHeight="1" x14ac:dyDescent="0.2">
      <c r="A16" s="84" t="s">
        <v>7</v>
      </c>
      <c r="B16" s="17" t="str">
        <f>[12]Abril!$I$5</f>
        <v>N</v>
      </c>
      <c r="C16" s="17" t="str">
        <f>[12]Abril!$I$6</f>
        <v>N</v>
      </c>
      <c r="D16" s="17" t="str">
        <f>[12]Abril!$I$7</f>
        <v>N</v>
      </c>
      <c r="E16" s="17" t="str">
        <f>[12]Abril!$I$8</f>
        <v>N</v>
      </c>
      <c r="F16" s="17" t="str">
        <f>[12]Abril!$I$9</f>
        <v>N</v>
      </c>
      <c r="G16" s="17" t="str">
        <f>[12]Abril!$I$10</f>
        <v>N</v>
      </c>
      <c r="H16" s="17" t="str">
        <f>[12]Abril!$I$11</f>
        <v>N</v>
      </c>
      <c r="I16" s="17" t="str">
        <f>[12]Abril!$I$12</f>
        <v>N</v>
      </c>
      <c r="J16" s="17" t="str">
        <f>[12]Abril!$I$13</f>
        <v>N</v>
      </c>
      <c r="K16" s="17" t="str">
        <f>[12]Abril!$I$14</f>
        <v>N</v>
      </c>
      <c r="L16" s="17" t="str">
        <f>[12]Abril!$I$15</f>
        <v>N</v>
      </c>
      <c r="M16" s="17" t="str">
        <f>[12]Abril!$I$16</f>
        <v>N</v>
      </c>
      <c r="N16" s="17" t="str">
        <f>[12]Abril!$I$17</f>
        <v>N</v>
      </c>
      <c r="O16" s="17" t="str">
        <f>[12]Abril!$I$18</f>
        <v>N</v>
      </c>
      <c r="P16" s="17" t="str">
        <f>[12]Abril!$I$19</f>
        <v>N</v>
      </c>
      <c r="Q16" s="17" t="str">
        <f>[12]Abril!$I$20</f>
        <v>N</v>
      </c>
      <c r="R16" s="17" t="str">
        <f>[12]Abril!$I$21</f>
        <v>N</v>
      </c>
      <c r="S16" s="17" t="str">
        <f>[12]Abril!$I$22</f>
        <v>N</v>
      </c>
      <c r="T16" s="16" t="str">
        <f>[12]Abril!$I$23</f>
        <v>N</v>
      </c>
      <c r="U16" s="16" t="str">
        <f>[12]Abril!$I$24</f>
        <v>N</v>
      </c>
      <c r="V16" s="16" t="str">
        <f>[12]Abril!$I$25</f>
        <v>N</v>
      </c>
      <c r="W16" s="16" t="str">
        <f>[12]Abril!$I$26</f>
        <v>N</v>
      </c>
      <c r="X16" s="16" t="str">
        <f>[12]Abril!$I$27</f>
        <v>N</v>
      </c>
      <c r="Y16" s="16" t="str">
        <f>[12]Abril!$I$28</f>
        <v>N</v>
      </c>
      <c r="Z16" s="16" t="str">
        <f>[12]Abril!$I$29</f>
        <v>N</v>
      </c>
      <c r="AA16" s="16" t="str">
        <f>[12]Abril!$I$30</f>
        <v>N</v>
      </c>
      <c r="AB16" s="16" t="str">
        <f>[12]Abril!$I$31</f>
        <v>N</v>
      </c>
      <c r="AC16" s="16" t="str">
        <f>[12]Abril!$I$32</f>
        <v>N</v>
      </c>
      <c r="AD16" s="16" t="str">
        <f>[12]Abril!$I$33</f>
        <v>N</v>
      </c>
      <c r="AE16" s="16" t="str">
        <f>[12]Abril!$I$34</f>
        <v>N</v>
      </c>
      <c r="AF16" s="109" t="str">
        <f>[12]Abril!$I$35</f>
        <v>N</v>
      </c>
      <c r="AG16" s="2"/>
      <c r="AH16" t="s">
        <v>54</v>
      </c>
    </row>
    <row r="17" spans="1:35" ht="11.25" customHeight="1" x14ac:dyDescent="0.2">
      <c r="A17" s="84" t="s">
        <v>8</v>
      </c>
      <c r="B17" s="17" t="str">
        <f>[13]Abril!$I$5</f>
        <v>L</v>
      </c>
      <c r="C17" s="17" t="str">
        <f>[13]Abril!$I$6</f>
        <v>NE</v>
      </c>
      <c r="D17" s="17" t="str">
        <f>[13]Abril!$I$7</f>
        <v>NE</v>
      </c>
      <c r="E17" s="17" t="str">
        <f>[13]Abril!$I$8</f>
        <v>NE</v>
      </c>
      <c r="F17" s="17" t="str">
        <f>[13]Abril!$I$9</f>
        <v>NO</v>
      </c>
      <c r="G17" s="17" t="str">
        <f>[13]Abril!$I$10</f>
        <v>SE</v>
      </c>
      <c r="H17" s="17" t="str">
        <f>[13]Abril!$I$11</f>
        <v>L</v>
      </c>
      <c r="I17" s="17" t="str">
        <f>[13]Abril!$I$12</f>
        <v>NE</v>
      </c>
      <c r="J17" s="17" t="str">
        <f>[13]Abril!$I$13</f>
        <v>NE</v>
      </c>
      <c r="K17" s="17" t="str">
        <f>[13]Abril!$I$14</f>
        <v>N</v>
      </c>
      <c r="L17" s="17" t="str">
        <f>[13]Abril!$I$15</f>
        <v>SO</v>
      </c>
      <c r="M17" s="17" t="str">
        <f>[13]Abril!$I$16</f>
        <v>S</v>
      </c>
      <c r="N17" s="17" t="str">
        <f>[13]Abril!$I$17</f>
        <v>NE</v>
      </c>
      <c r="O17" s="17" t="str">
        <f>[13]Abril!$I$18</f>
        <v>NE</v>
      </c>
      <c r="P17" s="17" t="str">
        <f>[13]Abril!$I$19</f>
        <v>NE</v>
      </c>
      <c r="Q17" s="16" t="str">
        <f>[13]Abril!$I$20</f>
        <v>NO</v>
      </c>
      <c r="R17" s="16" t="str">
        <f>[13]Abril!$I$21</f>
        <v>L</v>
      </c>
      <c r="S17" s="16" t="str">
        <f>[13]Abril!$I$22</f>
        <v>NE</v>
      </c>
      <c r="T17" s="16" t="str">
        <f>[13]Abril!$I$23</f>
        <v>NE</v>
      </c>
      <c r="U17" s="16" t="str">
        <f>[13]Abril!$I$24</f>
        <v>NE</v>
      </c>
      <c r="V17" s="16" t="str">
        <f>[13]Abril!$I$25</f>
        <v>NO</v>
      </c>
      <c r="W17" s="16" t="str">
        <f>[13]Abril!$I$26</f>
        <v>SE</v>
      </c>
      <c r="X17" s="16" t="str">
        <f>[13]Abril!$I$27</f>
        <v>S</v>
      </c>
      <c r="Y17" s="16" t="str">
        <f>[13]Abril!$I$28</f>
        <v>NE</v>
      </c>
      <c r="Z17" s="16" t="str">
        <f>[13]Abril!$I$29</f>
        <v>NE</v>
      </c>
      <c r="AA17" s="16" t="str">
        <f>[13]Abril!$I$30</f>
        <v>S</v>
      </c>
      <c r="AB17" s="16" t="str">
        <f>[13]Abril!$I$31</f>
        <v>S</v>
      </c>
      <c r="AC17" s="16" t="str">
        <f>[13]Abril!$I$32</f>
        <v>S</v>
      </c>
      <c r="AD17" s="16" t="str">
        <f>[13]Abril!$I$33</f>
        <v>SE</v>
      </c>
      <c r="AE17" s="16" t="str">
        <f>[13]Abril!$I$34</f>
        <v>SE</v>
      </c>
      <c r="AF17" s="109" t="str">
        <f>[13]Abril!$I$35</f>
        <v>NE</v>
      </c>
      <c r="AG17" s="2"/>
    </row>
    <row r="18" spans="1:35" ht="11.25" customHeight="1" x14ac:dyDescent="0.2">
      <c r="A18" s="84" t="s">
        <v>9</v>
      </c>
      <c r="B18" s="17" t="str">
        <f>[14]Abril!$I$5</f>
        <v>L</v>
      </c>
      <c r="C18" s="17" t="str">
        <f>[14]Abril!$I$6</f>
        <v>L</v>
      </c>
      <c r="D18" s="17" t="str">
        <f>[14]Abril!$I$7</f>
        <v>SE</v>
      </c>
      <c r="E18" s="17" t="str">
        <f>[14]Abril!$I$8</f>
        <v>L</v>
      </c>
      <c r="F18" s="17" t="str">
        <f>[14]Abril!$I$9</f>
        <v>NO</v>
      </c>
      <c r="G18" s="17" t="str">
        <f>[14]Abril!$I$10</f>
        <v>N</v>
      </c>
      <c r="H18" s="17" t="str">
        <f>[14]Abril!$I$11</f>
        <v>S</v>
      </c>
      <c r="I18" s="17" t="str">
        <f>[14]Abril!$I$12</f>
        <v>L</v>
      </c>
      <c r="J18" s="17" t="str">
        <f>[14]Abril!$I$13</f>
        <v>NE</v>
      </c>
      <c r="K18" s="17" t="str">
        <f>[14]Abril!$I$14</f>
        <v>L</v>
      </c>
      <c r="L18" s="17" t="str">
        <f>[14]Abril!$I$15</f>
        <v>S</v>
      </c>
      <c r="M18" s="17" t="str">
        <f>[14]Abril!$I$16</f>
        <v>S</v>
      </c>
      <c r="N18" s="17" t="str">
        <f>[14]Abril!$I$17</f>
        <v>S</v>
      </c>
      <c r="O18" s="17" t="str">
        <f>[14]Abril!$I$18</f>
        <v>L</v>
      </c>
      <c r="P18" s="17" t="str">
        <f>[14]Abril!$I$19</f>
        <v>L</v>
      </c>
      <c r="Q18" s="17" t="str">
        <f>[14]Abril!$I$20</f>
        <v>SE</v>
      </c>
      <c r="R18" s="17" t="str">
        <f>[14]Abril!$I$21</f>
        <v>S</v>
      </c>
      <c r="S18" s="17" t="str">
        <f>[14]Abril!$I$22</f>
        <v>L</v>
      </c>
      <c r="T18" s="16" t="str">
        <f>[14]Abril!$I$23</f>
        <v>L</v>
      </c>
      <c r="U18" s="16" t="str">
        <f>[14]Abril!$I$24</f>
        <v>NE</v>
      </c>
      <c r="V18" s="16" t="str">
        <f>[14]Abril!$I$25</f>
        <v>O</v>
      </c>
      <c r="W18" s="16" t="str">
        <f>[14]Abril!$I$26</f>
        <v>SO</v>
      </c>
      <c r="X18" s="16" t="str">
        <f>[14]Abril!$I$27</f>
        <v>S</v>
      </c>
      <c r="Y18" s="16" t="str">
        <f>[14]Abril!$I$28</f>
        <v>L</v>
      </c>
      <c r="Z18" s="16" t="str">
        <f>[14]Abril!$I$29</f>
        <v>NE</v>
      </c>
      <c r="AA18" s="16" t="str">
        <f>[14]Abril!$I$30</f>
        <v>NO</v>
      </c>
      <c r="AB18" s="16" t="str">
        <f>[14]Abril!$I$31</f>
        <v>S</v>
      </c>
      <c r="AC18" s="16" t="str">
        <f>[14]Abril!$I$32</f>
        <v>S</v>
      </c>
      <c r="AD18" s="16" t="str">
        <f>[14]Abril!$I$33</f>
        <v>S</v>
      </c>
      <c r="AE18" s="16" t="str">
        <f>[14]Abril!$I$34</f>
        <v>SE</v>
      </c>
      <c r="AF18" s="109" t="str">
        <f>[14]Abril!$I$35</f>
        <v>L</v>
      </c>
      <c r="AG18" s="2"/>
      <c r="AH18" s="33" t="s">
        <v>54</v>
      </c>
    </row>
    <row r="19" spans="1:35" ht="12" customHeight="1" x14ac:dyDescent="0.2">
      <c r="A19" s="84" t="s">
        <v>49</v>
      </c>
      <c r="B19" s="17" t="str">
        <f>[15]Abril!$I$5</f>
        <v>L</v>
      </c>
      <c r="C19" s="17" t="str">
        <f>[15]Abril!$I$6</f>
        <v>SE</v>
      </c>
      <c r="D19" s="17" t="str">
        <f>[15]Abril!$I$7</f>
        <v>SE</v>
      </c>
      <c r="E19" s="17" t="str">
        <f>[15]Abril!$I$8</f>
        <v>L</v>
      </c>
      <c r="F19" s="17" t="str">
        <f>[15]Abril!$I$9</f>
        <v>N</v>
      </c>
      <c r="G19" s="17" t="str">
        <f>[15]Abril!$I$10</f>
        <v>N</v>
      </c>
      <c r="H19" s="17" t="str">
        <f>[15]Abril!$I$11</f>
        <v>N</v>
      </c>
      <c r="I19" s="17" t="str">
        <f>[15]Abril!$I$12</f>
        <v>L</v>
      </c>
      <c r="J19" s="17" t="str">
        <f>[15]Abril!$I$13</f>
        <v>N</v>
      </c>
      <c r="K19" s="17" t="str">
        <f>[15]Abril!$I$14</f>
        <v>S</v>
      </c>
      <c r="L19" s="17" t="str">
        <f>[15]Abril!$I$15</f>
        <v>S</v>
      </c>
      <c r="M19" s="17" t="str">
        <f>[15]Abril!$I$16</f>
        <v>S</v>
      </c>
      <c r="N19" s="17" t="str">
        <f>[15]Abril!$I$17</f>
        <v>S</v>
      </c>
      <c r="O19" s="17" t="str">
        <f>[15]Abril!$I$18</f>
        <v>L</v>
      </c>
      <c r="P19" s="17" t="str">
        <f>[15]Abril!$I$19</f>
        <v>SE</v>
      </c>
      <c r="Q19" s="17" t="str">
        <f>[15]Abril!$I$20</f>
        <v>S</v>
      </c>
      <c r="R19" s="17" t="str">
        <f>[15]Abril!$I$21</f>
        <v>S</v>
      </c>
      <c r="S19" s="17" t="str">
        <f>[15]Abril!$I$22</f>
        <v>SE</v>
      </c>
      <c r="T19" s="16" t="str">
        <f>[15]Abril!$I$23</f>
        <v>NE</v>
      </c>
      <c r="U19" s="16" t="str">
        <f>[15]Abril!$I$24</f>
        <v>SO</v>
      </c>
      <c r="V19" s="16" t="str">
        <f>[15]Abril!$I$25</f>
        <v>S</v>
      </c>
      <c r="W19" s="16" t="str">
        <f>[15]Abril!$I$26</f>
        <v>S</v>
      </c>
      <c r="X19" s="16" t="str">
        <f>[15]Abril!$I$27</f>
        <v>SE</v>
      </c>
      <c r="Y19" s="16" t="str">
        <f>[15]Abril!$I$28</f>
        <v>NE</v>
      </c>
      <c r="Z19" s="16" t="str">
        <f>[15]Abril!$I$29</f>
        <v>N</v>
      </c>
      <c r="AA19" s="16" t="str">
        <f>[15]Abril!$I$30</f>
        <v>S</v>
      </c>
      <c r="AB19" s="16" t="str">
        <f>[15]Abril!$I$31</f>
        <v>S</v>
      </c>
      <c r="AC19" s="16" t="str">
        <f>[15]Abril!$I$32</f>
        <v>S</v>
      </c>
      <c r="AD19" s="16" t="str">
        <f>[15]Abril!$I$33</f>
        <v>SE</v>
      </c>
      <c r="AE19" s="16" t="str">
        <f>[15]Abril!$I$34</f>
        <v>L</v>
      </c>
      <c r="AF19" s="109" t="str">
        <f>[15]Abril!$I$35</f>
        <v>S</v>
      </c>
      <c r="AG19" s="2"/>
    </row>
    <row r="20" spans="1:35" ht="11.25" customHeight="1" x14ac:dyDescent="0.2">
      <c r="A20" s="84" t="s">
        <v>10</v>
      </c>
      <c r="B20" s="15" t="str">
        <f>[16]Abril!$I$5</f>
        <v>NO</v>
      </c>
      <c r="C20" s="15" t="str">
        <f>[16]Abril!$I$6</f>
        <v>O</v>
      </c>
      <c r="D20" s="15" t="str">
        <f>[16]Abril!$I$7</f>
        <v>O</v>
      </c>
      <c r="E20" s="15" t="str">
        <f>[16]Abril!$I$8</f>
        <v>O</v>
      </c>
      <c r="F20" s="15" t="str">
        <f>[16]Abril!$I$9</f>
        <v>S</v>
      </c>
      <c r="G20" s="15" t="str">
        <f>[16]Abril!$I$10</f>
        <v>NE</v>
      </c>
      <c r="H20" s="15" t="str">
        <f>[16]Abril!$I$11</f>
        <v>SO</v>
      </c>
      <c r="I20" s="15" t="str">
        <f>[16]Abril!$I$12</f>
        <v>O</v>
      </c>
      <c r="J20" s="15" t="str">
        <f>[16]Abril!$I$13</f>
        <v>O</v>
      </c>
      <c r="K20" s="15" t="str">
        <f>[16]Abril!$I$14</f>
        <v>SO</v>
      </c>
      <c r="L20" s="15" t="str">
        <f>[16]Abril!$I$15</f>
        <v>NE</v>
      </c>
      <c r="M20" s="15" t="str">
        <f>[16]Abril!$I$16</f>
        <v>NE</v>
      </c>
      <c r="N20" s="15" t="str">
        <f>[16]Abril!$I$17</f>
        <v>SO</v>
      </c>
      <c r="O20" s="15" t="str">
        <f>[16]Abril!$I$18</f>
        <v>O</v>
      </c>
      <c r="P20" s="15" t="str">
        <f>[16]Abril!$I$19</f>
        <v>O</v>
      </c>
      <c r="Q20" s="15" t="str">
        <f>[16]Abril!$I$20</f>
        <v>SO</v>
      </c>
      <c r="R20" s="15" t="str">
        <f>[16]Abril!$I$21</f>
        <v>N</v>
      </c>
      <c r="S20" s="15" t="str">
        <f>[16]Abril!$I$22</f>
        <v>O</v>
      </c>
      <c r="T20" s="16" t="str">
        <f>[16]Abril!$I$23</f>
        <v>O</v>
      </c>
      <c r="U20" s="16" t="str">
        <f>[16]Abril!$I$24</f>
        <v>O</v>
      </c>
      <c r="V20" s="16" t="str">
        <f>[16]Abril!$I$25</f>
        <v>SE</v>
      </c>
      <c r="W20" s="16" t="str">
        <f>[16]Abril!$I$26</f>
        <v>L</v>
      </c>
      <c r="X20" s="16" t="str">
        <f>[16]Abril!$I$27</f>
        <v>SO</v>
      </c>
      <c r="Y20" s="16" t="str">
        <f>[16]Abril!$I$28</f>
        <v>O</v>
      </c>
      <c r="Z20" s="16" t="str">
        <f>[16]Abril!$I$29</f>
        <v>SO</v>
      </c>
      <c r="AA20" s="16" t="str">
        <f>[16]Abril!$I$30</f>
        <v>NE</v>
      </c>
      <c r="AB20" s="16" t="str">
        <f>[16]Abril!$I$31</f>
        <v>NE</v>
      </c>
      <c r="AC20" s="16" t="str">
        <f>[16]Abril!$I$32</f>
        <v>N</v>
      </c>
      <c r="AD20" s="16" t="str">
        <f>[16]Abril!$I$33</f>
        <v>NO</v>
      </c>
      <c r="AE20" s="16" t="str">
        <f>[16]Abril!$I$34</f>
        <v>NO</v>
      </c>
      <c r="AF20" s="109" t="str">
        <f>[16]Abril!$I$35</f>
        <v>O</v>
      </c>
      <c r="AG20" s="2"/>
    </row>
    <row r="21" spans="1:35" ht="12.75" customHeight="1" x14ac:dyDescent="0.2">
      <c r="A21" s="84" t="s">
        <v>11</v>
      </c>
      <c r="B21" s="17" t="str">
        <f>[17]Abril!$I$5</f>
        <v>SO</v>
      </c>
      <c r="C21" s="17" t="str">
        <f>[17]Abril!$I$6</f>
        <v>SO</v>
      </c>
      <c r="D21" s="17" t="str">
        <f>[17]Abril!$I$7</f>
        <v>SO</v>
      </c>
      <c r="E21" s="17" t="str">
        <f>[17]Abril!$I$8</f>
        <v>NE</v>
      </c>
      <c r="F21" s="17" t="str">
        <f>[17]Abril!$I$9</f>
        <v>NE</v>
      </c>
      <c r="G21" s="17" t="str">
        <f>[17]Abril!$I$10</f>
        <v>NE</v>
      </c>
      <c r="H21" s="17" t="str">
        <f>[17]Abril!$I$11</f>
        <v>SE</v>
      </c>
      <c r="I21" s="17" t="str">
        <f>[17]Abril!$I$12</f>
        <v>SO</v>
      </c>
      <c r="J21" s="17" t="str">
        <f>[17]Abril!$I$13</f>
        <v>SO</v>
      </c>
      <c r="K21" s="17" t="str">
        <f>[17]Abril!$I$14</f>
        <v>NE</v>
      </c>
      <c r="L21" s="17" t="str">
        <f>[17]Abril!$I$15</f>
        <v>NO</v>
      </c>
      <c r="M21" s="17" t="str">
        <f>[17]Abril!$I$16</f>
        <v>NO</v>
      </c>
      <c r="N21" s="17" t="str">
        <f>[17]Abril!$I$17</f>
        <v>O</v>
      </c>
      <c r="O21" s="17" t="str">
        <f>[17]Abril!$I$18</f>
        <v>SO</v>
      </c>
      <c r="P21" s="17" t="str">
        <f>[17]Abril!$I$19</f>
        <v>SO</v>
      </c>
      <c r="Q21" s="17" t="str">
        <f>[17]Abril!$I$20</f>
        <v>NE</v>
      </c>
      <c r="R21" s="17" t="str">
        <f>[17]Abril!$I$21</f>
        <v>NE</v>
      </c>
      <c r="S21" s="17" t="str">
        <f>[17]Abril!$I$22</f>
        <v>SO</v>
      </c>
      <c r="T21" s="16" t="str">
        <f>[17]Abril!$I$23</f>
        <v>SO</v>
      </c>
      <c r="U21" s="16" t="str">
        <f>[17]Abril!$I$24</f>
        <v>NE</v>
      </c>
      <c r="V21" s="16" t="str">
        <f>[17]Abril!$I$25</f>
        <v>NE</v>
      </c>
      <c r="W21" s="16" t="str">
        <f>[17]Abril!$I$26</f>
        <v>NE</v>
      </c>
      <c r="X21" s="16" t="str">
        <f>[17]Abril!$I$27</f>
        <v>SO</v>
      </c>
      <c r="Y21" s="16" t="str">
        <f>[17]Abril!$I$28</f>
        <v>SO</v>
      </c>
      <c r="Z21" s="16" t="str">
        <f>[17]Abril!$I$29</f>
        <v>L</v>
      </c>
      <c r="AA21" s="16" t="str">
        <f>[17]Abril!$I$30</f>
        <v>NE</v>
      </c>
      <c r="AB21" s="16" t="str">
        <f>[17]Abril!$I$31</f>
        <v>O</v>
      </c>
      <c r="AC21" s="16" t="str">
        <f>[17]Abril!$I$32</f>
        <v>SO</v>
      </c>
      <c r="AD21" s="16" t="str">
        <f>[17]Abril!$I$33</f>
        <v>SO</v>
      </c>
      <c r="AE21" s="16" t="str">
        <f>[17]Abril!$I$34</f>
        <v>SO</v>
      </c>
      <c r="AF21" s="109" t="str">
        <f>[17]Abril!$I$35</f>
        <v>SO</v>
      </c>
      <c r="AG21" s="2"/>
    </row>
    <row r="22" spans="1:35" ht="12.75" customHeight="1" x14ac:dyDescent="0.2">
      <c r="A22" s="84" t="s">
        <v>12</v>
      </c>
      <c r="B22" s="17" t="str">
        <f>[18]Abril!$I$5</f>
        <v>S</v>
      </c>
      <c r="C22" s="17" t="str">
        <f>[18]Abril!$I$6</f>
        <v>S</v>
      </c>
      <c r="D22" s="17" t="str">
        <f>[18]Abril!$I$7</f>
        <v>S</v>
      </c>
      <c r="E22" s="17" t="str">
        <f>[18]Abril!$I$8</f>
        <v>N</v>
      </c>
      <c r="F22" s="17" t="str">
        <f>[18]Abril!$I$9</f>
        <v>N</v>
      </c>
      <c r="G22" s="17" t="str">
        <f>[18]Abril!$I$10</f>
        <v>NO</v>
      </c>
      <c r="H22" s="17" t="str">
        <f>[18]Abril!$I$11</f>
        <v>O</v>
      </c>
      <c r="I22" s="17" t="str">
        <f>[18]Abril!$I$12</f>
        <v>N</v>
      </c>
      <c r="J22" s="17" t="str">
        <f>[18]Abril!$I$13</f>
        <v>O</v>
      </c>
      <c r="K22" s="17" t="str">
        <f>[18]Abril!$I$14</f>
        <v>O</v>
      </c>
      <c r="L22" s="17" t="str">
        <f>[18]Abril!$I$15</f>
        <v>S</v>
      </c>
      <c r="M22" s="17" t="str">
        <f>[18]Abril!$I$16</f>
        <v>S</v>
      </c>
      <c r="N22" s="17" t="str">
        <f>[18]Abril!$I$17</f>
        <v>S</v>
      </c>
      <c r="O22" s="17" t="str">
        <f>[18]Abril!$I$18</f>
        <v>S</v>
      </c>
      <c r="P22" s="17" t="str">
        <f>[18]Abril!$I$19</f>
        <v>S</v>
      </c>
      <c r="Q22" s="17" t="str">
        <f>[18]Abril!$I$20</f>
        <v>S</v>
      </c>
      <c r="R22" s="17" t="str">
        <f>[18]Abril!$I$21</f>
        <v>S</v>
      </c>
      <c r="S22" s="17" t="str">
        <f>[18]Abril!$I$22</f>
        <v>S</v>
      </c>
      <c r="T22" s="17" t="str">
        <f>[18]Abril!$I$23</f>
        <v>SO</v>
      </c>
      <c r="U22" s="17" t="str">
        <f>[18]Abril!$I$24</f>
        <v>NE</v>
      </c>
      <c r="V22" s="17" t="str">
        <f>[18]Abril!$I$25</f>
        <v>NE</v>
      </c>
      <c r="W22" s="17" t="str">
        <f>[18]Abril!$I$26</f>
        <v>S</v>
      </c>
      <c r="X22" s="17" t="str">
        <f>[18]Abril!$I$27</f>
        <v>S</v>
      </c>
      <c r="Y22" s="17" t="str">
        <f>[18]Abril!$I$28</f>
        <v>S</v>
      </c>
      <c r="Z22" s="17" t="str">
        <f>[18]Abril!$I$29</f>
        <v>N</v>
      </c>
      <c r="AA22" s="17" t="str">
        <f>[18]Abril!$I$30</f>
        <v>N</v>
      </c>
      <c r="AB22" s="17" t="str">
        <f>[18]Abril!$I$31</f>
        <v>S</v>
      </c>
      <c r="AC22" s="17" t="str">
        <f>[18]Abril!$I$32</f>
        <v>S</v>
      </c>
      <c r="AD22" s="17" t="str">
        <f>[18]Abril!$I$33</f>
        <v>S</v>
      </c>
      <c r="AE22" s="17" t="str">
        <f>[18]Abril!$I$34</f>
        <v>S</v>
      </c>
      <c r="AF22" s="110" t="str">
        <f>[18]Abril!$I$35</f>
        <v>S</v>
      </c>
      <c r="AG22" s="2"/>
    </row>
    <row r="23" spans="1:35" ht="12" customHeight="1" x14ac:dyDescent="0.2">
      <c r="A23" s="84" t="s">
        <v>13</v>
      </c>
      <c r="B23" s="16" t="str">
        <f>[19]Abril!$I$5</f>
        <v>NE</v>
      </c>
      <c r="C23" s="16" t="str">
        <f>[19]Abril!$I$6</f>
        <v>L</v>
      </c>
      <c r="D23" s="16" t="str">
        <f>[19]Abril!$I$7</f>
        <v>NE</v>
      </c>
      <c r="E23" s="16" t="str">
        <f>[19]Abril!$I$8</f>
        <v>NO</v>
      </c>
      <c r="F23" s="16" t="str">
        <f>[19]Abril!$I$9</f>
        <v>NO</v>
      </c>
      <c r="G23" s="16" t="str">
        <f>[19]Abril!$I$10</f>
        <v>NO</v>
      </c>
      <c r="H23" s="16" t="str">
        <f>[19]Abril!$I$11</f>
        <v>N</v>
      </c>
      <c r="I23" s="16" t="str">
        <f>[19]Abril!$I$12</f>
        <v>NE</v>
      </c>
      <c r="J23" s="16" t="str">
        <f>[19]Abril!$I$13</f>
        <v>N</v>
      </c>
      <c r="K23" s="16" t="str">
        <f>[19]Abril!$I$14</f>
        <v>N</v>
      </c>
      <c r="L23" s="16" t="str">
        <f>[19]Abril!$I$15</f>
        <v>S</v>
      </c>
      <c r="M23" s="16" t="str">
        <f>[19]Abril!$I$16</f>
        <v>S</v>
      </c>
      <c r="N23" s="16" t="str">
        <f>[19]Abril!$I$17</f>
        <v>S</v>
      </c>
      <c r="O23" s="16" t="str">
        <f>[19]Abril!$I$18</f>
        <v>L</v>
      </c>
      <c r="P23" s="16" t="str">
        <f>[19]Abril!$I$19</f>
        <v>NE</v>
      </c>
      <c r="Q23" s="16" t="str">
        <f>[19]Abril!$I$20</f>
        <v>SE</v>
      </c>
      <c r="R23" s="16" t="str">
        <f>[19]Abril!$I$21</f>
        <v>S</v>
      </c>
      <c r="S23" s="16" t="str">
        <f>[19]Abril!$I$22</f>
        <v>SO</v>
      </c>
      <c r="T23" s="16" t="str">
        <f>[19]Abril!$I$23</f>
        <v>NO</v>
      </c>
      <c r="U23" s="16" t="str">
        <f>[19]Abril!$I$24</f>
        <v>N</v>
      </c>
      <c r="V23" s="16" t="str">
        <f>[19]Abril!$I$25</f>
        <v>SE</v>
      </c>
      <c r="W23" s="16" t="str">
        <f>[19]Abril!$I$26</f>
        <v>L</v>
      </c>
      <c r="X23" s="16" t="str">
        <f>[19]Abril!$I$27</f>
        <v>SE</v>
      </c>
      <c r="Y23" s="16" t="str">
        <f>[19]Abril!$I$28</f>
        <v>NE</v>
      </c>
      <c r="Z23" s="16" t="str">
        <f>[19]Abril!$I$29</f>
        <v>NO</v>
      </c>
      <c r="AA23" s="16" t="str">
        <f>[19]Abril!$I$30</f>
        <v>N</v>
      </c>
      <c r="AB23" s="16" t="str">
        <f>[19]Abril!$I$31</f>
        <v>SE</v>
      </c>
      <c r="AC23" s="16" t="str">
        <f>[19]Abril!$I$32</f>
        <v>SE</v>
      </c>
      <c r="AD23" s="16" t="str">
        <f>[19]Abril!$I$33</f>
        <v>S</v>
      </c>
      <c r="AE23" s="16" t="str">
        <f>[19]Abril!$I$34</f>
        <v>SE</v>
      </c>
      <c r="AF23" s="109" t="str">
        <f>[19]Abril!$I$35</f>
        <v>SE</v>
      </c>
      <c r="AG23" s="2"/>
    </row>
    <row r="24" spans="1:35" ht="11.25" customHeight="1" x14ac:dyDescent="0.2">
      <c r="A24" s="84" t="s">
        <v>14</v>
      </c>
      <c r="B24" s="17" t="str">
        <f>[20]Abril!$I$5</f>
        <v>SE</v>
      </c>
      <c r="C24" s="17" t="str">
        <f>[20]Abril!$I$6</f>
        <v>SE</v>
      </c>
      <c r="D24" s="17" t="str">
        <f>[20]Abril!$I$7</f>
        <v>SE</v>
      </c>
      <c r="E24" s="17" t="str">
        <f>[20]Abril!$I$8</f>
        <v>NE</v>
      </c>
      <c r="F24" s="17" t="str">
        <f>[20]Abril!$I$9</f>
        <v>N</v>
      </c>
      <c r="G24" s="17" t="str">
        <f>[20]Abril!$I$10</f>
        <v>N</v>
      </c>
      <c r="H24" s="17" t="str">
        <f>[20]Abril!$I$11</f>
        <v>NE</v>
      </c>
      <c r="I24" s="17" t="str">
        <f>[20]Abril!$I$12</f>
        <v>NE</v>
      </c>
      <c r="J24" s="17" t="str">
        <f>[20]Abril!$I$13</f>
        <v>SE</v>
      </c>
      <c r="K24" s="17" t="str">
        <f>[20]Abril!$I$14</f>
        <v>NE</v>
      </c>
      <c r="L24" s="17" t="str">
        <f>[20]Abril!$I$15</f>
        <v>S</v>
      </c>
      <c r="M24" s="17" t="str">
        <f>[20]Abril!$I$16</f>
        <v>SO</v>
      </c>
      <c r="N24" s="17" t="str">
        <f>[20]Abril!$I$17</f>
        <v>SE</v>
      </c>
      <c r="O24" s="17" t="str">
        <f>[20]Abril!$I$18</f>
        <v>SE</v>
      </c>
      <c r="P24" s="17" t="str">
        <f>[20]Abril!$I$19</f>
        <v>SE</v>
      </c>
      <c r="Q24" s="17" t="str">
        <f>[20]Abril!$I$20</f>
        <v>SO</v>
      </c>
      <c r="R24" s="17" t="str">
        <f>[20]Abril!$I$21</f>
        <v>SO</v>
      </c>
      <c r="S24" s="17" t="str">
        <f>[20]Abril!$I$22</f>
        <v>SE</v>
      </c>
      <c r="T24" s="17" t="str">
        <f>[20]Abril!$I$23</f>
        <v>SE</v>
      </c>
      <c r="U24" s="17" t="str">
        <f>[20]Abril!$I$24</f>
        <v>N</v>
      </c>
      <c r="V24" s="17" t="str">
        <f>[20]Abril!$I$25</f>
        <v>N</v>
      </c>
      <c r="W24" s="17" t="str">
        <f>[20]Abril!$I$26</f>
        <v>S</v>
      </c>
      <c r="X24" s="17" t="str">
        <f>[20]Abril!$I$27</f>
        <v>S</v>
      </c>
      <c r="Y24" s="17" t="str">
        <f>[20]Abril!$I$28</f>
        <v>S</v>
      </c>
      <c r="Z24" s="17" t="str">
        <f>[20]Abril!$I$29</f>
        <v>N</v>
      </c>
      <c r="AA24" s="17" t="str">
        <f>[20]Abril!$I$30</f>
        <v>N</v>
      </c>
      <c r="AB24" s="17" t="str">
        <f>[20]Abril!$I$31</f>
        <v>S</v>
      </c>
      <c r="AC24" s="17" t="str">
        <f>[20]Abril!$I$32</f>
        <v>SO</v>
      </c>
      <c r="AD24" s="17" t="str">
        <f>[20]Abril!$I$33</f>
        <v>S</v>
      </c>
      <c r="AE24" s="17" t="str">
        <f>[20]Abril!$I$34</f>
        <v>SO</v>
      </c>
      <c r="AF24" s="110" t="str">
        <f>[20]Abril!$I$35</f>
        <v>SE</v>
      </c>
      <c r="AG24" s="2"/>
      <c r="AI24" s="33" t="s">
        <v>54</v>
      </c>
    </row>
    <row r="25" spans="1:35" ht="12" customHeight="1" x14ac:dyDescent="0.2">
      <c r="A25" s="84" t="s">
        <v>15</v>
      </c>
      <c r="B25" s="17" t="str">
        <f>[21]Abril!$I$5</f>
        <v>NO</v>
      </c>
      <c r="C25" s="17" t="str">
        <f>[21]Abril!$I$6</f>
        <v>O</v>
      </c>
      <c r="D25" s="17" t="str">
        <f>[21]Abril!$I$7</f>
        <v>NO</v>
      </c>
      <c r="E25" s="17" t="str">
        <f>[21]Abril!$I$8</f>
        <v>O</v>
      </c>
      <c r="F25" s="17" t="str">
        <f>[21]Abril!$I$9</f>
        <v>NO</v>
      </c>
      <c r="G25" s="17" t="str">
        <f>[21]Abril!$I$10</f>
        <v>SO</v>
      </c>
      <c r="H25" s="17" t="str">
        <f>[21]Abril!$I$11</f>
        <v>NO</v>
      </c>
      <c r="I25" s="17" t="str">
        <f>[21]Abril!$I$12</f>
        <v>O</v>
      </c>
      <c r="J25" s="17" t="str">
        <f>[21]Abril!$I$13</f>
        <v>SO</v>
      </c>
      <c r="K25" s="17" t="str">
        <f>[21]Abril!$I$14</f>
        <v>SO</v>
      </c>
      <c r="L25" s="17" t="str">
        <f>[21]Abril!$I$15</f>
        <v>SO</v>
      </c>
      <c r="M25" s="17" t="str">
        <f>[21]Abril!$I$16</f>
        <v>S</v>
      </c>
      <c r="N25" s="17" t="str">
        <f>[21]Abril!$I$17</f>
        <v>NO</v>
      </c>
      <c r="O25" s="17" t="str">
        <f>[21]Abril!$I$18</f>
        <v>NO</v>
      </c>
      <c r="P25" s="17" t="str">
        <f>[21]Abril!$I$19</f>
        <v>NO</v>
      </c>
      <c r="Q25" s="17" t="str">
        <f>[21]Abril!$I$20</f>
        <v>NO</v>
      </c>
      <c r="R25" s="17" t="str">
        <f>[21]Abril!$I$21</f>
        <v>SO</v>
      </c>
      <c r="S25" s="17" t="str">
        <f>[21]Abril!$I$22</f>
        <v>NO</v>
      </c>
      <c r="T25" s="17" t="str">
        <f>[21]Abril!$I$23</f>
        <v>NO</v>
      </c>
      <c r="U25" s="17" t="str">
        <f>[21]Abril!$I$24</f>
        <v>O</v>
      </c>
      <c r="V25" s="17" t="str">
        <f>[21]Abril!$I$25</f>
        <v>NO</v>
      </c>
      <c r="W25" s="17" t="str">
        <f>[21]Abril!$I$26</f>
        <v>S</v>
      </c>
      <c r="X25" s="17" t="str">
        <f>[21]Abril!$I$27</f>
        <v>NO</v>
      </c>
      <c r="Y25" s="17" t="str">
        <f>[21]Abril!$I$28</f>
        <v>NO</v>
      </c>
      <c r="Z25" s="17" t="str">
        <f>[21]Abril!$I$29</f>
        <v>NO</v>
      </c>
      <c r="AA25" s="17" t="str">
        <f>[21]Abril!$I$30</f>
        <v>SO</v>
      </c>
      <c r="AB25" s="17" t="str">
        <f>[21]Abril!$I$31</f>
        <v>SO</v>
      </c>
      <c r="AC25" s="17" t="str">
        <f>[21]Abril!$I$32</f>
        <v>SO</v>
      </c>
      <c r="AD25" s="17" t="str">
        <f>[21]Abril!$I$33</f>
        <v>O</v>
      </c>
      <c r="AE25" s="17" t="str">
        <f>[21]Abril!$I$34</f>
        <v>NO</v>
      </c>
      <c r="AF25" s="110" t="str">
        <f>[21]Abril!$I$35</f>
        <v>NO</v>
      </c>
      <c r="AG25" s="2"/>
    </row>
    <row r="26" spans="1:35" ht="12.75" customHeight="1" x14ac:dyDescent="0.2">
      <c r="A26" s="84" t="s">
        <v>16</v>
      </c>
      <c r="B26" s="18" t="str">
        <f>[22]Abril!$I$5</f>
        <v>L</v>
      </c>
      <c r="C26" s="18" t="str">
        <f>[22]Abril!$I$6</f>
        <v>L</v>
      </c>
      <c r="D26" s="18" t="str">
        <f>[22]Abril!$I$7</f>
        <v>L</v>
      </c>
      <c r="E26" s="18" t="str">
        <f>[22]Abril!$I$8</f>
        <v>N</v>
      </c>
      <c r="F26" s="18" t="str">
        <f>[22]Abril!$I$9</f>
        <v>N</v>
      </c>
      <c r="G26" s="18" t="str">
        <f>[22]Abril!$I$10</f>
        <v>SO</v>
      </c>
      <c r="H26" s="18" t="str">
        <f>[22]Abril!$I$11</f>
        <v>NE</v>
      </c>
      <c r="I26" s="18" t="str">
        <f>[22]Abril!$I$12</f>
        <v>N</v>
      </c>
      <c r="J26" s="18" t="str">
        <f>[22]Abril!$I$13</f>
        <v>N</v>
      </c>
      <c r="K26" s="18" t="str">
        <f>[22]Abril!$I$14</f>
        <v>SO</v>
      </c>
      <c r="L26" s="18" t="str">
        <f>[22]Abril!$I$15</f>
        <v>S</v>
      </c>
      <c r="M26" s="18" t="str">
        <f>[22]Abril!$I$16</f>
        <v>S</v>
      </c>
      <c r="N26" s="18" t="str">
        <f>[22]Abril!$I$17</f>
        <v>S</v>
      </c>
      <c r="O26" s="18" t="str">
        <f>[22]Abril!$I$18</f>
        <v>O</v>
      </c>
      <c r="P26" s="18" t="str">
        <f>[22]Abril!$I$19</f>
        <v>NO</v>
      </c>
      <c r="Q26" s="18" t="str">
        <f>[22]Abril!$I$20</f>
        <v>N</v>
      </c>
      <c r="R26" s="18" t="str">
        <f>[22]Abril!$I$21</f>
        <v>SE</v>
      </c>
      <c r="S26" s="18" t="str">
        <f>[22]Abril!$I$22</f>
        <v>N</v>
      </c>
      <c r="T26" s="18" t="str">
        <f>[22]Abril!$I$23</f>
        <v>NE</v>
      </c>
      <c r="U26" s="18" t="str">
        <f>[22]Abril!$I$24</f>
        <v>O</v>
      </c>
      <c r="V26" s="18" t="str">
        <f>[22]Abril!$I$25</f>
        <v>N</v>
      </c>
      <c r="W26" s="18" t="str">
        <f>[22]Abril!$I$26</f>
        <v>S</v>
      </c>
      <c r="X26" s="18" t="str">
        <f>[22]Abril!$I$27</f>
        <v>S</v>
      </c>
      <c r="Y26" s="18" t="str">
        <f>[22]Abril!$I$28</f>
        <v>NE</v>
      </c>
      <c r="Z26" s="18" t="str">
        <f>[22]Abril!$I$29</f>
        <v>N</v>
      </c>
      <c r="AA26" s="18" t="str">
        <f>[22]Abril!$I$30</f>
        <v>S</v>
      </c>
      <c r="AB26" s="18" t="str">
        <f>[22]Abril!$I$31</f>
        <v>S</v>
      </c>
      <c r="AC26" s="18" t="str">
        <f>[22]Abril!$I$32</f>
        <v>S</v>
      </c>
      <c r="AD26" s="18" t="str">
        <f>[22]Abril!$I$33</f>
        <v>S</v>
      </c>
      <c r="AE26" s="18" t="str">
        <f>[22]Abril!$I$34</f>
        <v>SE</v>
      </c>
      <c r="AF26" s="111" t="s">
        <v>143</v>
      </c>
      <c r="AG26" s="2"/>
    </row>
    <row r="27" spans="1:35" ht="11.25" customHeight="1" x14ac:dyDescent="0.2">
      <c r="A27" s="84" t="s">
        <v>17</v>
      </c>
      <c r="B27" s="17" t="str">
        <f>[23]Abril!$I$5</f>
        <v>L</v>
      </c>
      <c r="C27" s="17" t="str">
        <f>[23]Abril!$I$6</f>
        <v>N</v>
      </c>
      <c r="D27" s="17" t="str">
        <f>[23]Abril!$I$7</f>
        <v>L</v>
      </c>
      <c r="E27" s="17" t="str">
        <f>[23]Abril!$I$8</f>
        <v>N</v>
      </c>
      <c r="F27" s="17" t="str">
        <f>[23]Abril!$I$9</f>
        <v>N</v>
      </c>
      <c r="G27" s="17" t="str">
        <f>[23]Abril!$I$10</f>
        <v>O</v>
      </c>
      <c r="H27" s="17" t="str">
        <f>[23]Abril!$I$11</f>
        <v>NO</v>
      </c>
      <c r="I27" s="17" t="str">
        <f>[23]Abril!$I$12</f>
        <v>N</v>
      </c>
      <c r="J27" s="17" t="str">
        <f>[23]Abril!$I$13</f>
        <v>N</v>
      </c>
      <c r="K27" s="17" t="str">
        <f>[23]Abril!$I$14</f>
        <v>L</v>
      </c>
      <c r="L27" s="17" t="str">
        <f>[23]Abril!$I$15</f>
        <v>SE</v>
      </c>
      <c r="M27" s="17" t="str">
        <f>[23]Abril!$I$16</f>
        <v>SE</v>
      </c>
      <c r="N27" s="17" t="str">
        <f>[23]Abril!$I$17</f>
        <v>SE</v>
      </c>
      <c r="O27" s="17" t="str">
        <f>[23]Abril!$I$18</f>
        <v>NE</v>
      </c>
      <c r="P27" s="17" t="str">
        <f>[23]Abril!$I$19</f>
        <v>NE</v>
      </c>
      <c r="Q27" s="17" t="str">
        <f>[23]Abril!$I$20</f>
        <v>O</v>
      </c>
      <c r="R27" s="17" t="str">
        <f>[23]Abril!$I$21</f>
        <v>L</v>
      </c>
      <c r="S27" s="17" t="str">
        <f>[23]Abril!$I$22</f>
        <v>O</v>
      </c>
      <c r="T27" s="17" t="str">
        <f>[23]Abril!$I$23</f>
        <v>NE</v>
      </c>
      <c r="U27" s="17" t="str">
        <f>[23]Abril!$I$24</f>
        <v>NO</v>
      </c>
      <c r="V27" s="17" t="str">
        <f>[23]Abril!$I$25</f>
        <v>SO</v>
      </c>
      <c r="W27" s="17" t="str">
        <f>[23]Abril!$I$26</f>
        <v>SO</v>
      </c>
      <c r="X27" s="17" t="str">
        <f>[23]Abril!$I$27</f>
        <v>NE</v>
      </c>
      <c r="Y27" s="17" t="str">
        <f>[23]Abril!$I$28</f>
        <v>N</v>
      </c>
      <c r="Z27" s="17" t="str">
        <f>[23]Abril!$I$29</f>
        <v>N</v>
      </c>
      <c r="AA27" s="17" t="str">
        <f>[23]Abril!$I$30</f>
        <v>O</v>
      </c>
      <c r="AB27" s="17" t="str">
        <f>[23]Abril!$I$31</f>
        <v>SE</v>
      </c>
      <c r="AC27" s="17" t="str">
        <f>[23]Abril!$I$32</f>
        <v>SE</v>
      </c>
      <c r="AD27" s="17" t="str">
        <f>[23]Abril!$I$33</f>
        <v>L</v>
      </c>
      <c r="AE27" s="17" t="str">
        <f>[23]Abril!$I$34</f>
        <v>L</v>
      </c>
      <c r="AF27" s="110" t="str">
        <f>[23]Abril!$I$35</f>
        <v>N</v>
      </c>
      <c r="AG27" s="2"/>
    </row>
    <row r="28" spans="1:35" ht="12" customHeight="1" x14ac:dyDescent="0.2">
      <c r="A28" s="84" t="s">
        <v>18</v>
      </c>
      <c r="B28" s="17" t="str">
        <f>[24]Abril!$I$5</f>
        <v>L</v>
      </c>
      <c r="C28" s="17" t="str">
        <f>[24]Abril!$I$6</f>
        <v>L</v>
      </c>
      <c r="D28" s="17" t="str">
        <f>[24]Abril!$I$7</f>
        <v>S</v>
      </c>
      <c r="E28" s="17" t="str">
        <f>[24]Abril!$I$8</f>
        <v>*</v>
      </c>
      <c r="F28" s="17" t="str">
        <f>[24]Abril!$I$9</f>
        <v>O</v>
      </c>
      <c r="G28" s="17" t="str">
        <f>[24]Abril!$I$10</f>
        <v>O</v>
      </c>
      <c r="H28" s="17" t="str">
        <f>[24]Abril!$I$11</f>
        <v>N</v>
      </c>
      <c r="I28" s="17" t="str">
        <f>[24]Abril!$I$12</f>
        <v>L</v>
      </c>
      <c r="J28" s="17" t="str">
        <f>[24]Abril!$I$13</f>
        <v>L</v>
      </c>
      <c r="K28" s="17" t="str">
        <f>[24]Abril!$I$14</f>
        <v>L</v>
      </c>
      <c r="L28" s="17" t="str">
        <f>[24]Abril!$I$15</f>
        <v>S</v>
      </c>
      <c r="M28" s="17" t="str">
        <f>[24]Abril!$I$16</f>
        <v>S</v>
      </c>
      <c r="N28" s="17" t="str">
        <f>[24]Abril!$I$17</f>
        <v>L</v>
      </c>
      <c r="O28" s="17" t="str">
        <f>[24]Abril!$I$18</f>
        <v>L</v>
      </c>
      <c r="P28" s="17" t="str">
        <f>[24]Abril!$I$19</f>
        <v>L</v>
      </c>
      <c r="Q28" s="17" t="str">
        <f>[24]Abril!$I$20</f>
        <v>L</v>
      </c>
      <c r="R28" s="17" t="str">
        <f>[24]Abril!$I$21</f>
        <v>S</v>
      </c>
      <c r="S28" s="17" t="str">
        <f>[24]Abril!$I$22</f>
        <v>L</v>
      </c>
      <c r="T28" s="17" t="str">
        <f>[24]Abril!$I$23</f>
        <v>L</v>
      </c>
      <c r="U28" s="17" t="str">
        <f>[24]Abril!$I$24</f>
        <v>SO</v>
      </c>
      <c r="V28" s="17" t="str">
        <f>[24]Abril!$I$25</f>
        <v>SO</v>
      </c>
      <c r="W28" s="17" t="str">
        <f>[24]Abril!$I$26</f>
        <v>S</v>
      </c>
      <c r="X28" s="17" t="str">
        <f>[24]Abril!$I$27</f>
        <v>L</v>
      </c>
      <c r="Y28" s="17" t="str">
        <f>[24]Abril!$I$28</f>
        <v>L</v>
      </c>
      <c r="Z28" s="17" t="str">
        <f>[24]Abril!$I$29</f>
        <v>SE</v>
      </c>
      <c r="AA28" s="17" t="str">
        <f>[24]Abril!$I$30</f>
        <v>NO</v>
      </c>
      <c r="AB28" s="17" t="str">
        <f>[24]Abril!$I$31</f>
        <v>S</v>
      </c>
      <c r="AC28" s="17" t="str">
        <f>[24]Abril!$I$32</f>
        <v>L</v>
      </c>
      <c r="AD28" s="17" t="str">
        <f>[24]Abril!$I$33</f>
        <v>L</v>
      </c>
      <c r="AE28" s="17" t="str">
        <f>[24]Abril!$I$34</f>
        <v>L</v>
      </c>
      <c r="AF28" s="110" t="str">
        <f>[24]Abril!$I$35</f>
        <v>L</v>
      </c>
      <c r="AG28" s="2"/>
    </row>
    <row r="29" spans="1:35" ht="12.75" customHeight="1" x14ac:dyDescent="0.2">
      <c r="A29" s="84" t="s">
        <v>19</v>
      </c>
      <c r="B29" s="17" t="str">
        <f>[25]Abril!$I$5</f>
        <v>SE</v>
      </c>
      <c r="C29" s="17" t="str">
        <f>[25]Abril!$I$6</f>
        <v>SE</v>
      </c>
      <c r="D29" s="17" t="str">
        <f>[25]Abril!$I$7</f>
        <v>SE</v>
      </c>
      <c r="E29" s="17" t="str">
        <f>[25]Abril!$I$8</f>
        <v>L</v>
      </c>
      <c r="F29" s="17" t="str">
        <f>[25]Abril!$I$9</f>
        <v>N</v>
      </c>
      <c r="G29" s="17" t="str">
        <f>[25]Abril!$I$10</f>
        <v>S</v>
      </c>
      <c r="H29" s="17" t="str">
        <f>[25]Abril!$I$11</f>
        <v>L</v>
      </c>
      <c r="I29" s="17" t="str">
        <f>[25]Abril!$I$12</f>
        <v>NE</v>
      </c>
      <c r="J29" s="17" t="str">
        <f>[25]Abril!$I$13</f>
        <v>NE</v>
      </c>
      <c r="K29" s="17" t="str">
        <f>[25]Abril!$I$14</f>
        <v>NE</v>
      </c>
      <c r="L29" s="17" t="str">
        <f>[25]Abril!$I$15</f>
        <v>SO</v>
      </c>
      <c r="M29" s="17" t="str">
        <f>[25]Abril!$I$16</f>
        <v>S</v>
      </c>
      <c r="N29" s="17" t="str">
        <f>[25]Abril!$I$17</f>
        <v>S</v>
      </c>
      <c r="O29" s="17" t="str">
        <f>[25]Abril!$I$18</f>
        <v>NE</v>
      </c>
      <c r="P29" s="17" t="str">
        <f>[25]Abril!$I$19</f>
        <v>L</v>
      </c>
      <c r="Q29" s="17" t="str">
        <f>[25]Abril!$I$20</f>
        <v>N</v>
      </c>
      <c r="R29" s="17" t="str">
        <f>[25]Abril!$I$21</f>
        <v>S</v>
      </c>
      <c r="S29" s="17" t="str">
        <f>[25]Abril!$I$22</f>
        <v>L</v>
      </c>
      <c r="T29" s="17" t="str">
        <f>[25]Abril!$I$23</f>
        <v>NE</v>
      </c>
      <c r="U29" s="17" t="str">
        <f>[25]Abril!$I$24</f>
        <v>NE</v>
      </c>
      <c r="V29" s="17" t="str">
        <f>[25]Abril!$I$25</f>
        <v>O</v>
      </c>
      <c r="W29" s="17" t="str">
        <f>[25]Abril!$I$26</f>
        <v>S</v>
      </c>
      <c r="X29" s="17" t="str">
        <f>[25]Abril!$I$27</f>
        <v>SE</v>
      </c>
      <c r="Y29" s="17" t="str">
        <f>[25]Abril!$I$28</f>
        <v>NE</v>
      </c>
      <c r="Z29" s="17" t="str">
        <f>[25]Abril!$I$29</f>
        <v>NE</v>
      </c>
      <c r="AA29" s="17" t="str">
        <f>[25]Abril!$I$30</f>
        <v>SO</v>
      </c>
      <c r="AB29" s="17" t="str">
        <f>[25]Abril!$I$31</f>
        <v>S</v>
      </c>
      <c r="AC29" s="17" t="str">
        <f>[25]Abril!$I$32</f>
        <v>S</v>
      </c>
      <c r="AD29" s="17" t="str">
        <f>[25]Abril!$I$33</f>
        <v>SE</v>
      </c>
      <c r="AE29" s="17" t="str">
        <f>[25]Abril!$I$34</f>
        <v>SE</v>
      </c>
      <c r="AF29" s="110" t="str">
        <f>[25]Abril!$I$35</f>
        <v>NE</v>
      </c>
      <c r="AG29" s="2"/>
    </row>
    <row r="30" spans="1:35" ht="11.25" customHeight="1" x14ac:dyDescent="0.2">
      <c r="A30" s="84" t="s">
        <v>31</v>
      </c>
      <c r="B30" s="17" t="str">
        <f>[26]Abril!$I$5</f>
        <v>SE</v>
      </c>
      <c r="C30" s="17" t="str">
        <f>[26]Abril!$I$6</f>
        <v>SE</v>
      </c>
      <c r="D30" s="17" t="str">
        <f>[26]Abril!$I$7</f>
        <v>NE</v>
      </c>
      <c r="E30" s="17" t="str">
        <f>[26]Abril!$I$8</f>
        <v>NO</v>
      </c>
      <c r="F30" s="17" t="str">
        <f>[26]Abril!$I$9</f>
        <v>NO</v>
      </c>
      <c r="G30" s="17" t="str">
        <f>[26]Abril!$I$10</f>
        <v>NO</v>
      </c>
      <c r="H30" s="17" t="str">
        <f>[26]Abril!$I$11</f>
        <v>NO</v>
      </c>
      <c r="I30" s="17" t="str">
        <f>[26]Abril!$I$12</f>
        <v>L</v>
      </c>
      <c r="J30" s="17" t="str">
        <f>[26]Abril!$I$13</f>
        <v>NE</v>
      </c>
      <c r="K30" s="17" t="str">
        <f>[26]Abril!$I$14</f>
        <v>NO</v>
      </c>
      <c r="L30" s="17" t="str">
        <f>[26]Abril!$I$15</f>
        <v>SE</v>
      </c>
      <c r="M30" s="17" t="str">
        <f>[26]Abril!$I$16</f>
        <v>S</v>
      </c>
      <c r="N30" s="17" t="str">
        <f>[26]Abril!$I$17</f>
        <v>SE</v>
      </c>
      <c r="O30" s="17" t="str">
        <f>[26]Abril!$I$18</f>
        <v>SE</v>
      </c>
      <c r="P30" s="17" t="str">
        <f>[26]Abril!$I$19</f>
        <v>SE</v>
      </c>
      <c r="Q30" s="17" t="str">
        <f>[26]Abril!$I$20</f>
        <v>SE</v>
      </c>
      <c r="R30" s="17" t="str">
        <f>[26]Abril!$I$21</f>
        <v>SE</v>
      </c>
      <c r="S30" s="17" t="str">
        <f>[26]Abril!$I$22</f>
        <v>SE</v>
      </c>
      <c r="T30" s="17" t="str">
        <f>[26]Abril!$I$23</f>
        <v>NE</v>
      </c>
      <c r="U30" s="17" t="str">
        <f>[26]Abril!$I$24</f>
        <v>N</v>
      </c>
      <c r="V30" s="17" t="str">
        <f>[26]Abril!$I$25</f>
        <v>NO</v>
      </c>
      <c r="W30" s="17" t="str">
        <f>[26]Abril!$I$26</f>
        <v>SE</v>
      </c>
      <c r="X30" s="17" t="str">
        <f>[26]Abril!$I$27</f>
        <v>SE</v>
      </c>
      <c r="Y30" s="17" t="str">
        <f>[26]Abril!$I$28</f>
        <v>NE</v>
      </c>
      <c r="Z30" s="17" t="str">
        <f>[26]Abril!$I$29</f>
        <v>NE</v>
      </c>
      <c r="AA30" s="17" t="str">
        <f>[26]Abril!$I$30</f>
        <v>NO</v>
      </c>
      <c r="AB30" s="17" t="str">
        <f>[26]Abril!$I$31</f>
        <v>SE</v>
      </c>
      <c r="AC30" s="17" t="str">
        <f>[26]Abril!$I$32</f>
        <v>SE</v>
      </c>
      <c r="AD30" s="17" t="str">
        <f>[26]Abril!$I$33</f>
        <v>SE</v>
      </c>
      <c r="AE30" s="17" t="str">
        <f>[26]Abril!$I$34</f>
        <v>SE</v>
      </c>
      <c r="AF30" s="110" t="str">
        <f>[26]Abril!$I$35</f>
        <v>SE</v>
      </c>
      <c r="AG30" s="2"/>
    </row>
    <row r="31" spans="1:35" ht="11.25" customHeight="1" x14ac:dyDescent="0.2">
      <c r="A31" s="84" t="s">
        <v>51</v>
      </c>
      <c r="B31" s="17" t="str">
        <f>[27]Abril!$I$5</f>
        <v>L</v>
      </c>
      <c r="C31" s="17" t="str">
        <f>[27]Abril!$I$6</f>
        <v>SE</v>
      </c>
      <c r="D31" s="17" t="str">
        <f>[27]Abril!$I$7</f>
        <v>L</v>
      </c>
      <c r="E31" s="17" t="str">
        <f>[27]Abril!$I$8</f>
        <v>N</v>
      </c>
      <c r="F31" s="17" t="str">
        <f>[27]Abril!$I$9</f>
        <v>NO</v>
      </c>
      <c r="G31" s="17" t="str">
        <f>[27]Abril!$I$10</f>
        <v>NO</v>
      </c>
      <c r="H31" s="17" t="str">
        <f>[27]Abril!$I$11</f>
        <v>NE</v>
      </c>
      <c r="I31" s="17" t="str">
        <f>[27]Abril!$I$12</f>
        <v>NE</v>
      </c>
      <c r="J31" s="17" t="str">
        <f>[27]Abril!$I$13</f>
        <v>L</v>
      </c>
      <c r="K31" s="17" t="str">
        <f>[27]Abril!$I$14</f>
        <v>L</v>
      </c>
      <c r="L31" s="17" t="str">
        <f>[27]Abril!$I$15</f>
        <v>SE</v>
      </c>
      <c r="M31" s="17" t="str">
        <f>[27]Abril!$I$16</f>
        <v>S</v>
      </c>
      <c r="N31" s="17" t="str">
        <f>[27]Abril!$I$17</f>
        <v>SE</v>
      </c>
      <c r="O31" s="17" t="str">
        <f>[27]Abril!$I$18</f>
        <v>SE</v>
      </c>
      <c r="P31" s="17" t="str">
        <f>[27]Abril!$I$19</f>
        <v>NE</v>
      </c>
      <c r="Q31" s="17" t="str">
        <f>[27]Abril!$I$20</f>
        <v>L</v>
      </c>
      <c r="R31" s="17" t="str">
        <f>[27]Abril!$I$21</f>
        <v>SE</v>
      </c>
      <c r="S31" s="17" t="str">
        <f>[27]Abril!$I$22</f>
        <v>SE</v>
      </c>
      <c r="T31" s="17" t="str">
        <f>[27]Abril!$I$23</f>
        <v>L</v>
      </c>
      <c r="U31" s="17" t="str">
        <f>[27]Abril!$I$24</f>
        <v>NE</v>
      </c>
      <c r="V31" s="17" t="str">
        <f>[27]Abril!$I$25</f>
        <v>N</v>
      </c>
      <c r="W31" s="17" t="str">
        <f>[27]Abril!$I$26</f>
        <v>SE</v>
      </c>
      <c r="X31" s="17" t="str">
        <f>[27]Abril!$I$27</f>
        <v>SE</v>
      </c>
      <c r="Y31" s="17" t="str">
        <f>[27]Abril!$I$28</f>
        <v>L</v>
      </c>
      <c r="Z31" s="17" t="str">
        <f>[27]Abril!$I$29</f>
        <v>L</v>
      </c>
      <c r="AA31" s="17" t="str">
        <f>[27]Abril!$I$30</f>
        <v>NE</v>
      </c>
      <c r="AB31" s="17" t="str">
        <f>[27]Abril!$I$31</f>
        <v>S</v>
      </c>
      <c r="AC31" s="17" t="str">
        <f>[27]Abril!$I$32</f>
        <v>SE</v>
      </c>
      <c r="AD31" s="17" t="str">
        <f>[27]Abril!$I$33</f>
        <v>SE</v>
      </c>
      <c r="AE31" s="17" t="str">
        <f>[27]Abril!$I$34</f>
        <v>SE</v>
      </c>
      <c r="AF31" s="110" t="str">
        <f>[27]Abril!$I$35</f>
        <v>SE</v>
      </c>
      <c r="AG31" s="2"/>
    </row>
    <row r="32" spans="1:35" ht="11.25" customHeight="1" x14ac:dyDescent="0.2">
      <c r="A32" s="84" t="s">
        <v>20</v>
      </c>
      <c r="B32" s="16" t="str">
        <f>[28]Abril!$I$5</f>
        <v>SE</v>
      </c>
      <c r="C32" s="16" t="str">
        <f>[28]Abril!$I$6</f>
        <v>SE</v>
      </c>
      <c r="D32" s="16" t="str">
        <f>[28]Abril!$I$7</f>
        <v>L</v>
      </c>
      <c r="E32" s="16" t="str">
        <f>[28]Abril!$I$8</f>
        <v>NE</v>
      </c>
      <c r="F32" s="16" t="str">
        <f>[28]Abril!$I$9</f>
        <v>N</v>
      </c>
      <c r="G32" s="16" t="str">
        <f>[28]Abril!$I$10</f>
        <v>N</v>
      </c>
      <c r="H32" s="16" t="str">
        <f>[28]Abril!$I$11</f>
        <v>N</v>
      </c>
      <c r="I32" s="16" t="str">
        <f>[28]Abril!$I$12</f>
        <v>L</v>
      </c>
      <c r="J32" s="16" t="str">
        <f>[28]Abril!$I$13</f>
        <v>S</v>
      </c>
      <c r="K32" s="16" t="str">
        <f>[28]Abril!$I$14</f>
        <v>L</v>
      </c>
      <c r="L32" s="16" t="str">
        <f>[28]Abril!$I$15</f>
        <v>SO</v>
      </c>
      <c r="M32" s="16" t="str">
        <f>[28]Abril!$I$16</f>
        <v>S</v>
      </c>
      <c r="N32" s="16" t="str">
        <f>[28]Abril!$I$17</f>
        <v>SE</v>
      </c>
      <c r="O32" s="16" t="str">
        <f>[28]Abril!$I$18</f>
        <v>SE</v>
      </c>
      <c r="P32" s="16" t="str">
        <f>[28]Abril!$I$19</f>
        <v>SE</v>
      </c>
      <c r="Q32" s="16" t="str">
        <f>[28]Abril!$I$20</f>
        <v>NE</v>
      </c>
      <c r="R32" s="16" t="str">
        <f>[28]Abril!$I$21</f>
        <v>SO</v>
      </c>
      <c r="S32" s="16" t="str">
        <f>[28]Abril!$I$22</f>
        <v>SE</v>
      </c>
      <c r="T32" s="16" t="str">
        <f>[28]Abril!$I$23</f>
        <v>SE</v>
      </c>
      <c r="U32" s="16" t="str">
        <f>[28]Abril!$I$24</f>
        <v>L</v>
      </c>
      <c r="V32" s="16" t="str">
        <f>[28]Abril!$I$25</f>
        <v>O</v>
      </c>
      <c r="W32" s="16" t="str">
        <f>[28]Abril!$I$26</f>
        <v>SO</v>
      </c>
      <c r="X32" s="16" t="str">
        <f>[28]Abril!$I$27</f>
        <v>SE</v>
      </c>
      <c r="Y32" s="16" t="str">
        <f>[28]Abril!$I$28</f>
        <v>SE</v>
      </c>
      <c r="Z32" s="16" t="str">
        <f>[28]Abril!$I$29</f>
        <v>N</v>
      </c>
      <c r="AA32" s="16" t="str">
        <f>[28]Abril!$I$30</f>
        <v>NO</v>
      </c>
      <c r="AB32" s="16" t="str">
        <f>[28]Abril!$I$31</f>
        <v>S</v>
      </c>
      <c r="AC32" s="16" t="str">
        <f>[28]Abril!$I$32</f>
        <v>S</v>
      </c>
      <c r="AD32" s="16" t="str">
        <f>[28]Abril!$I$33</f>
        <v>S</v>
      </c>
      <c r="AE32" s="16" t="str">
        <f>[28]Abril!$I$34</f>
        <v>S</v>
      </c>
      <c r="AF32" s="109" t="str">
        <f>[28]Abril!$I$35</f>
        <v>SE</v>
      </c>
      <c r="AG32" s="2"/>
    </row>
    <row r="33" spans="1:35" s="5" customFormat="1" ht="13.5" customHeight="1" x14ac:dyDescent="0.2">
      <c r="A33" s="87" t="s">
        <v>38</v>
      </c>
      <c r="B33" s="22" t="s">
        <v>135</v>
      </c>
      <c r="C33" s="22" t="s">
        <v>135</v>
      </c>
      <c r="D33" s="22" t="s">
        <v>56</v>
      </c>
      <c r="E33" s="22" t="s">
        <v>142</v>
      </c>
      <c r="F33" s="22" t="s">
        <v>141</v>
      </c>
      <c r="G33" s="22" t="s">
        <v>141</v>
      </c>
      <c r="H33" s="22" t="s">
        <v>141</v>
      </c>
      <c r="I33" s="22" t="s">
        <v>56</v>
      </c>
      <c r="J33" s="22" t="s">
        <v>142</v>
      </c>
      <c r="K33" s="22" t="s">
        <v>56</v>
      </c>
      <c r="L33" s="22" t="s">
        <v>143</v>
      </c>
      <c r="M33" s="22" t="s">
        <v>143</v>
      </c>
      <c r="N33" s="22" t="s">
        <v>135</v>
      </c>
      <c r="O33" s="22" t="s">
        <v>135</v>
      </c>
      <c r="P33" s="23" t="s">
        <v>142</v>
      </c>
      <c r="Q33" s="23" t="s">
        <v>135</v>
      </c>
      <c r="R33" s="23" t="s">
        <v>143</v>
      </c>
      <c r="S33" s="23" t="s">
        <v>135</v>
      </c>
      <c r="T33" s="23" t="s">
        <v>142</v>
      </c>
      <c r="U33" s="23" t="s">
        <v>142</v>
      </c>
      <c r="V33" s="23" t="s">
        <v>144</v>
      </c>
      <c r="W33" s="23" t="s">
        <v>135</v>
      </c>
      <c r="X33" s="23" t="s">
        <v>135</v>
      </c>
      <c r="Y33" s="23" t="s">
        <v>142</v>
      </c>
      <c r="Z33" s="23" t="s">
        <v>141</v>
      </c>
      <c r="AA33" s="23" t="s">
        <v>141</v>
      </c>
      <c r="AB33" s="23" t="s">
        <v>143</v>
      </c>
      <c r="AC33" s="23" t="s">
        <v>143</v>
      </c>
      <c r="AD33" s="23" t="s">
        <v>135</v>
      </c>
      <c r="AE33" s="23" t="s">
        <v>135</v>
      </c>
      <c r="AF33" s="112"/>
      <c r="AG33" s="10"/>
    </row>
    <row r="34" spans="1:35" ht="13.5" thickBot="1" x14ac:dyDescent="0.25">
      <c r="A34" s="142" t="s">
        <v>37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25" t="s">
        <v>135</v>
      </c>
      <c r="AG34" s="2"/>
    </row>
    <row r="35" spans="1:35" x14ac:dyDescent="0.2">
      <c r="A35" s="64"/>
      <c r="B35" s="65"/>
      <c r="C35" s="65"/>
      <c r="D35" s="65" t="s">
        <v>145</v>
      </c>
      <c r="E35" s="65"/>
      <c r="F35" s="65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7"/>
      <c r="AE35" s="68"/>
      <c r="AF35" s="70"/>
      <c r="AG35" s="2"/>
    </row>
    <row r="36" spans="1:35" x14ac:dyDescent="0.2">
      <c r="A36" s="64"/>
      <c r="B36" s="71" t="s">
        <v>138</v>
      </c>
      <c r="C36" s="71"/>
      <c r="D36" s="71"/>
      <c r="E36" s="71"/>
      <c r="F36" s="71"/>
      <c r="G36" s="71"/>
      <c r="H36" s="71"/>
      <c r="I36" s="71"/>
      <c r="J36" s="66"/>
      <c r="K36" s="66"/>
      <c r="L36" s="66"/>
      <c r="M36" s="66" t="s">
        <v>52</v>
      </c>
      <c r="N36" s="66"/>
      <c r="O36" s="66"/>
      <c r="P36" s="66"/>
      <c r="Q36" s="66"/>
      <c r="R36" s="66"/>
      <c r="S36" s="66"/>
      <c r="T36" s="127" t="s">
        <v>139</v>
      </c>
      <c r="U36" s="127"/>
      <c r="V36" s="127"/>
      <c r="W36" s="127"/>
      <c r="X36" s="127"/>
      <c r="Y36" s="66"/>
      <c r="Z36" s="66"/>
      <c r="AA36" s="66"/>
      <c r="AB36" s="66"/>
      <c r="AC36" s="66"/>
      <c r="AD36" s="67"/>
      <c r="AE36" s="66"/>
      <c r="AF36" s="75"/>
      <c r="AG36" s="9"/>
      <c r="AH36" s="2"/>
    </row>
    <row r="37" spans="1:35" x14ac:dyDescent="0.2">
      <c r="A37" s="73"/>
      <c r="B37" s="66"/>
      <c r="C37" s="66"/>
      <c r="D37" s="66"/>
      <c r="E37" s="66"/>
      <c r="F37" s="66"/>
      <c r="G37" s="66"/>
      <c r="H37" s="66"/>
      <c r="I37" s="66"/>
      <c r="J37" s="74"/>
      <c r="K37" s="74"/>
      <c r="L37" s="74"/>
      <c r="M37" s="74" t="s">
        <v>53</v>
      </c>
      <c r="N37" s="74"/>
      <c r="O37" s="74"/>
      <c r="P37" s="74"/>
      <c r="Q37" s="66"/>
      <c r="R37" s="66"/>
      <c r="S37" s="66"/>
      <c r="T37" s="128" t="s">
        <v>140</v>
      </c>
      <c r="U37" s="128"/>
      <c r="V37" s="128"/>
      <c r="W37" s="128"/>
      <c r="X37" s="128"/>
      <c r="Y37" s="66"/>
      <c r="Z37" s="66"/>
      <c r="AA37" s="66"/>
      <c r="AB37" s="66"/>
      <c r="AC37" s="66"/>
      <c r="AD37" s="67"/>
      <c r="AE37" s="68"/>
      <c r="AF37" s="70"/>
      <c r="AG37" s="2"/>
      <c r="AH37" s="2"/>
      <c r="AI37" s="2"/>
    </row>
    <row r="38" spans="1:35" x14ac:dyDescent="0.2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7"/>
      <c r="AE38" s="68"/>
      <c r="AF38" s="70"/>
      <c r="AG38" s="2"/>
    </row>
    <row r="39" spans="1:35" ht="12" customHeight="1" thickBot="1" x14ac:dyDescent="0.25">
      <c r="A39" s="76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88"/>
    </row>
    <row r="43" spans="1:35" x14ac:dyDescent="0.2">
      <c r="G43" s="2" t="s">
        <v>54</v>
      </c>
    </row>
    <row r="44" spans="1:35" x14ac:dyDescent="0.2">
      <c r="AB44" s="2" t="s">
        <v>54</v>
      </c>
    </row>
  </sheetData>
  <sheetProtection password="C6EC" sheet="1" objects="1" scenarios="1"/>
  <mergeCells count="36">
    <mergeCell ref="T36:X36"/>
    <mergeCell ref="T37:X37"/>
    <mergeCell ref="L3:L4"/>
    <mergeCell ref="B2:AF2"/>
    <mergeCell ref="A1:AF1"/>
    <mergeCell ref="A34:AE34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X3:X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Y3:Y4"/>
    <mergeCell ref="Z3:Z4"/>
    <mergeCell ref="AE3:AE4"/>
    <mergeCell ref="AA3:AA4"/>
    <mergeCell ref="AB3:AB4"/>
    <mergeCell ref="AC3:AC4"/>
    <mergeCell ref="AD3:AD4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scale="9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opLeftCell="A13" zoomScale="90" zoomScaleNormal="90" workbookViewId="0">
      <selection activeCell="AH38" sqref="AH38"/>
    </sheetView>
  </sheetViews>
  <sheetFormatPr defaultRowHeight="12.75" x14ac:dyDescent="0.2"/>
  <cols>
    <col min="1" max="1" width="19.140625" style="2" bestFit="1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27" width="5.42578125" style="2" bestFit="1" customWidth="1"/>
    <col min="28" max="29" width="6.140625" style="2" bestFit="1" customWidth="1"/>
    <col min="30" max="31" width="5.42578125" style="2" bestFit="1" customWidth="1"/>
    <col min="32" max="32" width="7.42578125" style="6" bestFit="1" customWidth="1"/>
    <col min="33" max="33" width="9.140625" style="1"/>
  </cols>
  <sheetData>
    <row r="1" spans="1:33" ht="20.100000000000001" customHeight="1" x14ac:dyDescent="0.2">
      <c r="A1" s="131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/>
    </row>
    <row r="2" spans="1:33" s="4" customFormat="1" ht="20.100000000000001" customHeight="1" x14ac:dyDescent="0.2">
      <c r="A2" s="134" t="s">
        <v>21</v>
      </c>
      <c r="B2" s="129" t="s">
        <v>137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30"/>
      <c r="AG2" s="7"/>
    </row>
    <row r="3" spans="1:33" s="5" customFormat="1" ht="20.100000000000001" customHeight="1" x14ac:dyDescent="0.2">
      <c r="A3" s="134"/>
      <c r="B3" s="126">
        <v>1</v>
      </c>
      <c r="C3" s="126">
        <f>SUM(B3+1)</f>
        <v>2</v>
      </c>
      <c r="D3" s="126">
        <f t="shared" ref="D3:AD3" si="0">SUM(C3+1)</f>
        <v>3</v>
      </c>
      <c r="E3" s="126">
        <f t="shared" si="0"/>
        <v>4</v>
      </c>
      <c r="F3" s="126">
        <f t="shared" si="0"/>
        <v>5</v>
      </c>
      <c r="G3" s="126">
        <f t="shared" si="0"/>
        <v>6</v>
      </c>
      <c r="H3" s="126">
        <f t="shared" si="0"/>
        <v>7</v>
      </c>
      <c r="I3" s="126">
        <f t="shared" si="0"/>
        <v>8</v>
      </c>
      <c r="J3" s="126">
        <f t="shared" si="0"/>
        <v>9</v>
      </c>
      <c r="K3" s="126">
        <f t="shared" si="0"/>
        <v>10</v>
      </c>
      <c r="L3" s="126">
        <f t="shared" si="0"/>
        <v>11</v>
      </c>
      <c r="M3" s="126">
        <f t="shared" si="0"/>
        <v>12</v>
      </c>
      <c r="N3" s="126">
        <f t="shared" si="0"/>
        <v>13</v>
      </c>
      <c r="O3" s="126">
        <f t="shared" si="0"/>
        <v>14</v>
      </c>
      <c r="P3" s="126">
        <f t="shared" si="0"/>
        <v>15</v>
      </c>
      <c r="Q3" s="126">
        <f t="shared" si="0"/>
        <v>16</v>
      </c>
      <c r="R3" s="126">
        <f t="shared" si="0"/>
        <v>17</v>
      </c>
      <c r="S3" s="126">
        <f t="shared" si="0"/>
        <v>18</v>
      </c>
      <c r="T3" s="126">
        <f t="shared" si="0"/>
        <v>19</v>
      </c>
      <c r="U3" s="126">
        <f t="shared" si="0"/>
        <v>20</v>
      </c>
      <c r="V3" s="126">
        <f t="shared" si="0"/>
        <v>21</v>
      </c>
      <c r="W3" s="126">
        <f t="shared" si="0"/>
        <v>22</v>
      </c>
      <c r="X3" s="126">
        <f t="shared" si="0"/>
        <v>23</v>
      </c>
      <c r="Y3" s="126">
        <f t="shared" si="0"/>
        <v>24</v>
      </c>
      <c r="Z3" s="126">
        <f t="shared" si="0"/>
        <v>25</v>
      </c>
      <c r="AA3" s="126">
        <f t="shared" si="0"/>
        <v>26</v>
      </c>
      <c r="AB3" s="126">
        <f t="shared" si="0"/>
        <v>27</v>
      </c>
      <c r="AC3" s="126">
        <f t="shared" si="0"/>
        <v>28</v>
      </c>
      <c r="AD3" s="126">
        <f t="shared" si="0"/>
        <v>29</v>
      </c>
      <c r="AE3" s="126">
        <v>30</v>
      </c>
      <c r="AF3" s="83" t="s">
        <v>41</v>
      </c>
      <c r="AG3" s="10"/>
    </row>
    <row r="4" spans="1:33" s="5" customFormat="1" ht="20.100000000000001" customHeight="1" x14ac:dyDescent="0.2">
      <c r="A4" s="134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83" t="s">
        <v>39</v>
      </c>
      <c r="AG4" s="10"/>
    </row>
    <row r="5" spans="1:33" s="5" customFormat="1" ht="20.100000000000001" customHeight="1" x14ac:dyDescent="0.2">
      <c r="A5" s="84" t="s">
        <v>47</v>
      </c>
      <c r="B5" s="15">
        <f>[1]Abril!$J$5</f>
        <v>26.64</v>
      </c>
      <c r="C5" s="15">
        <f>[1]Abril!$J$6</f>
        <v>27.36</v>
      </c>
      <c r="D5" s="15">
        <f>[1]Abril!$J$7</f>
        <v>23.759999999999998</v>
      </c>
      <c r="E5" s="15">
        <f>[1]Abril!$J$8</f>
        <v>20.88</v>
      </c>
      <c r="F5" s="15">
        <f>[1]Abril!$J$9</f>
        <v>36</v>
      </c>
      <c r="G5" s="15">
        <f>[1]Abril!$J$10</f>
        <v>36</v>
      </c>
      <c r="H5" s="15">
        <f>[1]Abril!$J$11</f>
        <v>25.56</v>
      </c>
      <c r="I5" s="15">
        <f>[1]Abril!$J$12</f>
        <v>28.8</v>
      </c>
      <c r="J5" s="15">
        <f>[1]Abril!$J$13</f>
        <v>23.400000000000002</v>
      </c>
      <c r="K5" s="15">
        <f>[1]Abril!$J$14</f>
        <v>30.6</v>
      </c>
      <c r="L5" s="15">
        <f>[1]Abril!$J$15</f>
        <v>40.32</v>
      </c>
      <c r="M5" s="15">
        <f>[1]Abril!$J$16</f>
        <v>21.240000000000002</v>
      </c>
      <c r="N5" s="15">
        <f>[1]Abril!$J$17</f>
        <v>22.68</v>
      </c>
      <c r="O5" s="15">
        <f>[1]Abril!$J$18</f>
        <v>25.56</v>
      </c>
      <c r="P5" s="15">
        <f>[1]Abril!$J$19</f>
        <v>28.08</v>
      </c>
      <c r="Q5" s="15">
        <f>[1]Abril!$J$20</f>
        <v>40.680000000000007</v>
      </c>
      <c r="R5" s="15">
        <f>[1]Abril!$J$21</f>
        <v>19.440000000000001</v>
      </c>
      <c r="S5" s="15">
        <f>[1]Abril!$J$22</f>
        <v>20.16</v>
      </c>
      <c r="T5" s="15">
        <f>[1]Abril!$J$23</f>
        <v>23.040000000000003</v>
      </c>
      <c r="U5" s="15">
        <f>[1]Abril!$J$24</f>
        <v>57.6</v>
      </c>
      <c r="V5" s="15">
        <f>[1]Abril!$J$25</f>
        <v>29.880000000000003</v>
      </c>
      <c r="W5" s="15">
        <f>[1]Abril!$J$26</f>
        <v>15.840000000000002</v>
      </c>
      <c r="X5" s="15">
        <f>[1]Abril!$J$27</f>
        <v>29.52</v>
      </c>
      <c r="Y5" s="15">
        <f>[1]Abril!$J$28</f>
        <v>20.52</v>
      </c>
      <c r="Z5" s="15">
        <f>[1]Abril!$J$29</f>
        <v>37.440000000000005</v>
      </c>
      <c r="AA5" s="15">
        <f>[1]Abril!$J$30</f>
        <v>39.96</v>
      </c>
      <c r="AB5" s="15">
        <f>[1]Abril!$J$31</f>
        <v>29.52</v>
      </c>
      <c r="AC5" s="15">
        <f>[1]Abril!$J$32</f>
        <v>17.64</v>
      </c>
      <c r="AD5" s="15">
        <f>[1]Abril!$J$33</f>
        <v>24.12</v>
      </c>
      <c r="AE5" s="15">
        <f>[1]Abril!$J$34</f>
        <v>18.36</v>
      </c>
      <c r="AF5" s="85">
        <f t="shared" ref="AF5:AF14" si="1">MAX(B5:AE5)</f>
        <v>57.6</v>
      </c>
      <c r="AG5" s="10"/>
    </row>
    <row r="6" spans="1:33" s="1" customFormat="1" ht="17.100000000000001" customHeight="1" x14ac:dyDescent="0.2">
      <c r="A6" s="84" t="s">
        <v>0</v>
      </c>
      <c r="B6" s="15">
        <f>[2]Abril!$J$5</f>
        <v>35.28</v>
      </c>
      <c r="C6" s="15">
        <f>[2]Abril!$J$6</f>
        <v>34.56</v>
      </c>
      <c r="D6" s="15">
        <f>[2]Abril!$J$7</f>
        <v>28.8</v>
      </c>
      <c r="E6" s="15">
        <f>[2]Abril!$J$8</f>
        <v>15.840000000000002</v>
      </c>
      <c r="F6" s="15">
        <f>[2]Abril!$J$9</f>
        <v>40.680000000000007</v>
      </c>
      <c r="G6" s="15">
        <f>[2]Abril!$J$10</f>
        <v>30.96</v>
      </c>
      <c r="H6" s="15">
        <f>[2]Abril!$J$11</f>
        <v>21.240000000000002</v>
      </c>
      <c r="I6" s="15">
        <f>[2]Abril!$J$12</f>
        <v>70.2</v>
      </c>
      <c r="J6" s="15">
        <f>[2]Abril!$J$13</f>
        <v>42.12</v>
      </c>
      <c r="K6" s="15">
        <f>[2]Abril!$J$14</f>
        <v>31.319999999999997</v>
      </c>
      <c r="L6" s="15">
        <f>[2]Abril!$J$15</f>
        <v>20.52</v>
      </c>
      <c r="M6" s="15">
        <f>[2]Abril!$J$16</f>
        <v>24.48</v>
      </c>
      <c r="N6" s="15">
        <f>[2]Abril!$J$17</f>
        <v>21.96</v>
      </c>
      <c r="O6" s="15">
        <f>[2]Abril!$J$18</f>
        <v>23.400000000000002</v>
      </c>
      <c r="P6" s="15">
        <f>[2]Abril!$J$19</f>
        <v>32.04</v>
      </c>
      <c r="Q6" s="15">
        <f>[2]Abril!$J$20</f>
        <v>55.440000000000005</v>
      </c>
      <c r="R6" s="15">
        <f>[2]Abril!$J$21</f>
        <v>18</v>
      </c>
      <c r="S6" s="15">
        <f>[2]Abril!$J$22</f>
        <v>24.48</v>
      </c>
      <c r="T6" s="15">
        <f>[2]Abril!$J$23</f>
        <v>28.8</v>
      </c>
      <c r="U6" s="15">
        <f>[2]Abril!$J$24</f>
        <v>28.8</v>
      </c>
      <c r="V6" s="15">
        <f>[2]Abril!$J$25</f>
        <v>27.720000000000002</v>
      </c>
      <c r="W6" s="15">
        <f>[2]Abril!$J$26</f>
        <v>17.64</v>
      </c>
      <c r="X6" s="15">
        <f>[2]Abril!$J$27</f>
        <v>33.480000000000004</v>
      </c>
      <c r="Y6" s="15">
        <f>[2]Abril!$J$28</f>
        <v>34.200000000000003</v>
      </c>
      <c r="Z6" s="15">
        <f>[2]Abril!$J$29</f>
        <v>39.96</v>
      </c>
      <c r="AA6" s="15">
        <f>[2]Abril!$J$30</f>
        <v>50.04</v>
      </c>
      <c r="AB6" s="15">
        <f>[2]Abril!$J$31</f>
        <v>37.440000000000005</v>
      </c>
      <c r="AC6" s="15">
        <f>[2]Abril!$J$32</f>
        <v>21.6</v>
      </c>
      <c r="AD6" s="15">
        <f>[2]Abril!$J$33</f>
        <v>25.2</v>
      </c>
      <c r="AE6" s="15">
        <f>[2]Abril!$J$34</f>
        <v>26.28</v>
      </c>
      <c r="AF6" s="86">
        <f t="shared" si="1"/>
        <v>70.2</v>
      </c>
      <c r="AG6" s="2"/>
    </row>
    <row r="7" spans="1:33" ht="17.100000000000001" customHeight="1" x14ac:dyDescent="0.2">
      <c r="A7" s="84" t="s">
        <v>1</v>
      </c>
      <c r="B7" s="15">
        <f>[3]Abril!$J$5</f>
        <v>32.4</v>
      </c>
      <c r="C7" s="15">
        <f>[3]Abril!$J$6</f>
        <v>30.6</v>
      </c>
      <c r="D7" s="15">
        <f>[3]Abril!$J$7</f>
        <v>28.8</v>
      </c>
      <c r="E7" s="15">
        <f>[3]Abril!$J$8</f>
        <v>42.84</v>
      </c>
      <c r="F7" s="15">
        <f>[3]Abril!$J$9</f>
        <v>30.6</v>
      </c>
      <c r="G7" s="15">
        <f>[3]Abril!$J$10</f>
        <v>29.880000000000003</v>
      </c>
      <c r="H7" s="15">
        <f>[3]Abril!$J$11</f>
        <v>27</v>
      </c>
      <c r="I7" s="15">
        <f>[3]Abril!$J$12</f>
        <v>43.56</v>
      </c>
      <c r="J7" s="15">
        <f>[3]Abril!$J$13</f>
        <v>33.840000000000003</v>
      </c>
      <c r="K7" s="15">
        <f>[3]Abril!$J$14</f>
        <v>29.880000000000003</v>
      </c>
      <c r="L7" s="15">
        <f>[3]Abril!$J$15</f>
        <v>20.16</v>
      </c>
      <c r="M7" s="15">
        <f>[3]Abril!$J$16</f>
        <v>24.840000000000003</v>
      </c>
      <c r="N7" s="15">
        <f>[3]Abril!$J$17</f>
        <v>23.040000000000003</v>
      </c>
      <c r="O7" s="15">
        <f>[3]Abril!$J$18</f>
        <v>17.64</v>
      </c>
      <c r="P7" s="15">
        <f>[3]Abril!$J$19</f>
        <v>34.56</v>
      </c>
      <c r="Q7" s="15">
        <f>[3]Abril!$J$20</f>
        <v>63</v>
      </c>
      <c r="R7" s="15">
        <f>[3]Abril!$J$21</f>
        <v>15.120000000000001</v>
      </c>
      <c r="S7" s="15">
        <f>[3]Abril!$J$22</f>
        <v>15.120000000000001</v>
      </c>
      <c r="T7" s="15">
        <f>[3]Abril!$J$23</f>
        <v>28.44</v>
      </c>
      <c r="U7" s="15">
        <f>[3]Abril!$J$24</f>
        <v>35.64</v>
      </c>
      <c r="V7" s="15">
        <f>[3]Abril!$J$25</f>
        <v>12.96</v>
      </c>
      <c r="W7" s="15">
        <f>[3]Abril!$J$26</f>
        <v>18</v>
      </c>
      <c r="X7" s="15">
        <f>[3]Abril!$J$27</f>
        <v>24.48</v>
      </c>
      <c r="Y7" s="15">
        <f>[3]Abril!$J$28</f>
        <v>19.8</v>
      </c>
      <c r="Z7" s="15">
        <f>[3]Abril!$J$29</f>
        <v>43.56</v>
      </c>
      <c r="AA7" s="15">
        <f>[3]Abril!$J$30</f>
        <v>45.36</v>
      </c>
      <c r="AB7" s="15">
        <f>[3]Abril!$J$31</f>
        <v>35.28</v>
      </c>
      <c r="AC7" s="15">
        <f>[3]Abril!$J$32</f>
        <v>25.2</v>
      </c>
      <c r="AD7" s="15">
        <f>[3]Abril!$J$33</f>
        <v>29.880000000000003</v>
      </c>
      <c r="AE7" s="15">
        <f>[3]Abril!$J$34</f>
        <v>23.400000000000002</v>
      </c>
      <c r="AF7" s="86">
        <f t="shared" si="1"/>
        <v>63</v>
      </c>
      <c r="AG7" s="2"/>
    </row>
    <row r="8" spans="1:33" ht="17.100000000000001" customHeight="1" x14ac:dyDescent="0.2">
      <c r="A8" s="84" t="s">
        <v>55</v>
      </c>
      <c r="B8" s="15">
        <f>[4]Abril!$J$5</f>
        <v>36</v>
      </c>
      <c r="C8" s="15">
        <f>[4]Abril!$J$6</f>
        <v>43.2</v>
      </c>
      <c r="D8" s="15">
        <f>[4]Abril!$J$7</f>
        <v>32.04</v>
      </c>
      <c r="E8" s="15">
        <f>[4]Abril!$J$8</f>
        <v>29.880000000000003</v>
      </c>
      <c r="F8" s="15">
        <f>[4]Abril!$J$9</f>
        <v>32.04</v>
      </c>
      <c r="G8" s="15">
        <f>[4]Abril!$J$10</f>
        <v>30.6</v>
      </c>
      <c r="H8" s="15">
        <f>[4]Abril!$J$11</f>
        <v>24.48</v>
      </c>
      <c r="I8" s="15">
        <f>[4]Abril!$J$12</f>
        <v>36.36</v>
      </c>
      <c r="J8" s="15">
        <f>[4]Abril!$J$13</f>
        <v>36</v>
      </c>
      <c r="K8" s="15">
        <f>[4]Abril!$J$14</f>
        <v>32.76</v>
      </c>
      <c r="L8" s="15">
        <f>[4]Abril!$J$15</f>
        <v>29.16</v>
      </c>
      <c r="M8" s="15">
        <f>[4]Abril!$J$16</f>
        <v>27.720000000000002</v>
      </c>
      <c r="N8" s="15">
        <f>[4]Abril!$J$17</f>
        <v>39.96</v>
      </c>
      <c r="O8" s="15">
        <f>[4]Abril!$J$18</f>
        <v>33.480000000000004</v>
      </c>
      <c r="P8" s="15">
        <f>[4]Abril!$J$19</f>
        <v>28.8</v>
      </c>
      <c r="Q8" s="15">
        <f>[4]Abril!$J$20</f>
        <v>43.92</v>
      </c>
      <c r="R8" s="15">
        <f>[4]Abril!$J$21</f>
        <v>25.92</v>
      </c>
      <c r="S8" s="15">
        <f>[4]Abril!$J$22</f>
        <v>35.64</v>
      </c>
      <c r="T8" s="15">
        <f>[4]Abril!$J$23</f>
        <v>34.92</v>
      </c>
      <c r="U8" s="15">
        <f>[4]Abril!$J$24</f>
        <v>39.6</v>
      </c>
      <c r="V8" s="15">
        <f>[4]Abril!$J$25</f>
        <v>26.64</v>
      </c>
      <c r="W8" s="15">
        <f>[4]Abril!$J$26</f>
        <v>25.92</v>
      </c>
      <c r="X8" s="15">
        <f>[4]Abril!$J$27</f>
        <v>37.440000000000005</v>
      </c>
      <c r="Y8" s="15">
        <f>[4]Abril!$J$28</f>
        <v>28.44</v>
      </c>
      <c r="Z8" s="15">
        <f>[4]Abril!$J$29</f>
        <v>32.04</v>
      </c>
      <c r="AA8" s="15">
        <f>[4]Abril!$J$30</f>
        <v>49.32</v>
      </c>
      <c r="AB8" s="15">
        <f>[4]Abril!$J$31</f>
        <v>35.28</v>
      </c>
      <c r="AC8" s="15">
        <f>[4]Abril!$J$32</f>
        <v>27.36</v>
      </c>
      <c r="AD8" s="15">
        <f>[4]Abril!$J$33</f>
        <v>32.76</v>
      </c>
      <c r="AE8" s="15">
        <f>[4]Abril!$J$34</f>
        <v>34.92</v>
      </c>
      <c r="AF8" s="86">
        <f>MAX(B8:AE8)</f>
        <v>49.32</v>
      </c>
      <c r="AG8" s="2"/>
    </row>
    <row r="9" spans="1:33" ht="17.100000000000001" customHeight="1" x14ac:dyDescent="0.2">
      <c r="A9" s="84" t="s">
        <v>48</v>
      </c>
      <c r="B9" s="15">
        <f>[5]Abril!$J$5</f>
        <v>33.480000000000004</v>
      </c>
      <c r="C9" s="15">
        <f>[5]Abril!$J$6</f>
        <v>33.480000000000004</v>
      </c>
      <c r="D9" s="15">
        <f>[5]Abril!$J$7</f>
        <v>23.400000000000002</v>
      </c>
      <c r="E9" s="15">
        <f>[5]Abril!$J$8</f>
        <v>26.64</v>
      </c>
      <c r="F9" s="15">
        <f>[5]Abril!$J$9</f>
        <v>32.76</v>
      </c>
      <c r="G9" s="15">
        <f>[5]Abril!$J$10</f>
        <v>24.12</v>
      </c>
      <c r="H9" s="15">
        <f>[5]Abril!$J$11</f>
        <v>33.480000000000004</v>
      </c>
      <c r="I9" s="15">
        <f>[5]Abril!$J$12</f>
        <v>41.04</v>
      </c>
      <c r="J9" s="15">
        <f>[5]Abril!$J$13</f>
        <v>35.28</v>
      </c>
      <c r="K9" s="15">
        <f>[5]Abril!$J$14</f>
        <v>34.200000000000003</v>
      </c>
      <c r="L9" s="15">
        <f>[5]Abril!$J$15</f>
        <v>24.840000000000003</v>
      </c>
      <c r="M9" s="15">
        <f>[5]Abril!$J$16</f>
        <v>23.400000000000002</v>
      </c>
      <c r="N9" s="15">
        <f>[5]Abril!$J$17</f>
        <v>16.559999999999999</v>
      </c>
      <c r="O9" s="15">
        <f>[5]Abril!$J$18</f>
        <v>19.079999999999998</v>
      </c>
      <c r="P9" s="15">
        <f>[5]Abril!$J$19</f>
        <v>25.92</v>
      </c>
      <c r="Q9" s="15">
        <f>[5]Abril!$J$20</f>
        <v>54.72</v>
      </c>
      <c r="R9" s="15">
        <f>[5]Abril!$J$21</f>
        <v>13.68</v>
      </c>
      <c r="S9" s="15">
        <f>[5]Abril!$J$22</f>
        <v>23.400000000000002</v>
      </c>
      <c r="T9" s="15">
        <f>[5]Abril!$J$23</f>
        <v>37.080000000000005</v>
      </c>
      <c r="U9" s="15">
        <f>[5]Abril!$J$24</f>
        <v>41.76</v>
      </c>
      <c r="V9" s="15">
        <f>[5]Abril!$J$25</f>
        <v>19.8</v>
      </c>
      <c r="W9" s="15">
        <f>[5]Abril!$J$26</f>
        <v>17.64</v>
      </c>
      <c r="X9" s="15">
        <f>[5]Abril!$J$27</f>
        <v>30.240000000000002</v>
      </c>
      <c r="Y9" s="15">
        <f>[5]Abril!$J$28</f>
        <v>30.96</v>
      </c>
      <c r="Z9" s="15">
        <f>[5]Abril!$J$29</f>
        <v>55.080000000000005</v>
      </c>
      <c r="AA9" s="15">
        <f>[5]Abril!$J$30</f>
        <v>70.92</v>
      </c>
      <c r="AB9" s="15">
        <f>[5]Abril!$J$31</f>
        <v>30.96</v>
      </c>
      <c r="AC9" s="15">
        <f>[5]Abril!$J$32</f>
        <v>19.8</v>
      </c>
      <c r="AD9" s="15">
        <f>[5]Abril!$J$33</f>
        <v>14.4</v>
      </c>
      <c r="AE9" s="15">
        <f>[5]Abril!$J$34</f>
        <v>16.920000000000002</v>
      </c>
      <c r="AF9" s="86">
        <f t="shared" si="1"/>
        <v>70.92</v>
      </c>
      <c r="AG9" s="2"/>
    </row>
    <row r="10" spans="1:33" ht="17.100000000000001" customHeight="1" x14ac:dyDescent="0.2">
      <c r="A10" s="84" t="s">
        <v>2</v>
      </c>
      <c r="B10" s="15">
        <f>[6]Abril!$J$5</f>
        <v>53.64</v>
      </c>
      <c r="C10" s="15">
        <f>[6]Abril!$J$6</f>
        <v>45.72</v>
      </c>
      <c r="D10" s="15">
        <f>[6]Abril!$J$7</f>
        <v>33.840000000000003</v>
      </c>
      <c r="E10" s="15">
        <f>[6]Abril!$J$8</f>
        <v>29.16</v>
      </c>
      <c r="F10" s="15">
        <f>[6]Abril!$J$9</f>
        <v>45</v>
      </c>
      <c r="G10" s="15">
        <f>[6]Abril!$J$10</f>
        <v>39.24</v>
      </c>
      <c r="H10" s="15">
        <f>[6]Abril!$J$11</f>
        <v>32.4</v>
      </c>
      <c r="I10" s="15">
        <f>[6]Abril!$J$12</f>
        <v>42.84</v>
      </c>
      <c r="J10" s="15">
        <f>[6]Abril!$J$13</f>
        <v>41.04</v>
      </c>
      <c r="K10" s="15">
        <f>[6]Abril!$J$14</f>
        <v>38.519999999999996</v>
      </c>
      <c r="L10" s="15">
        <f>[6]Abril!$J$15</f>
        <v>32.04</v>
      </c>
      <c r="M10" s="15">
        <f>[6]Abril!$J$16</f>
        <v>33.119999999999997</v>
      </c>
      <c r="N10" s="15">
        <f>[6]Abril!$J$17</f>
        <v>31.680000000000003</v>
      </c>
      <c r="O10" s="15">
        <f>[6]Abril!$J$18</f>
        <v>36</v>
      </c>
      <c r="P10" s="15">
        <f>[6]Abril!$J$19</f>
        <v>45.72</v>
      </c>
      <c r="Q10" s="15">
        <f>[6]Abril!$J$20</f>
        <v>67.319999999999993</v>
      </c>
      <c r="R10" s="15">
        <f>[6]Abril!$J$21</f>
        <v>30.240000000000002</v>
      </c>
      <c r="S10" s="15">
        <f>[6]Abril!$J$22</f>
        <v>28.44</v>
      </c>
      <c r="T10" s="15">
        <f>[6]Abril!$J$23</f>
        <v>42.12</v>
      </c>
      <c r="U10" s="15">
        <f>[6]Abril!$J$24</f>
        <v>51.12</v>
      </c>
      <c r="V10" s="15">
        <f>[6]Abril!$J$25</f>
        <v>22.68</v>
      </c>
      <c r="W10" s="15">
        <f>[6]Abril!$J$26</f>
        <v>24.48</v>
      </c>
      <c r="X10" s="15">
        <f>[6]Abril!$J$27</f>
        <v>34.56</v>
      </c>
      <c r="Y10" s="15">
        <f>[6]Abril!$J$28</f>
        <v>37.800000000000004</v>
      </c>
      <c r="Z10" s="15">
        <f>[6]Abril!$J$29</f>
        <v>47.16</v>
      </c>
      <c r="AA10" s="15">
        <f>[6]Abril!$J$30</f>
        <v>58.680000000000007</v>
      </c>
      <c r="AB10" s="15">
        <f>[6]Abril!$J$31</f>
        <v>51.84</v>
      </c>
      <c r="AC10" s="15">
        <f>[6]Abril!$J$32</f>
        <v>35.28</v>
      </c>
      <c r="AD10" s="15">
        <f>[6]Abril!$J$33</f>
        <v>33.480000000000004</v>
      </c>
      <c r="AE10" s="15">
        <f>[6]Abril!$J$34</f>
        <v>36.72</v>
      </c>
      <c r="AF10" s="86">
        <f t="shared" si="1"/>
        <v>67.319999999999993</v>
      </c>
      <c r="AG10" s="2"/>
    </row>
    <row r="11" spans="1:33" ht="17.100000000000001" customHeight="1" x14ac:dyDescent="0.2">
      <c r="A11" s="84" t="s">
        <v>3</v>
      </c>
      <c r="B11" s="15">
        <f>[7]Abril!$J$5</f>
        <v>31.680000000000003</v>
      </c>
      <c r="C11" s="15">
        <f>[7]Abril!$J$6</f>
        <v>26.64</v>
      </c>
      <c r="D11" s="15">
        <f>[7]Abril!$J$7</f>
        <v>24.48</v>
      </c>
      <c r="E11" s="15">
        <f>[7]Abril!$J$8</f>
        <v>14.76</v>
      </c>
      <c r="F11" s="15">
        <f>[7]Abril!$J$9</f>
        <v>29.52</v>
      </c>
      <c r="G11" s="15">
        <f>[7]Abril!$J$10</f>
        <v>31.680000000000003</v>
      </c>
      <c r="H11" s="15">
        <f>[7]Abril!$J$11</f>
        <v>23.040000000000003</v>
      </c>
      <c r="I11" s="15">
        <f>[7]Abril!$J$12</f>
        <v>23.040000000000003</v>
      </c>
      <c r="J11" s="15">
        <f>[7]Abril!$J$13</f>
        <v>30.96</v>
      </c>
      <c r="K11" s="15">
        <f>[7]Abril!$J$14</f>
        <v>20.52</v>
      </c>
      <c r="L11" s="15">
        <f>[7]Abril!$J$15</f>
        <v>28.08</v>
      </c>
      <c r="M11" s="15">
        <f>[7]Abril!$J$16</f>
        <v>27.36</v>
      </c>
      <c r="N11" s="15">
        <f>[7]Abril!$J$17</f>
        <v>26.64</v>
      </c>
      <c r="O11" s="15">
        <f>[7]Abril!$J$18</f>
        <v>22.32</v>
      </c>
      <c r="P11" s="15">
        <f>[7]Abril!$J$19</f>
        <v>27.36</v>
      </c>
      <c r="Q11" s="15">
        <f>[7]Abril!$J$20</f>
        <v>34.200000000000003</v>
      </c>
      <c r="R11" s="15">
        <f>[7]Abril!$J$21</f>
        <v>23.040000000000003</v>
      </c>
      <c r="S11" s="15">
        <f>[7]Abril!$J$22</f>
        <v>22.68</v>
      </c>
      <c r="T11" s="15">
        <f>[7]Abril!$J$23</f>
        <v>21.96</v>
      </c>
      <c r="U11" s="15">
        <f>[7]Abril!$J$24</f>
        <v>45</v>
      </c>
      <c r="V11" s="15">
        <f>[7]Abril!$J$25</f>
        <v>38.880000000000003</v>
      </c>
      <c r="W11" s="15">
        <f>[7]Abril!$J$26</f>
        <v>19.440000000000001</v>
      </c>
      <c r="X11" s="15">
        <f>[7]Abril!$J$27</f>
        <v>24.12</v>
      </c>
      <c r="Y11" s="15">
        <f>[7]Abril!$J$28</f>
        <v>20.16</v>
      </c>
      <c r="Z11" s="15">
        <f>[7]Abril!$J$29</f>
        <v>25.92</v>
      </c>
      <c r="AA11" s="15">
        <f>[7]Abril!$J$30</f>
        <v>53.28</v>
      </c>
      <c r="AB11" s="15">
        <f>[7]Abril!$J$31</f>
        <v>25.92</v>
      </c>
      <c r="AC11" s="15">
        <f>[7]Abril!$J$32</f>
        <v>19.8</v>
      </c>
      <c r="AD11" s="15">
        <f>[7]Abril!$J$33</f>
        <v>24.840000000000003</v>
      </c>
      <c r="AE11" s="15">
        <f>[7]Abril!$J$34</f>
        <v>19.440000000000001</v>
      </c>
      <c r="AF11" s="86">
        <f t="shared" si="1"/>
        <v>53.28</v>
      </c>
      <c r="AG11" s="2" t="s">
        <v>54</v>
      </c>
    </row>
    <row r="12" spans="1:33" ht="17.100000000000001" customHeight="1" x14ac:dyDescent="0.2">
      <c r="A12" s="84" t="s">
        <v>4</v>
      </c>
      <c r="B12" s="15">
        <f>[8]Abril!$J$5</f>
        <v>37.080000000000005</v>
      </c>
      <c r="C12" s="15">
        <f>[8]Abril!$J$6</f>
        <v>28.8</v>
      </c>
      <c r="D12" s="15">
        <f>[8]Abril!$J$7</f>
        <v>25.56</v>
      </c>
      <c r="E12" s="15">
        <f>[8]Abril!$J$8</f>
        <v>29.880000000000003</v>
      </c>
      <c r="F12" s="15">
        <f>[8]Abril!$J$9</f>
        <v>51.84</v>
      </c>
      <c r="G12" s="15">
        <f>[8]Abril!$J$10</f>
        <v>36.72</v>
      </c>
      <c r="H12" s="15">
        <f>[8]Abril!$J$11</f>
        <v>27.720000000000002</v>
      </c>
      <c r="I12" s="15">
        <f>[8]Abril!$J$12</f>
        <v>31.319999999999997</v>
      </c>
      <c r="J12" s="15">
        <f>[8]Abril!$J$13</f>
        <v>36</v>
      </c>
      <c r="K12" s="15">
        <f>[8]Abril!$J$14</f>
        <v>27.36</v>
      </c>
      <c r="L12" s="15">
        <f>[8]Abril!$J$15</f>
        <v>27</v>
      </c>
      <c r="M12" s="15">
        <f>[8]Abril!$J$16</f>
        <v>27.720000000000002</v>
      </c>
      <c r="N12" s="15">
        <f>[8]Abril!$J$17</f>
        <v>35.64</v>
      </c>
      <c r="O12" s="15">
        <f>[8]Abril!$J$18</f>
        <v>25.2</v>
      </c>
      <c r="P12" s="15">
        <f>[8]Abril!$J$19</f>
        <v>34.200000000000003</v>
      </c>
      <c r="Q12" s="15">
        <f>[8]Abril!$J$20</f>
        <v>38.159999999999997</v>
      </c>
      <c r="R12" s="15">
        <f>[8]Abril!$J$21</f>
        <v>30.240000000000002</v>
      </c>
      <c r="S12" s="15">
        <f>[8]Abril!$J$22</f>
        <v>23.759999999999998</v>
      </c>
      <c r="T12" s="15">
        <f>[8]Abril!$J$23</f>
        <v>30.6</v>
      </c>
      <c r="U12" s="15">
        <f>[8]Abril!$J$24</f>
        <v>37.440000000000005</v>
      </c>
      <c r="V12" s="15">
        <f>[8]Abril!$J$25</f>
        <v>48.6</v>
      </c>
      <c r="W12" s="15">
        <f>[8]Abril!$J$26</f>
        <v>22.32</v>
      </c>
      <c r="X12" s="15">
        <f>[8]Abril!$J$27</f>
        <v>34.92</v>
      </c>
      <c r="Y12" s="15">
        <f>[8]Abril!$J$28</f>
        <v>26.28</v>
      </c>
      <c r="Z12" s="15">
        <f>[8]Abril!$J$29</f>
        <v>46.440000000000005</v>
      </c>
      <c r="AA12" s="15">
        <f>[8]Abril!$J$30</f>
        <v>60.12</v>
      </c>
      <c r="AB12" s="15">
        <f>[8]Abril!$J$31</f>
        <v>32.76</v>
      </c>
      <c r="AC12" s="15">
        <f>[8]Abril!$J$32</f>
        <v>23.040000000000003</v>
      </c>
      <c r="AD12" s="15">
        <f>[8]Abril!$J$33</f>
        <v>26.64</v>
      </c>
      <c r="AE12" s="15">
        <f>[8]Abril!$J$34</f>
        <v>34.56</v>
      </c>
      <c r="AF12" s="86">
        <f t="shared" si="1"/>
        <v>60.12</v>
      </c>
      <c r="AG12" s="2"/>
    </row>
    <row r="13" spans="1:33" ht="17.100000000000001" customHeight="1" x14ac:dyDescent="0.2">
      <c r="A13" s="84" t="s">
        <v>5</v>
      </c>
      <c r="B13" s="15" t="str">
        <f>[9]Abril!$J$5</f>
        <v>*</v>
      </c>
      <c r="C13" s="15" t="str">
        <f>[9]Abril!$J$6</f>
        <v>*</v>
      </c>
      <c r="D13" s="15" t="str">
        <f>[9]Abril!$J$7</f>
        <v>*</v>
      </c>
      <c r="E13" s="15" t="str">
        <f>[9]Abril!$J$8</f>
        <v>*</v>
      </c>
      <c r="F13" s="15" t="str">
        <f>[9]Abril!$J$9</f>
        <v>*</v>
      </c>
      <c r="G13" s="15" t="str">
        <f>[9]Abril!$J$10</f>
        <v>*</v>
      </c>
      <c r="H13" s="15" t="str">
        <f>[9]Abril!$J$11</f>
        <v>*</v>
      </c>
      <c r="I13" s="15" t="str">
        <f>[9]Abril!$J$12</f>
        <v>*</v>
      </c>
      <c r="J13" s="15" t="str">
        <f>[9]Abril!$J$13</f>
        <v>*</v>
      </c>
      <c r="K13" s="15" t="str">
        <f>[9]Abril!$J$14</f>
        <v>*</v>
      </c>
      <c r="L13" s="15" t="str">
        <f>[9]Abril!$J$15</f>
        <v>*</v>
      </c>
      <c r="M13" s="15" t="str">
        <f>[9]Abril!$J$16</f>
        <v>*</v>
      </c>
      <c r="N13" s="15" t="str">
        <f>[9]Abril!$J$17</f>
        <v>*</v>
      </c>
      <c r="O13" s="15" t="str">
        <f>[9]Abril!$J$18</f>
        <v>*</v>
      </c>
      <c r="P13" s="15" t="str">
        <f>[9]Abril!$J$19</f>
        <v>*</v>
      </c>
      <c r="Q13" s="15" t="str">
        <f>[9]Abril!$J$20</f>
        <v>*</v>
      </c>
      <c r="R13" s="15" t="str">
        <f>[9]Abril!$J$21</f>
        <v>*</v>
      </c>
      <c r="S13" s="15" t="str">
        <f>[9]Abril!$J$22</f>
        <v>*</v>
      </c>
      <c r="T13" s="15" t="str">
        <f>[9]Abril!$J$23</f>
        <v>*</v>
      </c>
      <c r="U13" s="15" t="str">
        <f>[9]Abril!$J$24</f>
        <v>*</v>
      </c>
      <c r="V13" s="15" t="str">
        <f>[9]Abril!$J$25</f>
        <v>*</v>
      </c>
      <c r="W13" s="15" t="str">
        <f>[9]Abril!$J$26</f>
        <v>*</v>
      </c>
      <c r="X13" s="15" t="str">
        <f>[9]Abril!$J$27</f>
        <v>*</v>
      </c>
      <c r="Y13" s="15" t="str">
        <f>[9]Abril!$J$28</f>
        <v>*</v>
      </c>
      <c r="Z13" s="15" t="str">
        <f>[9]Abril!$J$29</f>
        <v>*</v>
      </c>
      <c r="AA13" s="15" t="str">
        <f>[9]Abril!$J$30</f>
        <v>*</v>
      </c>
      <c r="AB13" s="15" t="str">
        <f>[9]Abril!$J$31</f>
        <v>*</v>
      </c>
      <c r="AC13" s="15" t="str">
        <f>[9]Abril!$J$32</f>
        <v>*</v>
      </c>
      <c r="AD13" s="15" t="str">
        <f>[9]Abril!$J$33</f>
        <v>*</v>
      </c>
      <c r="AE13" s="15" t="str">
        <f>[9]Abril!$J$34</f>
        <v>*</v>
      </c>
      <c r="AF13" s="86" t="s">
        <v>134</v>
      </c>
      <c r="AG13" s="2"/>
    </row>
    <row r="14" spans="1:33" ht="17.100000000000001" customHeight="1" x14ac:dyDescent="0.2">
      <c r="A14" s="84" t="s">
        <v>50</v>
      </c>
      <c r="B14" s="15">
        <f>[10]Abril!$J$5</f>
        <v>31.680000000000003</v>
      </c>
      <c r="C14" s="15">
        <f>[10]Abril!$J$6</f>
        <v>30.96</v>
      </c>
      <c r="D14" s="15">
        <f>[10]Abril!$J$7</f>
        <v>24.48</v>
      </c>
      <c r="E14" s="15">
        <f>[10]Abril!$J$8</f>
        <v>34.200000000000003</v>
      </c>
      <c r="F14" s="15">
        <f>[10]Abril!$J$9</f>
        <v>34.200000000000003</v>
      </c>
      <c r="G14" s="15">
        <f>[10]Abril!$J$10</f>
        <v>30.240000000000002</v>
      </c>
      <c r="H14" s="15">
        <f>[10]Abril!$J$11</f>
        <v>34.92</v>
      </c>
      <c r="I14" s="15">
        <f>[10]Abril!$J$12</f>
        <v>32.76</v>
      </c>
      <c r="J14" s="15">
        <f>[10]Abril!$J$13</f>
        <v>26.28</v>
      </c>
      <c r="K14" s="15">
        <f>[10]Abril!$J$14</f>
        <v>30.6</v>
      </c>
      <c r="L14" s="15">
        <f>[10]Abril!$J$15</f>
        <v>26.64</v>
      </c>
      <c r="M14" s="15">
        <f>[10]Abril!$J$16</f>
        <v>32.76</v>
      </c>
      <c r="N14" s="15">
        <f>[10]Abril!$J$17</f>
        <v>37.080000000000005</v>
      </c>
      <c r="O14" s="15">
        <f>[10]Abril!$J$18</f>
        <v>40.680000000000007</v>
      </c>
      <c r="P14" s="15">
        <f>[10]Abril!$J$19</f>
        <v>37.080000000000005</v>
      </c>
      <c r="Q14" s="15">
        <f>[10]Abril!$J$20</f>
        <v>65.52</v>
      </c>
      <c r="R14" s="15">
        <f>[10]Abril!$J$21</f>
        <v>24.840000000000003</v>
      </c>
      <c r="S14" s="15">
        <f>[10]Abril!$J$22</f>
        <v>27</v>
      </c>
      <c r="T14" s="15">
        <f>[10]Abril!$J$23</f>
        <v>35.64</v>
      </c>
      <c r="U14" s="15">
        <f>[10]Abril!$J$24</f>
        <v>83.160000000000011</v>
      </c>
      <c r="V14" s="15">
        <f>[10]Abril!$J$25</f>
        <v>39.6</v>
      </c>
      <c r="W14" s="15">
        <f>[10]Abril!$J$26</f>
        <v>21.6</v>
      </c>
      <c r="X14" s="15">
        <f>[10]Abril!$J$27</f>
        <v>35.64</v>
      </c>
      <c r="Y14" s="15">
        <f>[10]Abril!$J$28</f>
        <v>33.840000000000003</v>
      </c>
      <c r="Z14" s="15">
        <f>[10]Abril!$J$29</f>
        <v>37.080000000000005</v>
      </c>
      <c r="AA14" s="15">
        <f>[10]Abril!$J$30</f>
        <v>56.88</v>
      </c>
      <c r="AB14" s="15">
        <f>[10]Abril!$J$31</f>
        <v>34.92</v>
      </c>
      <c r="AC14" s="15">
        <f>[10]Abril!$J$32</f>
        <v>24.840000000000003</v>
      </c>
      <c r="AD14" s="15">
        <f>[10]Abril!$J$33</f>
        <v>30.240000000000002</v>
      </c>
      <c r="AE14" s="15">
        <f>[10]Abril!$J$34</f>
        <v>36.72</v>
      </c>
      <c r="AF14" s="86">
        <f t="shared" si="1"/>
        <v>83.160000000000011</v>
      </c>
      <c r="AG14" s="2"/>
    </row>
    <row r="15" spans="1:33" ht="17.100000000000001" customHeight="1" x14ac:dyDescent="0.2">
      <c r="A15" s="84" t="s">
        <v>6</v>
      </c>
      <c r="B15" s="15">
        <f>[11]Abril!$J$5</f>
        <v>26.64</v>
      </c>
      <c r="C15" s="15">
        <f>[11]Abril!$J$6</f>
        <v>17.64</v>
      </c>
      <c r="D15" s="15">
        <f>[11]Abril!$J$7</f>
        <v>15.48</v>
      </c>
      <c r="E15" s="15">
        <f>[11]Abril!$J$8</f>
        <v>30.240000000000002</v>
      </c>
      <c r="F15" s="15">
        <f>[11]Abril!$J$9</f>
        <v>35.28</v>
      </c>
      <c r="G15" s="15">
        <f>[11]Abril!$J$10</f>
        <v>33.840000000000003</v>
      </c>
      <c r="H15" s="15">
        <f>[11]Abril!$J$11</f>
        <v>38.159999999999997</v>
      </c>
      <c r="I15" s="15">
        <f>[11]Abril!$J$12</f>
        <v>27.720000000000002</v>
      </c>
      <c r="J15" s="15">
        <f>[11]Abril!$J$13</f>
        <v>29.52</v>
      </c>
      <c r="K15" s="15">
        <f>[11]Abril!$J$14</f>
        <v>18.720000000000002</v>
      </c>
      <c r="L15" s="15">
        <f>[11]Abril!$J$15</f>
        <v>31.680000000000003</v>
      </c>
      <c r="M15" s="15">
        <f>[11]Abril!$J$16</f>
        <v>24.48</v>
      </c>
      <c r="N15" s="15">
        <f>[11]Abril!$J$17</f>
        <v>22.32</v>
      </c>
      <c r="O15" s="15">
        <f>[11]Abril!$J$18</f>
        <v>23.040000000000003</v>
      </c>
      <c r="P15" s="15">
        <f>[11]Abril!$J$19</f>
        <v>22.32</v>
      </c>
      <c r="Q15" s="15">
        <f>[11]Abril!$J$20</f>
        <v>31.680000000000003</v>
      </c>
      <c r="R15" s="15">
        <f>[11]Abril!$J$21</f>
        <v>27</v>
      </c>
      <c r="S15" s="15">
        <f>[11]Abril!$J$22</f>
        <v>17.64</v>
      </c>
      <c r="T15" s="15">
        <f>[11]Abril!$J$23</f>
        <v>21.96</v>
      </c>
      <c r="U15" s="15">
        <f>[11]Abril!$J$24</f>
        <v>50.76</v>
      </c>
      <c r="V15" s="15">
        <f>[11]Abril!$J$25</f>
        <v>22.32</v>
      </c>
      <c r="W15" s="15">
        <f>[11]Abril!$J$26</f>
        <v>17.28</v>
      </c>
      <c r="X15" s="15">
        <f>[11]Abril!$J$27</f>
        <v>23.040000000000003</v>
      </c>
      <c r="Y15" s="15">
        <f>[11]Abril!$J$28</f>
        <v>16.920000000000002</v>
      </c>
      <c r="Z15" s="15">
        <f>[11]Abril!$J$29</f>
        <v>36.72</v>
      </c>
      <c r="AA15" s="15">
        <f>[11]Abril!$J$30</f>
        <v>50.04</v>
      </c>
      <c r="AB15" s="15">
        <f>[11]Abril!$J$31</f>
        <v>30.240000000000002</v>
      </c>
      <c r="AC15" s="15">
        <f>[11]Abril!$J$32</f>
        <v>25.2</v>
      </c>
      <c r="AD15" s="15">
        <f>[11]Abril!$J$33</f>
        <v>25.56</v>
      </c>
      <c r="AE15" s="15">
        <f>[11]Abril!$J$34</f>
        <v>20.16</v>
      </c>
      <c r="AF15" s="86">
        <f t="shared" ref="AF15:AF30" si="2">MAX(B15:AE15)</f>
        <v>50.76</v>
      </c>
      <c r="AG15" s="2"/>
    </row>
    <row r="16" spans="1:33" ht="17.100000000000001" customHeight="1" x14ac:dyDescent="0.2">
      <c r="A16" s="84" t="s">
        <v>7</v>
      </c>
      <c r="B16" s="15">
        <f>[12]Abril!$J$5</f>
        <v>40.680000000000007</v>
      </c>
      <c r="C16" s="15">
        <f>[12]Abril!$J$6</f>
        <v>39.96</v>
      </c>
      <c r="D16" s="15">
        <f>[12]Abril!$J$7</f>
        <v>33.840000000000003</v>
      </c>
      <c r="E16" s="15">
        <f>[12]Abril!$J$8</f>
        <v>26.28</v>
      </c>
      <c r="F16" s="15">
        <f>[12]Abril!$J$9</f>
        <v>30.240000000000002</v>
      </c>
      <c r="G16" s="15">
        <f>[12]Abril!$J$10</f>
        <v>29.880000000000003</v>
      </c>
      <c r="H16" s="15">
        <f>[12]Abril!$J$11</f>
        <v>30.6</v>
      </c>
      <c r="I16" s="15">
        <f>[12]Abril!$J$12</f>
        <v>34.200000000000003</v>
      </c>
      <c r="J16" s="15">
        <f>[12]Abril!$J$13</f>
        <v>34.92</v>
      </c>
      <c r="K16" s="15">
        <f>[12]Abril!$J$14</f>
        <v>47.519999999999996</v>
      </c>
      <c r="L16" s="15">
        <f>[12]Abril!$J$15</f>
        <v>24.840000000000003</v>
      </c>
      <c r="M16" s="15">
        <f>[12]Abril!$J$16</f>
        <v>26.28</v>
      </c>
      <c r="N16" s="15">
        <f>[12]Abril!$J$17</f>
        <v>25.2</v>
      </c>
      <c r="O16" s="15">
        <f>[12]Abril!$J$18</f>
        <v>28.08</v>
      </c>
      <c r="P16" s="15">
        <f>[12]Abril!$J$19</f>
        <v>28.8</v>
      </c>
      <c r="Q16" s="15">
        <f>[12]Abril!$J$20</f>
        <v>47.519999999999996</v>
      </c>
      <c r="R16" s="15">
        <f>[12]Abril!$J$21</f>
        <v>16.920000000000002</v>
      </c>
      <c r="S16" s="15">
        <f>[12]Abril!$J$22</f>
        <v>23.040000000000003</v>
      </c>
      <c r="T16" s="15">
        <f>[12]Abril!$J$23</f>
        <v>30.240000000000002</v>
      </c>
      <c r="U16" s="15">
        <f>[12]Abril!$J$24</f>
        <v>42.84</v>
      </c>
      <c r="V16" s="15">
        <f>[12]Abril!$J$25</f>
        <v>24.12</v>
      </c>
      <c r="W16" s="15">
        <f>[12]Abril!$J$26</f>
        <v>24.48</v>
      </c>
      <c r="X16" s="15">
        <f>[12]Abril!$J$27</f>
        <v>29.880000000000003</v>
      </c>
      <c r="Y16" s="15">
        <f>[12]Abril!$J$28</f>
        <v>35.28</v>
      </c>
      <c r="Z16" s="15">
        <f>[12]Abril!$J$29</f>
        <v>34.56</v>
      </c>
      <c r="AA16" s="15">
        <f>[12]Abril!$J$30</f>
        <v>43.2</v>
      </c>
      <c r="AB16" s="15">
        <f>[12]Abril!$J$31</f>
        <v>45.36</v>
      </c>
      <c r="AC16" s="15">
        <f>[12]Abril!$J$32</f>
        <v>19.440000000000001</v>
      </c>
      <c r="AD16" s="15">
        <f>[12]Abril!$J$33</f>
        <v>25.56</v>
      </c>
      <c r="AE16" s="15">
        <f>[12]Abril!$J$34</f>
        <v>27.720000000000002</v>
      </c>
      <c r="AF16" s="86">
        <f t="shared" si="2"/>
        <v>47.519999999999996</v>
      </c>
      <c r="AG16" s="2"/>
    </row>
    <row r="17" spans="1:33" ht="17.100000000000001" customHeight="1" x14ac:dyDescent="0.2">
      <c r="A17" s="84" t="s">
        <v>8</v>
      </c>
      <c r="B17" s="15">
        <f>[13]Abril!$J$5</f>
        <v>42.84</v>
      </c>
      <c r="C17" s="15">
        <f>[13]Abril!$J$6</f>
        <v>38.519999999999996</v>
      </c>
      <c r="D17" s="15">
        <f>[13]Abril!$J$7</f>
        <v>33.840000000000003</v>
      </c>
      <c r="E17" s="15">
        <f>[13]Abril!$J$8</f>
        <v>34.56</v>
      </c>
      <c r="F17" s="15">
        <f>[13]Abril!$J$9</f>
        <v>54.72</v>
      </c>
      <c r="G17" s="15">
        <f>[13]Abril!$J$10</f>
        <v>36</v>
      </c>
      <c r="H17" s="15">
        <f>[13]Abril!$J$11</f>
        <v>23.759999999999998</v>
      </c>
      <c r="I17" s="15">
        <f>[13]Abril!$J$12</f>
        <v>38.159999999999997</v>
      </c>
      <c r="J17" s="15">
        <f>[13]Abril!$J$13</f>
        <v>37.080000000000005</v>
      </c>
      <c r="K17" s="15">
        <f>[13]Abril!$J$14</f>
        <v>48.96</v>
      </c>
      <c r="L17" s="15">
        <f>[13]Abril!$J$15</f>
        <v>25.2</v>
      </c>
      <c r="M17" s="15">
        <f>[13]Abril!$J$16</f>
        <v>24.12</v>
      </c>
      <c r="N17" s="15">
        <f>[13]Abril!$J$17</f>
        <v>29.880000000000003</v>
      </c>
      <c r="O17" s="15">
        <f>[13]Abril!$J$18</f>
        <v>28.08</v>
      </c>
      <c r="P17" s="15">
        <f>[13]Abril!$J$19</f>
        <v>29.16</v>
      </c>
      <c r="Q17" s="15">
        <f>[13]Abril!$J$20</f>
        <v>60.839999999999996</v>
      </c>
      <c r="R17" s="15">
        <f>[13]Abril!$J$21</f>
        <v>16.920000000000002</v>
      </c>
      <c r="S17" s="15">
        <f>[13]Abril!$J$22</f>
        <v>37.440000000000005</v>
      </c>
      <c r="T17" s="15">
        <f>[13]Abril!$J$23</f>
        <v>42.480000000000004</v>
      </c>
      <c r="U17" s="15">
        <f>[13]Abril!$J$24</f>
        <v>23.040000000000003</v>
      </c>
      <c r="V17" s="15">
        <f>[13]Abril!$J$25</f>
        <v>32.04</v>
      </c>
      <c r="W17" s="15">
        <f>[13]Abril!$J$26</f>
        <v>25.92</v>
      </c>
      <c r="X17" s="15">
        <f>[13]Abril!$J$27</f>
        <v>25.2</v>
      </c>
      <c r="Y17" s="15">
        <f>[13]Abril!$J$28</f>
        <v>32.04</v>
      </c>
      <c r="Z17" s="15">
        <f>[13]Abril!$J$29</f>
        <v>36</v>
      </c>
      <c r="AA17" s="15">
        <f>[13]Abril!$J$30</f>
        <v>50.4</v>
      </c>
      <c r="AB17" s="15">
        <f>[13]Abril!$J$31</f>
        <v>47.88</v>
      </c>
      <c r="AC17" s="15">
        <f>[13]Abril!$J$32</f>
        <v>21.240000000000002</v>
      </c>
      <c r="AD17" s="15">
        <f>[13]Abril!$J$33</f>
        <v>23.400000000000002</v>
      </c>
      <c r="AE17" s="15">
        <f>[13]Abril!$J$34</f>
        <v>30.6</v>
      </c>
      <c r="AF17" s="86">
        <f t="shared" si="2"/>
        <v>60.839999999999996</v>
      </c>
      <c r="AG17" s="2"/>
    </row>
    <row r="18" spans="1:33" ht="17.100000000000001" customHeight="1" x14ac:dyDescent="0.2">
      <c r="A18" s="84" t="s">
        <v>9</v>
      </c>
      <c r="B18" s="15">
        <f>[14]Abril!$J$5</f>
        <v>36.36</v>
      </c>
      <c r="C18" s="15">
        <f>[14]Abril!$J$6</f>
        <v>41.04</v>
      </c>
      <c r="D18" s="15">
        <f>[14]Abril!$J$7</f>
        <v>31.680000000000003</v>
      </c>
      <c r="E18" s="15">
        <f>[14]Abril!$J$8</f>
        <v>38.880000000000003</v>
      </c>
      <c r="F18" s="15">
        <f>[14]Abril!$J$9</f>
        <v>43.2</v>
      </c>
      <c r="G18" s="15">
        <f>[14]Abril!$J$10</f>
        <v>31.319999999999997</v>
      </c>
      <c r="H18" s="15">
        <f>[14]Abril!$J$11</f>
        <v>42.84</v>
      </c>
      <c r="I18" s="15">
        <f>[14]Abril!$J$12</f>
        <v>28.08</v>
      </c>
      <c r="J18" s="15">
        <f>[14]Abril!$J$13</f>
        <v>30.6</v>
      </c>
      <c r="K18" s="15">
        <f>[14]Abril!$J$14</f>
        <v>30.6</v>
      </c>
      <c r="L18" s="15">
        <f>[14]Abril!$J$15</f>
        <v>29.880000000000003</v>
      </c>
      <c r="M18" s="15">
        <f>[14]Abril!$J$16</f>
        <v>25.56</v>
      </c>
      <c r="N18" s="15">
        <f>[14]Abril!$J$17</f>
        <v>31.680000000000003</v>
      </c>
      <c r="O18" s="15">
        <f>[14]Abril!$J$18</f>
        <v>25.92</v>
      </c>
      <c r="P18" s="15">
        <f>[14]Abril!$J$19</f>
        <v>27.720000000000002</v>
      </c>
      <c r="Q18" s="15">
        <f>[14]Abril!$J$20</f>
        <v>48.6</v>
      </c>
      <c r="R18" s="15">
        <f>[14]Abril!$J$21</f>
        <v>16.559999999999999</v>
      </c>
      <c r="S18" s="15">
        <f>[14]Abril!$J$22</f>
        <v>29.880000000000003</v>
      </c>
      <c r="T18" s="15">
        <f>[14]Abril!$J$23</f>
        <v>34.56</v>
      </c>
      <c r="U18" s="15">
        <f>[14]Abril!$J$24</f>
        <v>41.4</v>
      </c>
      <c r="V18" s="15">
        <f>[14]Abril!$J$25</f>
        <v>25.56</v>
      </c>
      <c r="W18" s="15">
        <f>[14]Abril!$J$26</f>
        <v>27</v>
      </c>
      <c r="X18" s="15">
        <f>[14]Abril!$J$27</f>
        <v>27</v>
      </c>
      <c r="Y18" s="15">
        <f>[14]Abril!$J$28</f>
        <v>31.319999999999997</v>
      </c>
      <c r="Z18" s="15">
        <f>[14]Abril!$J$29</f>
        <v>33.840000000000003</v>
      </c>
      <c r="AA18" s="15">
        <f>[14]Abril!$J$30</f>
        <v>56.88</v>
      </c>
      <c r="AB18" s="15">
        <f>[14]Abril!$J$31</f>
        <v>44.64</v>
      </c>
      <c r="AC18" s="15">
        <f>[14]Abril!$J$32</f>
        <v>22.68</v>
      </c>
      <c r="AD18" s="15">
        <f>[14]Abril!$J$33</f>
        <v>27</v>
      </c>
      <c r="AE18" s="15">
        <f>[14]Abril!$J$34</f>
        <v>30.96</v>
      </c>
      <c r="AF18" s="86">
        <f t="shared" si="2"/>
        <v>56.88</v>
      </c>
      <c r="AG18" s="2"/>
    </row>
    <row r="19" spans="1:33" ht="17.100000000000001" customHeight="1" x14ac:dyDescent="0.2">
      <c r="A19" s="84" t="s">
        <v>49</v>
      </c>
      <c r="B19" s="15">
        <f>[15]Abril!$J$5</f>
        <v>30.6</v>
      </c>
      <c r="C19" s="15">
        <f>[15]Abril!$J$6</f>
        <v>27</v>
      </c>
      <c r="D19" s="15">
        <f>[15]Abril!$J$7</f>
        <v>23.400000000000002</v>
      </c>
      <c r="E19" s="15">
        <f>[15]Abril!$J$8</f>
        <v>37.800000000000004</v>
      </c>
      <c r="F19" s="15">
        <f>[15]Abril!$J$9</f>
        <v>53.28</v>
      </c>
      <c r="G19" s="15">
        <f>[15]Abril!$J$10</f>
        <v>21.240000000000002</v>
      </c>
      <c r="H19" s="15">
        <f>[15]Abril!$J$11</f>
        <v>33.480000000000004</v>
      </c>
      <c r="I19" s="15">
        <f>[15]Abril!$J$12</f>
        <v>54.72</v>
      </c>
      <c r="J19" s="15">
        <f>[15]Abril!$J$13</f>
        <v>27.36</v>
      </c>
      <c r="K19" s="15">
        <f>[15]Abril!$J$14</f>
        <v>39.96</v>
      </c>
      <c r="L19" s="15">
        <f>[15]Abril!$J$15</f>
        <v>23.040000000000003</v>
      </c>
      <c r="M19" s="15">
        <f>[15]Abril!$J$16</f>
        <v>22.68</v>
      </c>
      <c r="N19" s="15">
        <f>[15]Abril!$J$17</f>
        <v>16.2</v>
      </c>
      <c r="O19" s="15">
        <f>[15]Abril!$J$18</f>
        <v>20.16</v>
      </c>
      <c r="P19" s="15">
        <f>[15]Abril!$J$19</f>
        <v>30.6</v>
      </c>
      <c r="Q19" s="15">
        <f>[15]Abril!$J$20</f>
        <v>37.080000000000005</v>
      </c>
      <c r="R19" s="15">
        <f>[15]Abril!$J$21</f>
        <v>16.920000000000002</v>
      </c>
      <c r="S19" s="15">
        <f>[15]Abril!$J$22</f>
        <v>15.48</v>
      </c>
      <c r="T19" s="15">
        <f>[15]Abril!$J$23</f>
        <v>31.680000000000003</v>
      </c>
      <c r="U19" s="15">
        <f>[15]Abril!$J$24</f>
        <v>31.319999999999997</v>
      </c>
      <c r="V19" s="15">
        <f>[15]Abril!$J$25</f>
        <v>18</v>
      </c>
      <c r="W19" s="15">
        <f>[15]Abril!$J$26</f>
        <v>14.4</v>
      </c>
      <c r="X19" s="15">
        <f>[15]Abril!$J$27</f>
        <v>25.56</v>
      </c>
      <c r="Y19" s="15">
        <f>[15]Abril!$J$28</f>
        <v>25.2</v>
      </c>
      <c r="Z19" s="15">
        <f>[15]Abril!$J$29</f>
        <v>43.2</v>
      </c>
      <c r="AA19" s="15">
        <f>[15]Abril!$J$30</f>
        <v>34.200000000000003</v>
      </c>
      <c r="AB19" s="15">
        <f>[15]Abril!$J$31</f>
        <v>23.040000000000003</v>
      </c>
      <c r="AC19" s="15">
        <f>[15]Abril!$J$32</f>
        <v>15.840000000000002</v>
      </c>
      <c r="AD19" s="15">
        <f>[15]Abril!$J$33</f>
        <v>20.52</v>
      </c>
      <c r="AE19" s="15">
        <f>[15]Abril!$J$34</f>
        <v>18</v>
      </c>
      <c r="AF19" s="86">
        <f t="shared" si="2"/>
        <v>54.72</v>
      </c>
      <c r="AG19" s="2"/>
    </row>
    <row r="20" spans="1:33" ht="17.100000000000001" customHeight="1" x14ac:dyDescent="0.2">
      <c r="A20" s="84" t="s">
        <v>10</v>
      </c>
      <c r="B20" s="15">
        <f>[16]Abril!$J$5</f>
        <v>43.92</v>
      </c>
      <c r="C20" s="15">
        <f>[16]Abril!$J$6</f>
        <v>41.4</v>
      </c>
      <c r="D20" s="15">
        <f>[16]Abril!$J$7</f>
        <v>34.200000000000003</v>
      </c>
      <c r="E20" s="15">
        <f>[16]Abril!$J$8</f>
        <v>25.92</v>
      </c>
      <c r="F20" s="15">
        <f>[16]Abril!$J$9</f>
        <v>37.800000000000004</v>
      </c>
      <c r="G20" s="15">
        <f>[16]Abril!$J$10</f>
        <v>33.480000000000004</v>
      </c>
      <c r="H20" s="15">
        <f>[16]Abril!$J$11</f>
        <v>24.48</v>
      </c>
      <c r="I20" s="15">
        <f>[16]Abril!$J$12</f>
        <v>30.240000000000002</v>
      </c>
      <c r="J20" s="15">
        <f>[16]Abril!$J$13</f>
        <v>34.56</v>
      </c>
      <c r="K20" s="15">
        <f>[16]Abril!$J$14</f>
        <v>37.440000000000005</v>
      </c>
      <c r="L20" s="15">
        <f>[16]Abril!$J$15</f>
        <v>24.12</v>
      </c>
      <c r="M20" s="15">
        <f>[16]Abril!$J$16</f>
        <v>23.040000000000003</v>
      </c>
      <c r="N20" s="15">
        <f>[16]Abril!$J$17</f>
        <v>26.28</v>
      </c>
      <c r="O20" s="15">
        <f>[16]Abril!$J$18</f>
        <v>30.240000000000002</v>
      </c>
      <c r="P20" s="15">
        <f>[16]Abril!$J$19</f>
        <v>27</v>
      </c>
      <c r="Q20" s="15">
        <f>[16]Abril!$J$20</f>
        <v>39.96</v>
      </c>
      <c r="R20" s="15">
        <f>[16]Abril!$J$21</f>
        <v>14.04</v>
      </c>
      <c r="S20" s="15">
        <f>[16]Abril!$J$22</f>
        <v>27.720000000000002</v>
      </c>
      <c r="T20" s="15">
        <f>[16]Abril!$J$23</f>
        <v>32.04</v>
      </c>
      <c r="U20" s="15">
        <f>[16]Abril!$J$24</f>
        <v>31.319999999999997</v>
      </c>
      <c r="V20" s="15">
        <f>[16]Abril!$J$25</f>
        <v>27.36</v>
      </c>
      <c r="W20" s="15">
        <f>[16]Abril!$J$26</f>
        <v>22.32</v>
      </c>
      <c r="X20" s="15">
        <f>[16]Abril!$J$27</f>
        <v>29.52</v>
      </c>
      <c r="Y20" s="15">
        <f>[16]Abril!$J$28</f>
        <v>33.119999999999997</v>
      </c>
      <c r="Z20" s="15">
        <f>[16]Abril!$J$29</f>
        <v>39.24</v>
      </c>
      <c r="AA20" s="15">
        <f>[16]Abril!$J$30</f>
        <v>54.72</v>
      </c>
      <c r="AB20" s="15">
        <f>[16]Abril!$J$31</f>
        <v>34.92</v>
      </c>
      <c r="AC20" s="15">
        <f>[16]Abril!$J$32</f>
        <v>20.88</v>
      </c>
      <c r="AD20" s="15">
        <f>[16]Abril!$J$33</f>
        <v>23.400000000000002</v>
      </c>
      <c r="AE20" s="15">
        <f>[16]Abril!$J$34</f>
        <v>26.28</v>
      </c>
      <c r="AF20" s="86">
        <f t="shared" si="2"/>
        <v>54.72</v>
      </c>
      <c r="AG20" s="2"/>
    </row>
    <row r="21" spans="1:33" ht="17.100000000000001" customHeight="1" x14ac:dyDescent="0.2">
      <c r="A21" s="84" t="s">
        <v>11</v>
      </c>
      <c r="B21" s="15">
        <f>[17]Abril!$J$5</f>
        <v>30.240000000000002</v>
      </c>
      <c r="C21" s="15">
        <f>[17]Abril!$J$6</f>
        <v>29.880000000000003</v>
      </c>
      <c r="D21" s="15">
        <f>[17]Abril!$J$7</f>
        <v>21.240000000000002</v>
      </c>
      <c r="E21" s="15">
        <f>[17]Abril!$J$8</f>
        <v>33.840000000000003</v>
      </c>
      <c r="F21" s="15">
        <f>[17]Abril!$J$9</f>
        <v>28.44</v>
      </c>
      <c r="G21" s="15">
        <f>[17]Abril!$J$10</f>
        <v>33.480000000000004</v>
      </c>
      <c r="H21" s="15">
        <f>[17]Abril!$J$11</f>
        <v>22.32</v>
      </c>
      <c r="I21" s="15">
        <f>[17]Abril!$J$12</f>
        <v>33.840000000000003</v>
      </c>
      <c r="J21" s="15">
        <f>[17]Abril!$J$13</f>
        <v>34.92</v>
      </c>
      <c r="K21" s="15">
        <f>[17]Abril!$J$14</f>
        <v>31.319999999999997</v>
      </c>
      <c r="L21" s="15">
        <f>[17]Abril!$J$15</f>
        <v>29.880000000000003</v>
      </c>
      <c r="M21" s="15">
        <f>[17]Abril!$J$16</f>
        <v>23.400000000000002</v>
      </c>
      <c r="N21" s="15">
        <f>[17]Abril!$J$17</f>
        <v>20.16</v>
      </c>
      <c r="O21" s="15">
        <f>[17]Abril!$J$18</f>
        <v>21.6</v>
      </c>
      <c r="P21" s="15">
        <f>[17]Abril!$J$19</f>
        <v>20.16</v>
      </c>
      <c r="Q21" s="15">
        <f>[17]Abril!$J$20</f>
        <v>43.92</v>
      </c>
      <c r="R21" s="15">
        <f>[17]Abril!$J$21</f>
        <v>18</v>
      </c>
      <c r="S21" s="15">
        <f>[17]Abril!$J$22</f>
        <v>21.240000000000002</v>
      </c>
      <c r="T21" s="15">
        <f>[17]Abril!$J$23</f>
        <v>21.240000000000002</v>
      </c>
      <c r="U21" s="15">
        <f>[17]Abril!$J$24</f>
        <v>32.04</v>
      </c>
      <c r="V21" s="15">
        <f>[17]Abril!$J$25</f>
        <v>23.400000000000002</v>
      </c>
      <c r="W21" s="15">
        <f>[17]Abril!$J$26</f>
        <v>10.8</v>
      </c>
      <c r="X21" s="15">
        <f>[17]Abril!$J$27</f>
        <v>26.64</v>
      </c>
      <c r="Y21" s="15">
        <f>[17]Abril!$J$28</f>
        <v>21.96</v>
      </c>
      <c r="Z21" s="15">
        <f>[17]Abril!$J$29</f>
        <v>31.319999999999997</v>
      </c>
      <c r="AA21" s="15">
        <f>[17]Abril!$J$30</f>
        <v>39.24</v>
      </c>
      <c r="AB21" s="15">
        <f>[17]Abril!$J$31</f>
        <v>33.840000000000003</v>
      </c>
      <c r="AC21" s="15">
        <f>[17]Abril!$J$32</f>
        <v>20.52</v>
      </c>
      <c r="AD21" s="15">
        <f>[17]Abril!$J$33</f>
        <v>24.12</v>
      </c>
      <c r="AE21" s="15">
        <f>[17]Abril!$J$34</f>
        <v>19.440000000000001</v>
      </c>
      <c r="AF21" s="86">
        <f t="shared" si="2"/>
        <v>43.92</v>
      </c>
      <c r="AG21" s="2"/>
    </row>
    <row r="22" spans="1:33" ht="17.100000000000001" customHeight="1" x14ac:dyDescent="0.2">
      <c r="A22" s="84" t="s">
        <v>12</v>
      </c>
      <c r="B22" s="15">
        <f>[18]Abril!$J$5</f>
        <v>20.16</v>
      </c>
      <c r="C22" s="15">
        <f>[18]Abril!$J$6</f>
        <v>21.240000000000002</v>
      </c>
      <c r="D22" s="15">
        <f>[18]Abril!$J$7</f>
        <v>18.720000000000002</v>
      </c>
      <c r="E22" s="15">
        <f>[18]Abril!$J$8</f>
        <v>33.480000000000004</v>
      </c>
      <c r="F22" s="15">
        <f>[18]Abril!$J$9</f>
        <v>31.319999999999997</v>
      </c>
      <c r="G22" s="15">
        <f>[18]Abril!$J$10</f>
        <v>24.12</v>
      </c>
      <c r="H22" s="15">
        <f>[18]Abril!$J$11</f>
        <v>30.240000000000002</v>
      </c>
      <c r="I22" s="15">
        <f>[18]Abril!$J$12</f>
        <v>45.72</v>
      </c>
      <c r="J22" s="15">
        <f>[18]Abril!$J$13</f>
        <v>24.12</v>
      </c>
      <c r="K22" s="15">
        <f>[18]Abril!$J$14</f>
        <v>25.2</v>
      </c>
      <c r="L22" s="15">
        <f>[18]Abril!$J$15</f>
        <v>19.440000000000001</v>
      </c>
      <c r="M22" s="15">
        <f>[18]Abril!$J$16</f>
        <v>29.52</v>
      </c>
      <c r="N22" s="15">
        <f>[18]Abril!$J$17</f>
        <v>17.28</v>
      </c>
      <c r="O22" s="15">
        <f>[18]Abril!$J$18</f>
        <v>12.6</v>
      </c>
      <c r="P22" s="15">
        <f>[18]Abril!$J$19</f>
        <v>20.52</v>
      </c>
      <c r="Q22" s="15">
        <f>[18]Abril!$J$20</f>
        <v>55.080000000000005</v>
      </c>
      <c r="R22" s="15">
        <f>[18]Abril!$J$21</f>
        <v>13.32</v>
      </c>
      <c r="S22" s="15">
        <f>[18]Abril!$J$22</f>
        <v>13.32</v>
      </c>
      <c r="T22" s="15">
        <f>[18]Abril!$J$23</f>
        <v>44.64</v>
      </c>
      <c r="U22" s="15">
        <f>[18]Abril!$J$24</f>
        <v>43.2</v>
      </c>
      <c r="V22" s="15">
        <f>[18]Abril!$J$25</f>
        <v>12.6</v>
      </c>
      <c r="W22" s="15">
        <f>[18]Abril!$J$26</f>
        <v>16.2</v>
      </c>
      <c r="X22" s="15">
        <f>[18]Abril!$J$27</f>
        <v>18.720000000000002</v>
      </c>
      <c r="Y22" s="15">
        <f>[18]Abril!$J$28</f>
        <v>21.96</v>
      </c>
      <c r="Z22" s="15">
        <f>[18]Abril!$J$29</f>
        <v>41.4</v>
      </c>
      <c r="AA22" s="15">
        <f>[18]Abril!$J$30</f>
        <v>52.2</v>
      </c>
      <c r="AB22" s="15">
        <f>[18]Abril!$J$31</f>
        <v>30.240000000000002</v>
      </c>
      <c r="AC22" s="15">
        <f>[18]Abril!$J$32</f>
        <v>21.240000000000002</v>
      </c>
      <c r="AD22" s="15">
        <f>[18]Abril!$J$33</f>
        <v>19.440000000000001</v>
      </c>
      <c r="AE22" s="15">
        <f>[18]Abril!$J$34</f>
        <v>23.040000000000003</v>
      </c>
      <c r="AF22" s="86">
        <f t="shared" si="2"/>
        <v>55.080000000000005</v>
      </c>
      <c r="AG22" s="2"/>
    </row>
    <row r="23" spans="1:33" ht="17.100000000000001" customHeight="1" x14ac:dyDescent="0.2">
      <c r="A23" s="84" t="s">
        <v>13</v>
      </c>
      <c r="B23" s="15">
        <f>[19]Abril!$J$5</f>
        <v>28.44</v>
      </c>
      <c r="C23" s="15">
        <f>[19]Abril!$J$6</f>
        <v>21.6</v>
      </c>
      <c r="D23" s="15">
        <f>[19]Abril!$J$7</f>
        <v>24.48</v>
      </c>
      <c r="E23" s="15">
        <f>[19]Abril!$J$8</f>
        <v>37.080000000000005</v>
      </c>
      <c r="F23" s="15">
        <f>[19]Abril!$J$9</f>
        <v>34.200000000000003</v>
      </c>
      <c r="G23" s="15">
        <f>[19]Abril!$J$10</f>
        <v>29.880000000000003</v>
      </c>
      <c r="H23" s="15">
        <f>[19]Abril!$J$11</f>
        <v>42.12</v>
      </c>
      <c r="I23" s="15">
        <f>[19]Abril!$J$12</f>
        <v>29.52</v>
      </c>
      <c r="J23" s="15">
        <f>[19]Abril!$J$13</f>
        <v>28.08</v>
      </c>
      <c r="K23" s="15">
        <f>[19]Abril!$J$14</f>
        <v>32.76</v>
      </c>
      <c r="L23" s="15">
        <f>[19]Abril!$J$15</f>
        <v>28.08</v>
      </c>
      <c r="M23" s="15">
        <f>[19]Abril!$J$16</f>
        <v>23.759999999999998</v>
      </c>
      <c r="N23" s="15">
        <f>[19]Abril!$J$17</f>
        <v>16.2</v>
      </c>
      <c r="O23" s="15">
        <f>[19]Abril!$J$18</f>
        <v>28.44</v>
      </c>
      <c r="P23" s="15">
        <f>[19]Abril!$J$19</f>
        <v>24.48</v>
      </c>
      <c r="Q23" s="15">
        <f>[19]Abril!$J$20</f>
        <v>52.92</v>
      </c>
      <c r="R23" s="15">
        <f>[19]Abril!$J$21</f>
        <v>29.52</v>
      </c>
      <c r="S23" s="15">
        <f>[19]Abril!$J$22</f>
        <v>14.76</v>
      </c>
      <c r="T23" s="15">
        <f>[19]Abril!$J$23</f>
        <v>15.840000000000002</v>
      </c>
      <c r="U23" s="15">
        <f>[19]Abril!$J$24</f>
        <v>56.519999999999996</v>
      </c>
      <c r="V23" s="15">
        <f>[19]Abril!$J$25</f>
        <v>19.079999999999998</v>
      </c>
      <c r="W23" s="15">
        <f>[19]Abril!$J$26</f>
        <v>18</v>
      </c>
      <c r="X23" s="15">
        <f>[19]Abril!$J$27</f>
        <v>21.96</v>
      </c>
      <c r="Y23" s="15">
        <f>[19]Abril!$J$28</f>
        <v>32.04</v>
      </c>
      <c r="Z23" s="15">
        <f>[19]Abril!$J$29</f>
        <v>41.76</v>
      </c>
      <c r="AA23" s="15">
        <f>[19]Abril!$J$30</f>
        <v>48.24</v>
      </c>
      <c r="AB23" s="15">
        <f>[19]Abril!$J$31</f>
        <v>33.480000000000004</v>
      </c>
      <c r="AC23" s="15">
        <f>[19]Abril!$J$32</f>
        <v>3.9600000000000004</v>
      </c>
      <c r="AD23" s="15">
        <f>[19]Abril!$J$33</f>
        <v>0</v>
      </c>
      <c r="AE23" s="15">
        <f>[19]Abril!$J$34</f>
        <v>0</v>
      </c>
      <c r="AF23" s="86">
        <f t="shared" si="2"/>
        <v>56.519999999999996</v>
      </c>
      <c r="AG23" s="2"/>
    </row>
    <row r="24" spans="1:33" ht="17.100000000000001" customHeight="1" x14ac:dyDescent="0.2">
      <c r="A24" s="84" t="s">
        <v>14</v>
      </c>
      <c r="B24" s="15">
        <f>[20]Abril!$J$5</f>
        <v>33.840000000000003</v>
      </c>
      <c r="C24" s="15">
        <f>[20]Abril!$J$6</f>
        <v>34.56</v>
      </c>
      <c r="D24" s="15">
        <f>[20]Abril!$J$7</f>
        <v>28.08</v>
      </c>
      <c r="E24" s="15">
        <f>[20]Abril!$J$8</f>
        <v>42.12</v>
      </c>
      <c r="F24" s="15">
        <f>[20]Abril!$J$9</f>
        <v>29.16</v>
      </c>
      <c r="G24" s="15">
        <f>[20]Abril!$J$10</f>
        <v>39.6</v>
      </c>
      <c r="H24" s="15">
        <f>[20]Abril!$J$11</f>
        <v>31.319999999999997</v>
      </c>
      <c r="I24" s="15">
        <f>[20]Abril!$J$12</f>
        <v>21.240000000000002</v>
      </c>
      <c r="J24" s="15">
        <f>[20]Abril!$J$13</f>
        <v>23.400000000000002</v>
      </c>
      <c r="K24" s="15">
        <f>[20]Abril!$J$14</f>
        <v>26.64</v>
      </c>
      <c r="L24" s="15">
        <f>[20]Abril!$J$15</f>
        <v>42.12</v>
      </c>
      <c r="M24" s="15">
        <f>[20]Abril!$J$16</f>
        <v>38.519999999999996</v>
      </c>
      <c r="N24" s="15">
        <f>[20]Abril!$J$17</f>
        <v>23.040000000000003</v>
      </c>
      <c r="O24" s="15">
        <f>[20]Abril!$J$18</f>
        <v>23.040000000000003</v>
      </c>
      <c r="P24" s="15">
        <f>[20]Abril!$J$19</f>
        <v>25.56</v>
      </c>
      <c r="Q24" s="15">
        <f>[20]Abril!$J$20</f>
        <v>44.64</v>
      </c>
      <c r="R24" s="15">
        <f>[20]Abril!$J$21</f>
        <v>29.52</v>
      </c>
      <c r="S24" s="15">
        <f>[20]Abril!$J$22</f>
        <v>24.48</v>
      </c>
      <c r="T24" s="15">
        <f>[20]Abril!$J$23</f>
        <v>21.96</v>
      </c>
      <c r="U24" s="15">
        <f>[20]Abril!$J$24</f>
        <v>59.04</v>
      </c>
      <c r="V24" s="15">
        <f>[20]Abril!$J$25</f>
        <v>47.16</v>
      </c>
      <c r="W24" s="15">
        <f>[20]Abril!$J$26</f>
        <v>32.4</v>
      </c>
      <c r="X24" s="15">
        <f>[20]Abril!$J$27</f>
        <v>25.2</v>
      </c>
      <c r="Y24" s="15">
        <f>[20]Abril!$J$28</f>
        <v>16.559999999999999</v>
      </c>
      <c r="Z24" s="15">
        <f>[20]Abril!$J$29</f>
        <v>37.440000000000005</v>
      </c>
      <c r="AA24" s="15">
        <f>[20]Abril!$J$30</f>
        <v>45.36</v>
      </c>
      <c r="AB24" s="15">
        <f>[20]Abril!$J$31</f>
        <v>34.56</v>
      </c>
      <c r="AC24" s="15">
        <f>[20]Abril!$J$32</f>
        <v>22.68</v>
      </c>
      <c r="AD24" s="15">
        <f>[20]Abril!$J$33</f>
        <v>25.56</v>
      </c>
      <c r="AE24" s="15">
        <f>[20]Abril!$J$34</f>
        <v>23.759999999999998</v>
      </c>
      <c r="AF24" s="86">
        <f t="shared" si="2"/>
        <v>59.04</v>
      </c>
      <c r="AG24" s="2"/>
    </row>
    <row r="25" spans="1:33" ht="17.100000000000001" customHeight="1" x14ac:dyDescent="0.2">
      <c r="A25" s="84" t="s">
        <v>15</v>
      </c>
      <c r="B25" s="15">
        <f>[21]Abril!$J$5</f>
        <v>46.080000000000005</v>
      </c>
      <c r="C25" s="15">
        <f>[21]Abril!$J$6</f>
        <v>52.56</v>
      </c>
      <c r="D25" s="15">
        <f>[21]Abril!$J$7</f>
        <v>40.680000000000007</v>
      </c>
      <c r="E25" s="15">
        <f>[21]Abril!$J$8</f>
        <v>25.2</v>
      </c>
      <c r="F25" s="15">
        <f>[21]Abril!$J$9</f>
        <v>41.4</v>
      </c>
      <c r="G25" s="15">
        <f>[21]Abril!$J$10</f>
        <v>25.56</v>
      </c>
      <c r="H25" s="15">
        <f>[21]Abril!$J$11</f>
        <v>32.4</v>
      </c>
      <c r="I25" s="15">
        <f>[21]Abril!$J$12</f>
        <v>39.6</v>
      </c>
      <c r="J25" s="15">
        <f>[21]Abril!$J$13</f>
        <v>38.519999999999996</v>
      </c>
      <c r="K25" s="15">
        <f>[21]Abril!$J$14</f>
        <v>39.96</v>
      </c>
      <c r="L25" s="15">
        <f>[21]Abril!$J$15</f>
        <v>24.840000000000003</v>
      </c>
      <c r="M25" s="15">
        <f>[21]Abril!$J$16</f>
        <v>25.2</v>
      </c>
      <c r="N25" s="15">
        <f>[21]Abril!$J$17</f>
        <v>28.44</v>
      </c>
      <c r="O25" s="15">
        <f>[21]Abril!$J$18</f>
        <v>33.840000000000003</v>
      </c>
      <c r="P25" s="15">
        <f>[21]Abril!$J$19</f>
        <v>39.96</v>
      </c>
      <c r="Q25" s="15">
        <f>[21]Abril!$J$20</f>
        <v>54.72</v>
      </c>
      <c r="R25" s="15">
        <f>[21]Abril!$J$21</f>
        <v>15.840000000000002</v>
      </c>
      <c r="S25" s="15">
        <f>[21]Abril!$J$22</f>
        <v>26.64</v>
      </c>
      <c r="T25" s="15">
        <f>[21]Abril!$J$23</f>
        <v>43.2</v>
      </c>
      <c r="U25" s="15">
        <f>[21]Abril!$J$24</f>
        <v>42.84</v>
      </c>
      <c r="V25" s="15">
        <f>[21]Abril!$J$25</f>
        <v>27</v>
      </c>
      <c r="W25" s="15">
        <f>[21]Abril!$J$26</f>
        <v>22.68</v>
      </c>
      <c r="X25" s="15">
        <f>[21]Abril!$J$27</f>
        <v>43.2</v>
      </c>
      <c r="Y25" s="15">
        <f>[21]Abril!$J$28</f>
        <v>36.36</v>
      </c>
      <c r="Z25" s="15">
        <f>[21]Abril!$J$29</f>
        <v>50.04</v>
      </c>
      <c r="AA25" s="15">
        <f>[21]Abril!$J$30</f>
        <v>53.28</v>
      </c>
      <c r="AB25" s="15">
        <f>[21]Abril!$J$31</f>
        <v>36</v>
      </c>
      <c r="AC25" s="15">
        <f>[21]Abril!$J$32</f>
        <v>29.16</v>
      </c>
      <c r="AD25" s="15">
        <f>[21]Abril!$J$33</f>
        <v>33.480000000000004</v>
      </c>
      <c r="AE25" s="15">
        <f>[21]Abril!$J$34</f>
        <v>37.800000000000004</v>
      </c>
      <c r="AF25" s="86">
        <f t="shared" si="2"/>
        <v>54.72</v>
      </c>
      <c r="AG25" s="2"/>
    </row>
    <row r="26" spans="1:33" ht="17.100000000000001" customHeight="1" x14ac:dyDescent="0.2">
      <c r="A26" s="84" t="s">
        <v>16</v>
      </c>
      <c r="B26" s="15">
        <f>[22]Abril!$J$5</f>
        <v>22.32</v>
      </c>
      <c r="C26" s="15">
        <f>[22]Abril!$J$6</f>
        <v>18.720000000000002</v>
      </c>
      <c r="D26" s="15">
        <f>[22]Abril!$J$7</f>
        <v>21.240000000000002</v>
      </c>
      <c r="E26" s="15">
        <f>[22]Abril!$J$8</f>
        <v>25.2</v>
      </c>
      <c r="F26" s="15">
        <f>[22]Abril!$J$9</f>
        <v>39.24</v>
      </c>
      <c r="G26" s="15">
        <f>[22]Abril!$J$10</f>
        <v>19.8</v>
      </c>
      <c r="H26" s="15">
        <f>[22]Abril!$J$11</f>
        <v>36.36</v>
      </c>
      <c r="I26" s="15">
        <f>[22]Abril!$J$12</f>
        <v>41.4</v>
      </c>
      <c r="J26" s="15">
        <f>[22]Abril!$J$13</f>
        <v>40.32</v>
      </c>
      <c r="K26" s="15">
        <f>[22]Abril!$J$14</f>
        <v>21.96</v>
      </c>
      <c r="L26" s="15">
        <f>[22]Abril!$J$15</f>
        <v>24.12</v>
      </c>
      <c r="M26" s="15">
        <f>[22]Abril!$J$16</f>
        <v>33.119999999999997</v>
      </c>
      <c r="N26" s="15">
        <f>[22]Abril!$J$17</f>
        <v>18.36</v>
      </c>
      <c r="O26" s="15">
        <f>[22]Abril!$J$18</f>
        <v>20.16</v>
      </c>
      <c r="P26" s="15">
        <f>[22]Abril!$J$19</f>
        <v>29.16</v>
      </c>
      <c r="Q26" s="15">
        <f>[22]Abril!$J$20</f>
        <v>33.480000000000004</v>
      </c>
      <c r="R26" s="15">
        <f>[22]Abril!$J$21</f>
        <v>19.8</v>
      </c>
      <c r="S26" s="15">
        <f>[22]Abril!$J$22</f>
        <v>22.32</v>
      </c>
      <c r="T26" s="15">
        <f>[22]Abril!$J$23</f>
        <v>30.6</v>
      </c>
      <c r="U26" s="15">
        <f>[22]Abril!$J$24</f>
        <v>45.36</v>
      </c>
      <c r="V26" s="15">
        <f>[22]Abril!$J$25</f>
        <v>17.28</v>
      </c>
      <c r="W26" s="15">
        <f>[22]Abril!$J$26</f>
        <v>23.759999999999998</v>
      </c>
      <c r="X26" s="15">
        <f>[22]Abril!$J$27</f>
        <v>17.64</v>
      </c>
      <c r="Y26" s="15">
        <f>[22]Abril!$J$28</f>
        <v>27.720000000000002</v>
      </c>
      <c r="Z26" s="15">
        <f>[22]Abril!$J$29</f>
        <v>54.72</v>
      </c>
      <c r="AA26" s="15">
        <f>[22]Abril!$J$30</f>
        <v>48.24</v>
      </c>
      <c r="AB26" s="15">
        <f>[22]Abril!$J$31</f>
        <v>34.56</v>
      </c>
      <c r="AC26" s="15">
        <f>[22]Abril!$J$32</f>
        <v>21.6</v>
      </c>
      <c r="AD26" s="15">
        <f>[22]Abril!$J$33</f>
        <v>16.920000000000002</v>
      </c>
      <c r="AE26" s="15">
        <f>[22]Abril!$J$34</f>
        <v>18</v>
      </c>
      <c r="AF26" s="86">
        <f t="shared" si="2"/>
        <v>54.72</v>
      </c>
      <c r="AG26" s="2"/>
    </row>
    <row r="27" spans="1:33" ht="17.100000000000001" customHeight="1" x14ac:dyDescent="0.2">
      <c r="A27" s="84" t="s">
        <v>17</v>
      </c>
      <c r="B27" s="15">
        <f>[23]Abril!$J$5</f>
        <v>34.56</v>
      </c>
      <c r="C27" s="15">
        <f>[23]Abril!$J$6</f>
        <v>32.04</v>
      </c>
      <c r="D27" s="15">
        <f>[23]Abril!$J$7</f>
        <v>29.52</v>
      </c>
      <c r="E27" s="15">
        <f>[23]Abril!$J$8</f>
        <v>36.36</v>
      </c>
      <c r="F27" s="15">
        <f>[23]Abril!$J$9</f>
        <v>36.36</v>
      </c>
      <c r="G27" s="15">
        <f>[23]Abril!$J$10</f>
        <v>32.76</v>
      </c>
      <c r="H27" s="15">
        <f>[23]Abril!$J$11</f>
        <v>29.52</v>
      </c>
      <c r="I27" s="15">
        <f>[23]Abril!$J$12</f>
        <v>34.200000000000003</v>
      </c>
      <c r="J27" s="15">
        <f>[23]Abril!$J$13</f>
        <v>29.52</v>
      </c>
      <c r="K27" s="15">
        <f>[23]Abril!$J$14</f>
        <v>20.52</v>
      </c>
      <c r="L27" s="15">
        <f>[23]Abril!$J$15</f>
        <v>19.079999999999998</v>
      </c>
      <c r="M27" s="15">
        <f>[23]Abril!$J$16</f>
        <v>17.64</v>
      </c>
      <c r="N27" s="15">
        <f>[23]Abril!$J$17</f>
        <v>23.400000000000002</v>
      </c>
      <c r="O27" s="15">
        <f>[23]Abril!$J$18</f>
        <v>21.240000000000002</v>
      </c>
      <c r="P27" s="15">
        <f>[23]Abril!$J$19</f>
        <v>27.36</v>
      </c>
      <c r="Q27" s="15">
        <f>[23]Abril!$J$20</f>
        <v>47.16</v>
      </c>
      <c r="R27" s="15">
        <f>[23]Abril!$J$21</f>
        <v>17.64</v>
      </c>
      <c r="S27" s="15">
        <f>[23]Abril!$J$22</f>
        <v>20.88</v>
      </c>
      <c r="T27" s="15">
        <f>[23]Abril!$J$23</f>
        <v>24.840000000000003</v>
      </c>
      <c r="U27" s="15">
        <f>[23]Abril!$J$24</f>
        <v>45</v>
      </c>
      <c r="V27" s="15">
        <f>[23]Abril!$J$25</f>
        <v>18.36</v>
      </c>
      <c r="W27" s="15">
        <f>[23]Abril!$J$26</f>
        <v>15.840000000000002</v>
      </c>
      <c r="X27" s="15">
        <f>[23]Abril!$J$27</f>
        <v>28.8</v>
      </c>
      <c r="Y27" s="15">
        <f>[23]Abril!$J$28</f>
        <v>32.04</v>
      </c>
      <c r="Z27" s="15">
        <f>[23]Abril!$J$29</f>
        <v>41.4</v>
      </c>
      <c r="AA27" s="15">
        <f>[23]Abril!$J$30</f>
        <v>57.24</v>
      </c>
      <c r="AB27" s="15">
        <f>[23]Abril!$J$31</f>
        <v>34.92</v>
      </c>
      <c r="AC27" s="15">
        <f>[23]Abril!$J$32</f>
        <v>17.64</v>
      </c>
      <c r="AD27" s="15">
        <f>[23]Abril!$J$33</f>
        <v>23.040000000000003</v>
      </c>
      <c r="AE27" s="15">
        <f>[23]Abril!$J$34</f>
        <v>31.680000000000003</v>
      </c>
      <c r="AF27" s="86">
        <f>MAX(B27:AE27)</f>
        <v>57.24</v>
      </c>
      <c r="AG27" s="2"/>
    </row>
    <row r="28" spans="1:33" ht="17.100000000000001" customHeight="1" x14ac:dyDescent="0.2">
      <c r="A28" s="84" t="s">
        <v>18</v>
      </c>
      <c r="B28" s="15">
        <f>[24]Abril!$J$5</f>
        <v>32.4</v>
      </c>
      <c r="C28" s="15">
        <f>[24]Abril!$J$6</f>
        <v>24.12</v>
      </c>
      <c r="D28" s="15">
        <f>[24]Abril!$J$7</f>
        <v>0</v>
      </c>
      <c r="E28" s="15" t="str">
        <f>[24]Abril!$J$8</f>
        <v>*</v>
      </c>
      <c r="F28" s="15">
        <f>[24]Abril!$J$9</f>
        <v>33.840000000000003</v>
      </c>
      <c r="G28" s="15">
        <f>[24]Abril!$J$10</f>
        <v>0</v>
      </c>
      <c r="H28" s="15">
        <f>[24]Abril!$J$11</f>
        <v>29.16</v>
      </c>
      <c r="I28" s="15">
        <f>[24]Abril!$J$12</f>
        <v>30.6</v>
      </c>
      <c r="J28" s="15">
        <f>[24]Abril!$J$13</f>
        <v>25.2</v>
      </c>
      <c r="K28" s="15">
        <f>[24]Abril!$J$14</f>
        <v>28.08</v>
      </c>
      <c r="L28" s="15">
        <f>[24]Abril!$J$15</f>
        <v>36.72</v>
      </c>
      <c r="M28" s="15">
        <f>[24]Abril!$J$16</f>
        <v>24.12</v>
      </c>
      <c r="N28" s="15">
        <f>[24]Abril!$J$17</f>
        <v>30.240000000000002</v>
      </c>
      <c r="O28" s="15">
        <f>[24]Abril!$J$18</f>
        <v>24.48</v>
      </c>
      <c r="P28" s="15">
        <f>[24]Abril!$J$19</f>
        <v>34.92</v>
      </c>
      <c r="Q28" s="15">
        <f>[24]Abril!$J$20</f>
        <v>48.24</v>
      </c>
      <c r="R28" s="15">
        <f>[24]Abril!$J$21</f>
        <v>20.52</v>
      </c>
      <c r="S28" s="15">
        <f>[24]Abril!$J$22</f>
        <v>17.64</v>
      </c>
      <c r="T28" s="15">
        <f>[24]Abril!$J$23</f>
        <v>23.040000000000003</v>
      </c>
      <c r="U28" s="15">
        <f>[24]Abril!$J$24</f>
        <v>52.92</v>
      </c>
      <c r="V28" s="15">
        <f>[24]Abril!$J$25</f>
        <v>39.24</v>
      </c>
      <c r="W28" s="15">
        <f>[24]Abril!$J$26</f>
        <v>21.6</v>
      </c>
      <c r="X28" s="15">
        <f>[24]Abril!$J$27</f>
        <v>34.56</v>
      </c>
      <c r="Y28" s="15">
        <f>[24]Abril!$J$28</f>
        <v>22.68</v>
      </c>
      <c r="Z28" s="15">
        <f>[24]Abril!$J$29</f>
        <v>43.92</v>
      </c>
      <c r="AA28" s="15">
        <f>[24]Abril!$J$30</f>
        <v>56.88</v>
      </c>
      <c r="AB28" s="15">
        <f>[24]Abril!$J$31</f>
        <v>32.76</v>
      </c>
      <c r="AC28" s="15">
        <f>[24]Abril!$J$32</f>
        <v>25.92</v>
      </c>
      <c r="AD28" s="15">
        <f>[24]Abril!$J$33</f>
        <v>25.56</v>
      </c>
      <c r="AE28" s="15">
        <f>[24]Abril!$J$34</f>
        <v>29.16</v>
      </c>
      <c r="AF28" s="86">
        <f t="shared" si="2"/>
        <v>56.88</v>
      </c>
      <c r="AG28" s="2"/>
    </row>
    <row r="29" spans="1:33" ht="17.100000000000001" customHeight="1" x14ac:dyDescent="0.2">
      <c r="A29" s="84" t="s">
        <v>19</v>
      </c>
      <c r="B29" s="15">
        <f>[25]Abril!$J$5</f>
        <v>37.080000000000005</v>
      </c>
      <c r="C29" s="15">
        <f>[25]Abril!$J$6</f>
        <v>41.76</v>
      </c>
      <c r="D29" s="15">
        <f>[25]Abril!$J$7</f>
        <v>33.119999999999997</v>
      </c>
      <c r="E29" s="15">
        <f>[25]Abril!$J$8</f>
        <v>25.92</v>
      </c>
      <c r="F29" s="15">
        <f>[25]Abril!$J$9</f>
        <v>49.680000000000007</v>
      </c>
      <c r="G29" s="15">
        <f>[25]Abril!$J$10</f>
        <v>25.56</v>
      </c>
      <c r="H29" s="15">
        <f>[25]Abril!$J$11</f>
        <v>24.48</v>
      </c>
      <c r="I29" s="15">
        <f>[25]Abril!$J$12</f>
        <v>84.600000000000009</v>
      </c>
      <c r="J29" s="15">
        <f>[25]Abril!$J$13</f>
        <v>33.119999999999997</v>
      </c>
      <c r="K29" s="15">
        <f>[25]Abril!$J$14</f>
        <v>42.84</v>
      </c>
      <c r="L29" s="15">
        <f>[25]Abril!$J$15</f>
        <v>23.759999999999998</v>
      </c>
      <c r="M29" s="15">
        <f>[25]Abril!$J$16</f>
        <v>28.08</v>
      </c>
      <c r="N29" s="15">
        <f>[25]Abril!$J$17</f>
        <v>32.4</v>
      </c>
      <c r="O29" s="15">
        <f>[25]Abril!$J$18</f>
        <v>27.720000000000002</v>
      </c>
      <c r="P29" s="15">
        <f>[25]Abril!$J$19</f>
        <v>27.720000000000002</v>
      </c>
      <c r="Q29" s="15">
        <f>[25]Abril!$J$20</f>
        <v>45.36</v>
      </c>
      <c r="R29" s="15">
        <f>[25]Abril!$J$21</f>
        <v>19.8</v>
      </c>
      <c r="S29" s="15">
        <f>[25]Abril!$J$22</f>
        <v>34.200000000000003</v>
      </c>
      <c r="T29" s="15">
        <f>[25]Abril!$J$23</f>
        <v>40.32</v>
      </c>
      <c r="U29" s="15">
        <f>[25]Abril!$J$24</f>
        <v>41.4</v>
      </c>
      <c r="V29" s="15">
        <f>[25]Abril!$J$25</f>
        <v>36</v>
      </c>
      <c r="W29" s="15">
        <f>[25]Abril!$J$26</f>
        <v>28.8</v>
      </c>
      <c r="X29" s="15">
        <f>[25]Abril!$J$27</f>
        <v>30.240000000000002</v>
      </c>
      <c r="Y29" s="15">
        <f>[25]Abril!$J$28</f>
        <v>33.840000000000003</v>
      </c>
      <c r="Z29" s="15">
        <f>[25]Abril!$J$29</f>
        <v>38.880000000000003</v>
      </c>
      <c r="AA29" s="15">
        <f>[25]Abril!$J$30</f>
        <v>52.92</v>
      </c>
      <c r="AB29" s="15">
        <f>[25]Abril!$J$31</f>
        <v>40.680000000000007</v>
      </c>
      <c r="AC29" s="15">
        <f>[25]Abril!$J$32</f>
        <v>18</v>
      </c>
      <c r="AD29" s="15">
        <f>[25]Abril!$J$33</f>
        <v>29.880000000000003</v>
      </c>
      <c r="AE29" s="15">
        <f>[25]Abril!$J$34</f>
        <v>30.6</v>
      </c>
      <c r="AF29" s="86">
        <f t="shared" si="2"/>
        <v>84.600000000000009</v>
      </c>
      <c r="AG29" s="2"/>
    </row>
    <row r="30" spans="1:33" ht="17.100000000000001" customHeight="1" x14ac:dyDescent="0.2">
      <c r="A30" s="84" t="s">
        <v>31</v>
      </c>
      <c r="B30" s="15">
        <f>[26]Abril!$J$5</f>
        <v>49.680000000000007</v>
      </c>
      <c r="C30" s="15">
        <f>[26]Abril!$J$6</f>
        <v>37.800000000000004</v>
      </c>
      <c r="D30" s="15">
        <f>[26]Abril!$J$7</f>
        <v>38.159999999999997</v>
      </c>
      <c r="E30" s="15">
        <f>[26]Abril!$J$8</f>
        <v>32.04</v>
      </c>
      <c r="F30" s="15">
        <f>[26]Abril!$J$9</f>
        <v>32.76</v>
      </c>
      <c r="G30" s="15">
        <f>[26]Abril!$J$10</f>
        <v>39.96</v>
      </c>
      <c r="H30" s="15">
        <f>[26]Abril!$J$11</f>
        <v>27.720000000000002</v>
      </c>
      <c r="I30" s="15">
        <f>[26]Abril!$J$12</f>
        <v>36.72</v>
      </c>
      <c r="J30" s="15">
        <f>[26]Abril!$J$13</f>
        <v>33.119999999999997</v>
      </c>
      <c r="K30" s="15">
        <f>[26]Abril!$J$14</f>
        <v>24.840000000000003</v>
      </c>
      <c r="L30" s="15">
        <f>[26]Abril!$J$15</f>
        <v>28.44</v>
      </c>
      <c r="M30" s="15">
        <f>[26]Abril!$J$16</f>
        <v>30.6</v>
      </c>
      <c r="N30" s="15">
        <f>[26]Abril!$J$17</f>
        <v>24.48</v>
      </c>
      <c r="O30" s="15">
        <f>[26]Abril!$J$18</f>
        <v>32.4</v>
      </c>
      <c r="P30" s="15">
        <f>[26]Abril!$J$19</f>
        <v>38.159999999999997</v>
      </c>
      <c r="Q30" s="15">
        <f>[26]Abril!$J$20</f>
        <v>43.92</v>
      </c>
      <c r="R30" s="15">
        <f>[26]Abril!$J$21</f>
        <v>21.96</v>
      </c>
      <c r="S30" s="15">
        <f>[26]Abril!$J$22</f>
        <v>19.079999999999998</v>
      </c>
      <c r="T30" s="15">
        <f>[26]Abril!$J$23</f>
        <v>42.480000000000004</v>
      </c>
      <c r="U30" s="15">
        <f>[26]Abril!$J$24</f>
        <v>51.480000000000004</v>
      </c>
      <c r="V30" s="15">
        <f>[26]Abril!$J$25</f>
        <v>19.079999999999998</v>
      </c>
      <c r="W30" s="15">
        <f>[26]Abril!$J$26</f>
        <v>20.88</v>
      </c>
      <c r="X30" s="15">
        <f>[26]Abril!$J$27</f>
        <v>30.240000000000002</v>
      </c>
      <c r="Y30" s="15">
        <f>[26]Abril!$J$28</f>
        <v>30.6</v>
      </c>
      <c r="Z30" s="15">
        <f>[26]Abril!$J$29</f>
        <v>45.36</v>
      </c>
      <c r="AA30" s="15">
        <f>[26]Abril!$J$30</f>
        <v>41.76</v>
      </c>
      <c r="AB30" s="15">
        <f>[26]Abril!$J$31</f>
        <v>48.6</v>
      </c>
      <c r="AC30" s="15">
        <f>[26]Abril!$J$32</f>
        <v>28.8</v>
      </c>
      <c r="AD30" s="15">
        <f>[26]Abril!$J$33</f>
        <v>24.48</v>
      </c>
      <c r="AE30" s="15">
        <f>[26]Abril!$J$34</f>
        <v>27.720000000000002</v>
      </c>
      <c r="AF30" s="86">
        <f t="shared" si="2"/>
        <v>51.480000000000004</v>
      </c>
      <c r="AG30" s="2"/>
    </row>
    <row r="31" spans="1:33" ht="17.100000000000001" customHeight="1" x14ac:dyDescent="0.2">
      <c r="A31" s="84" t="s">
        <v>51</v>
      </c>
      <c r="B31" s="15">
        <f>[27]Abril!$J$5</f>
        <v>34.56</v>
      </c>
      <c r="C31" s="15">
        <f>[27]Abril!$J$6</f>
        <v>24.48</v>
      </c>
      <c r="D31" s="15">
        <f>[27]Abril!$J$7</f>
        <v>32.04</v>
      </c>
      <c r="E31" s="15">
        <f>[27]Abril!$J$8</f>
        <v>28.8</v>
      </c>
      <c r="F31" s="15">
        <f>[27]Abril!$J$9</f>
        <v>46.080000000000005</v>
      </c>
      <c r="G31" s="15">
        <f>[27]Abril!$J$10</f>
        <v>30.6</v>
      </c>
      <c r="H31" s="15">
        <f>[27]Abril!$J$11</f>
        <v>48.24</v>
      </c>
      <c r="I31" s="15">
        <f>[27]Abril!$J$12</f>
        <v>28.44</v>
      </c>
      <c r="J31" s="15">
        <f>[27]Abril!$J$13</f>
        <v>45.36</v>
      </c>
      <c r="K31" s="15">
        <f>[27]Abril!$J$14</f>
        <v>36</v>
      </c>
      <c r="L31" s="15">
        <f>[27]Abril!$J$15</f>
        <v>30.6</v>
      </c>
      <c r="M31" s="15">
        <f>[27]Abril!$J$16</f>
        <v>43.2</v>
      </c>
      <c r="N31" s="15">
        <f>[27]Abril!$J$17</f>
        <v>32.76</v>
      </c>
      <c r="O31" s="15">
        <f>[27]Abril!$J$18</f>
        <v>38.880000000000003</v>
      </c>
      <c r="P31" s="15">
        <f>[27]Abril!$J$19</f>
        <v>58.32</v>
      </c>
      <c r="Q31" s="15">
        <f>[27]Abril!$J$20</f>
        <v>62.28</v>
      </c>
      <c r="R31" s="15">
        <f>[27]Abril!$J$21</f>
        <v>58.680000000000007</v>
      </c>
      <c r="S31" s="15">
        <f>[27]Abril!$J$22</f>
        <v>27</v>
      </c>
      <c r="T31" s="15">
        <f>[27]Abril!$J$23</f>
        <v>34.200000000000003</v>
      </c>
      <c r="U31" s="15">
        <f>[27]Abril!$J$24</f>
        <v>57.6</v>
      </c>
      <c r="V31" s="15">
        <f>[27]Abril!$J$25</f>
        <v>31.319999999999997</v>
      </c>
      <c r="W31" s="15">
        <f>[27]Abril!$J$26</f>
        <v>25.56</v>
      </c>
      <c r="X31" s="15">
        <f>[27]Abril!$J$27</f>
        <v>30.96</v>
      </c>
      <c r="Y31" s="15">
        <f>[27]Abril!$J$28</f>
        <v>27.36</v>
      </c>
      <c r="Z31" s="15">
        <f>[27]Abril!$J$29</f>
        <v>37.800000000000004</v>
      </c>
      <c r="AA31" s="15">
        <f>[27]Abril!$J$30</f>
        <v>61.560000000000009</v>
      </c>
      <c r="AB31" s="15">
        <f>[27]Abril!$J$31</f>
        <v>32.4</v>
      </c>
      <c r="AC31" s="15">
        <f>[27]Abril!$J$32</f>
        <v>32.4</v>
      </c>
      <c r="AD31" s="15">
        <f>[27]Abril!$J$33</f>
        <v>29.52</v>
      </c>
      <c r="AE31" s="15">
        <f>[27]Abril!$J$34</f>
        <v>29.880000000000003</v>
      </c>
      <c r="AF31" s="86">
        <f>MAX(B31:AE31)</f>
        <v>62.28</v>
      </c>
      <c r="AG31" s="2"/>
    </row>
    <row r="32" spans="1:33" ht="17.100000000000001" customHeight="1" x14ac:dyDescent="0.2">
      <c r="A32" s="84" t="s">
        <v>20</v>
      </c>
      <c r="B32" s="15">
        <f>[28]Abril!$J$5</f>
        <v>29.880000000000003</v>
      </c>
      <c r="C32" s="15">
        <f>[28]Abril!$J$6</f>
        <v>27</v>
      </c>
      <c r="D32" s="15">
        <f>[28]Abril!$J$7</f>
        <v>25.2</v>
      </c>
      <c r="E32" s="15">
        <f>[28]Abril!$J$8</f>
        <v>31.680000000000003</v>
      </c>
      <c r="F32" s="15">
        <f>[28]Abril!$J$9</f>
        <v>29.52</v>
      </c>
      <c r="G32" s="15">
        <f>[28]Abril!$J$10</f>
        <v>32.04</v>
      </c>
      <c r="H32" s="15">
        <f>[28]Abril!$J$11</f>
        <v>45.36</v>
      </c>
      <c r="I32" s="15">
        <f>[28]Abril!$J$12</f>
        <v>28.08</v>
      </c>
      <c r="J32" s="15">
        <f>[28]Abril!$J$13</f>
        <v>24.48</v>
      </c>
      <c r="K32" s="15">
        <f>[28]Abril!$J$14</f>
        <v>26.28</v>
      </c>
      <c r="L32" s="15">
        <f>[28]Abril!$J$15</f>
        <v>26.28</v>
      </c>
      <c r="M32" s="15">
        <f>[28]Abril!$J$16</f>
        <v>24.840000000000003</v>
      </c>
      <c r="N32" s="15">
        <f>[28]Abril!$J$17</f>
        <v>26.64</v>
      </c>
      <c r="O32" s="15">
        <f>[28]Abril!$J$18</f>
        <v>20.52</v>
      </c>
      <c r="P32" s="15">
        <f>[28]Abril!$J$19</f>
        <v>21.96</v>
      </c>
      <c r="Q32" s="15">
        <f>[28]Abril!$J$20</f>
        <v>36.36</v>
      </c>
      <c r="R32" s="15">
        <f>[28]Abril!$J$21</f>
        <v>25.92</v>
      </c>
      <c r="S32" s="15">
        <f>[28]Abril!$J$22</f>
        <v>20.88</v>
      </c>
      <c r="T32" s="15">
        <f>[28]Abril!$J$23</f>
        <v>20.16</v>
      </c>
      <c r="U32" s="15">
        <f>[28]Abril!$J$24</f>
        <v>56.519999999999996</v>
      </c>
      <c r="V32" s="15">
        <f>[28]Abril!$J$25</f>
        <v>28.44</v>
      </c>
      <c r="W32" s="15">
        <f>[28]Abril!$J$26</f>
        <v>15.840000000000002</v>
      </c>
      <c r="X32" s="15">
        <f>[28]Abril!$J$27</f>
        <v>26.28</v>
      </c>
      <c r="Y32" s="15">
        <f>[28]Abril!$J$28</f>
        <v>19.079999999999998</v>
      </c>
      <c r="Z32" s="15">
        <f>[28]Abril!$J$29</f>
        <v>27.720000000000002</v>
      </c>
      <c r="AA32" s="15">
        <f>[28]Abril!$J$30</f>
        <v>46.800000000000004</v>
      </c>
      <c r="AB32" s="15">
        <f>[28]Abril!$J$31</f>
        <v>26.28</v>
      </c>
      <c r="AC32" s="15">
        <f>[28]Abril!$J$32</f>
        <v>19.079999999999998</v>
      </c>
      <c r="AD32" s="15">
        <f>[28]Abril!$J$33</f>
        <v>23.759999999999998</v>
      </c>
      <c r="AE32" s="15">
        <f>[28]Abril!$J$34</f>
        <v>16.2</v>
      </c>
      <c r="AF32" s="86">
        <f>MAX(B32:AE32)</f>
        <v>56.519999999999996</v>
      </c>
      <c r="AG32" s="2"/>
    </row>
    <row r="33" spans="1:35" s="5" customFormat="1" ht="17.100000000000001" customHeight="1" thickBot="1" x14ac:dyDescent="0.25">
      <c r="A33" s="95" t="s">
        <v>33</v>
      </c>
      <c r="B33" s="96">
        <f t="shared" ref="B33:AF33" si="3">MAX(B5:B32)</f>
        <v>53.64</v>
      </c>
      <c r="C33" s="96">
        <f t="shared" si="3"/>
        <v>52.56</v>
      </c>
      <c r="D33" s="96">
        <f t="shared" si="3"/>
        <v>40.680000000000007</v>
      </c>
      <c r="E33" s="96">
        <f t="shared" si="3"/>
        <v>42.84</v>
      </c>
      <c r="F33" s="96">
        <f t="shared" si="3"/>
        <v>54.72</v>
      </c>
      <c r="G33" s="96">
        <f t="shared" si="3"/>
        <v>39.96</v>
      </c>
      <c r="H33" s="96">
        <f t="shared" si="3"/>
        <v>48.24</v>
      </c>
      <c r="I33" s="96">
        <f t="shared" si="3"/>
        <v>84.600000000000009</v>
      </c>
      <c r="J33" s="96">
        <f t="shared" si="3"/>
        <v>45.36</v>
      </c>
      <c r="K33" s="96">
        <f t="shared" si="3"/>
        <v>48.96</v>
      </c>
      <c r="L33" s="96">
        <f t="shared" si="3"/>
        <v>42.12</v>
      </c>
      <c r="M33" s="96">
        <f t="shared" si="3"/>
        <v>43.2</v>
      </c>
      <c r="N33" s="96">
        <f t="shared" si="3"/>
        <v>39.96</v>
      </c>
      <c r="O33" s="96">
        <f t="shared" si="3"/>
        <v>40.680000000000007</v>
      </c>
      <c r="P33" s="96">
        <f t="shared" si="3"/>
        <v>58.32</v>
      </c>
      <c r="Q33" s="96">
        <f t="shared" si="3"/>
        <v>67.319999999999993</v>
      </c>
      <c r="R33" s="96">
        <f t="shared" si="3"/>
        <v>58.680000000000007</v>
      </c>
      <c r="S33" s="96">
        <f t="shared" si="3"/>
        <v>37.440000000000005</v>
      </c>
      <c r="T33" s="96">
        <f t="shared" si="3"/>
        <v>44.64</v>
      </c>
      <c r="U33" s="96">
        <f t="shared" si="3"/>
        <v>83.160000000000011</v>
      </c>
      <c r="V33" s="96">
        <f t="shared" si="3"/>
        <v>48.6</v>
      </c>
      <c r="W33" s="96">
        <f t="shared" si="3"/>
        <v>32.4</v>
      </c>
      <c r="X33" s="96">
        <f t="shared" si="3"/>
        <v>43.2</v>
      </c>
      <c r="Y33" s="96">
        <f t="shared" si="3"/>
        <v>37.800000000000004</v>
      </c>
      <c r="Z33" s="96">
        <f t="shared" si="3"/>
        <v>55.080000000000005</v>
      </c>
      <c r="AA33" s="96">
        <f t="shared" si="3"/>
        <v>70.92</v>
      </c>
      <c r="AB33" s="96">
        <f t="shared" si="3"/>
        <v>51.84</v>
      </c>
      <c r="AC33" s="96">
        <f t="shared" si="3"/>
        <v>35.28</v>
      </c>
      <c r="AD33" s="96">
        <f t="shared" si="3"/>
        <v>33.480000000000004</v>
      </c>
      <c r="AE33" s="96">
        <f t="shared" si="3"/>
        <v>37.800000000000004</v>
      </c>
      <c r="AF33" s="121">
        <f t="shared" si="3"/>
        <v>84.600000000000009</v>
      </c>
      <c r="AG33" s="10"/>
    </row>
    <row r="34" spans="1:35" x14ac:dyDescent="0.2">
      <c r="A34" s="64"/>
      <c r="B34" s="65"/>
      <c r="C34" s="65"/>
      <c r="D34" s="65" t="s">
        <v>145</v>
      </c>
      <c r="E34" s="65"/>
      <c r="F34" s="65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68"/>
      <c r="AF34" s="70"/>
      <c r="AG34" s="2"/>
    </row>
    <row r="35" spans="1:35" x14ac:dyDescent="0.2">
      <c r="A35" s="64"/>
      <c r="B35" s="71" t="s">
        <v>138</v>
      </c>
      <c r="C35" s="71"/>
      <c r="D35" s="71"/>
      <c r="E35" s="71"/>
      <c r="F35" s="71"/>
      <c r="G35" s="71"/>
      <c r="H35" s="71"/>
      <c r="I35" s="71"/>
      <c r="J35" s="66"/>
      <c r="K35" s="66"/>
      <c r="L35" s="66"/>
      <c r="M35" s="66" t="s">
        <v>52</v>
      </c>
      <c r="N35" s="66"/>
      <c r="O35" s="66"/>
      <c r="P35" s="66"/>
      <c r="Q35" s="66"/>
      <c r="R35" s="66"/>
      <c r="S35" s="66"/>
      <c r="T35" s="127" t="s">
        <v>139</v>
      </c>
      <c r="U35" s="127"/>
      <c r="V35" s="127"/>
      <c r="W35" s="127"/>
      <c r="X35" s="127"/>
      <c r="Y35" s="66"/>
      <c r="Z35" s="66"/>
      <c r="AA35" s="66"/>
      <c r="AB35" s="66"/>
      <c r="AC35" s="66"/>
      <c r="AD35" s="67"/>
      <c r="AE35" s="66"/>
      <c r="AF35" s="75"/>
      <c r="AG35" s="9"/>
      <c r="AH35" s="2"/>
    </row>
    <row r="36" spans="1:35" x14ac:dyDescent="0.2">
      <c r="A36" s="73"/>
      <c r="B36" s="66"/>
      <c r="C36" s="66"/>
      <c r="D36" s="66"/>
      <c r="E36" s="66"/>
      <c r="F36" s="66"/>
      <c r="G36" s="66"/>
      <c r="H36" s="66"/>
      <c r="I36" s="66"/>
      <c r="J36" s="74"/>
      <c r="K36" s="74"/>
      <c r="L36" s="74"/>
      <c r="M36" s="74" t="s">
        <v>53</v>
      </c>
      <c r="N36" s="74"/>
      <c r="O36" s="74"/>
      <c r="P36" s="74"/>
      <c r="Q36" s="66"/>
      <c r="R36" s="66"/>
      <c r="S36" s="66"/>
      <c r="T36" s="128" t="s">
        <v>140</v>
      </c>
      <c r="U36" s="128"/>
      <c r="V36" s="128"/>
      <c r="W36" s="128"/>
      <c r="X36" s="128"/>
      <c r="Y36" s="66"/>
      <c r="Z36" s="66"/>
      <c r="AA36" s="66"/>
      <c r="AB36" s="66"/>
      <c r="AC36" s="66"/>
      <c r="AD36" s="67"/>
      <c r="AE36" s="68"/>
      <c r="AF36" s="70"/>
      <c r="AG36" s="2"/>
      <c r="AH36" s="2"/>
      <c r="AI36" s="2"/>
    </row>
    <row r="37" spans="1:35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8"/>
      <c r="AF37" s="70"/>
      <c r="AG37" s="2"/>
    </row>
    <row r="38" spans="1:35" ht="13.5" thickBo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88"/>
      <c r="AG38" s="2"/>
    </row>
    <row r="41" spans="1:35" x14ac:dyDescent="0.2">
      <c r="F41" s="2" t="s">
        <v>54</v>
      </c>
      <c r="X41" s="2" t="s">
        <v>54</v>
      </c>
    </row>
    <row r="42" spans="1:35" x14ac:dyDescent="0.2">
      <c r="H42" s="2" t="s">
        <v>54</v>
      </c>
      <c r="K42" s="2" t="s">
        <v>54</v>
      </c>
    </row>
  </sheetData>
  <sheetProtection password="C6EC" sheet="1" objects="1" scenarios="1"/>
  <mergeCells count="35">
    <mergeCell ref="T35:X35"/>
    <mergeCell ref="T36:X36"/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cellWatches>
    <cellWatch r="AE33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DirVento</vt:lpstr>
      <vt:lpstr>RajadaVento</vt:lpstr>
      <vt:lpstr>Chuva</vt:lpstr>
      <vt:lpstr>ESTAÇÕES METEOROLÓGICAS</vt:lpstr>
      <vt:lpstr>Chuva!Area_de_impressao</vt:lpstr>
      <vt:lpstr>DirVento!Area_de_impressao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Valesca Rodriguez Fernandes</cp:lastModifiedBy>
  <cp:lastPrinted>2017-05-01T20:19:17Z</cp:lastPrinted>
  <dcterms:created xsi:type="dcterms:W3CDTF">2008-08-15T13:32:29Z</dcterms:created>
  <dcterms:modified xsi:type="dcterms:W3CDTF">2022-03-10T19:19:11Z</dcterms:modified>
</cp:coreProperties>
</file>