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Chuva!$A$1:$AH$55</definedName>
    <definedName name="_xlnm.Print_Area" localSheetId="7">DirVento!$A$1:$AF$56</definedName>
    <definedName name="_xlnm.Print_Area" localSheetId="8">RajadaVento!$A$1:$AF$55</definedName>
    <definedName name="_xlnm.Print_Area" localSheetId="0">TempInst!$A$1:$AF$55</definedName>
    <definedName name="_xlnm.Print_Area" localSheetId="1">TempMax!$A$1:$AG$55</definedName>
    <definedName name="_xlnm.Print_Area" localSheetId="2">TempMin!$A$1:$AG$55</definedName>
    <definedName name="_xlnm.Print_Area" localSheetId="3">UmidInst!$A$1:$AF$55</definedName>
    <definedName name="_xlnm.Print_Area" localSheetId="4">UmidMax!$A$1:$AG$55</definedName>
    <definedName name="_xlnm.Print_Area" localSheetId="5">UmidMin!$A$1:$AG$55</definedName>
    <definedName name="_xlnm.Print_Area" localSheetId="6">VelVentoMax!$A$1:$AF$55</definedName>
  </definedNames>
  <calcPr calcId="162913"/>
</workbook>
</file>

<file path=xl/calcChain.xml><?xml version="1.0" encoding="utf-8"?>
<calcChain xmlns="http://schemas.openxmlformats.org/spreadsheetml/2006/main">
  <c r="AE49" i="4" l="1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8" i="4" s="1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6" i="4" s="1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4" i="4" s="1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2" i="4" s="1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8" i="4" s="1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4" i="4" s="1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AF49" i="5" s="1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G48" i="5" s="1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AF47" i="5" s="1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AF45" i="5" s="1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G44" i="5" s="1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AF43" i="5" s="1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G42" i="5" s="1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F41" i="5" s="1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G38" i="5" s="1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AF35" i="5" s="1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G34" i="5" s="1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AF33" i="5" s="1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8" i="6" s="1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G46" i="6" s="1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G44" i="6" s="1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42" i="6" s="1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G38" i="6" s="1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G34" i="6" s="1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7" s="1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7" s="1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7" s="1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7" s="1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G48" i="8" s="1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G46" i="8" s="1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G44" i="8" s="1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G42" i="8" s="1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G34" i="8" s="1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G48" i="9" s="1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G46" i="9" s="1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G44" i="9" s="1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AG42" i="9" s="1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F37" i="9" s="1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G45" i="12" s="1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G43" i="12" s="1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G41" i="12" s="1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G39" i="12" s="1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G37" i="12" s="1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G35" i="12" s="1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G33" i="12" s="1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G48" i="15" s="1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G46" i="15" s="1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G42" i="15" s="1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G38" i="15" s="1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AF37" i="15" s="1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H49" i="14" s="1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AG48" i="14" s="1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7" i="14" s="1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H45" i="14" s="1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AF44" i="14" s="1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4" s="1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H41" i="14" s="1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G39" i="14" s="1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H37" i="14" s="1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H35" i="14" s="1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AG34" i="14" s="1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4" s="1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H32" i="14" s="1"/>
  <c r="AF35" i="14" l="1"/>
  <c r="AF41" i="14"/>
  <c r="AF45" i="14"/>
  <c r="AF49" i="14"/>
  <c r="AG38" i="8"/>
  <c r="AF38" i="7"/>
  <c r="AG46" i="5"/>
  <c r="AH34" i="14"/>
  <c r="AH38" i="14"/>
  <c r="AG42" i="14"/>
  <c r="AG46" i="14"/>
  <c r="AH48" i="14"/>
  <c r="AG33" i="15"/>
  <c r="AG35" i="15"/>
  <c r="AG37" i="15"/>
  <c r="AF38" i="15"/>
  <c r="AG39" i="15"/>
  <c r="AG41" i="15"/>
  <c r="AG43" i="15"/>
  <c r="AG45" i="15"/>
  <c r="AG47" i="15"/>
  <c r="AG49" i="15"/>
  <c r="AG34" i="12"/>
  <c r="AG38" i="12"/>
  <c r="AG42" i="12"/>
  <c r="AG44" i="12"/>
  <c r="AG46" i="12"/>
  <c r="AG48" i="12"/>
  <c r="AG33" i="9"/>
  <c r="AG35" i="9"/>
  <c r="AG38" i="9"/>
  <c r="AF42" i="9"/>
  <c r="AG48" i="6"/>
  <c r="AG34" i="15"/>
  <c r="AF39" i="15"/>
  <c r="AG44" i="15"/>
  <c r="AF48" i="7"/>
  <c r="AG37" i="14"/>
  <c r="AH44" i="14"/>
  <c r="AG33" i="14"/>
  <c r="AF38" i="14"/>
  <c r="AG43" i="14"/>
  <c r="AG47" i="14"/>
  <c r="AF38" i="9"/>
  <c r="AG45" i="9"/>
  <c r="AG47" i="9"/>
  <c r="AG49" i="9"/>
  <c r="AG33" i="8"/>
  <c r="AG35" i="8"/>
  <c r="AG37" i="8"/>
  <c r="AG39" i="8"/>
  <c r="AG43" i="8"/>
  <c r="AG45" i="8"/>
  <c r="AG47" i="8"/>
  <c r="AG49" i="8"/>
  <c r="AF33" i="7"/>
  <c r="AF35" i="7"/>
  <c r="AF37" i="7"/>
  <c r="AF39" i="7"/>
  <c r="AF43" i="7"/>
  <c r="AF45" i="7"/>
  <c r="AF47" i="7"/>
  <c r="AF49" i="7"/>
  <c r="AG33" i="6"/>
  <c r="AG35" i="6"/>
  <c r="AG37" i="6"/>
  <c r="AG39" i="6"/>
  <c r="AG41" i="6"/>
  <c r="AG43" i="6"/>
  <c r="AG45" i="6"/>
  <c r="AG47" i="6"/>
  <c r="AG49" i="6"/>
  <c r="AG33" i="5"/>
  <c r="AF34" i="5"/>
  <c r="AG35" i="5"/>
  <c r="AG37" i="5"/>
  <c r="AG39" i="5"/>
  <c r="AG41" i="5"/>
  <c r="AF42" i="5"/>
  <c r="AG43" i="5"/>
  <c r="AF44" i="5"/>
  <c r="AG45" i="5"/>
  <c r="AF46" i="5"/>
  <c r="AG47" i="5"/>
  <c r="AF48" i="5"/>
  <c r="AG49" i="5"/>
  <c r="AF33" i="4"/>
  <c r="AF35" i="4"/>
  <c r="AF37" i="4"/>
  <c r="AF39" i="4"/>
  <c r="AF41" i="4"/>
  <c r="AF43" i="4"/>
  <c r="AF45" i="4"/>
  <c r="AF47" i="4"/>
  <c r="AF49" i="4"/>
  <c r="AG47" i="12"/>
  <c r="AG49" i="12"/>
  <c r="AG34" i="9"/>
  <c r="AG37" i="9"/>
  <c r="AG43" i="9"/>
  <c r="AF32" i="4"/>
  <c r="AF37" i="5"/>
  <c r="AF38" i="5"/>
  <c r="AF39" i="5"/>
  <c r="AG32" i="5"/>
  <c r="AF32" i="5"/>
  <c r="AF37" i="6"/>
  <c r="AF38" i="6"/>
  <c r="AF39" i="6"/>
  <c r="AF33" i="6"/>
  <c r="AF34" i="6"/>
  <c r="AF35" i="6"/>
  <c r="AF41" i="6"/>
  <c r="AF42" i="6"/>
  <c r="AF43" i="6"/>
  <c r="AF44" i="6"/>
  <c r="AF45" i="6"/>
  <c r="AF46" i="6"/>
  <c r="AF47" i="6"/>
  <c r="AF49" i="6"/>
  <c r="AG32" i="6"/>
  <c r="AF32" i="6"/>
  <c r="AF32" i="7"/>
  <c r="AF33" i="8"/>
  <c r="AF34" i="8"/>
  <c r="AF35" i="8"/>
  <c r="AF37" i="8"/>
  <c r="AF38" i="8"/>
  <c r="AF39" i="8"/>
  <c r="AF42" i="8"/>
  <c r="AF43" i="8"/>
  <c r="AF44" i="8"/>
  <c r="AF45" i="8"/>
  <c r="AF46" i="8"/>
  <c r="AF47" i="8"/>
  <c r="AF48" i="8"/>
  <c r="AF49" i="8"/>
  <c r="AG32" i="8"/>
  <c r="AF32" i="8"/>
  <c r="AF33" i="9"/>
  <c r="AF34" i="9"/>
  <c r="AF35" i="9"/>
  <c r="AF43" i="9"/>
  <c r="AF44" i="9"/>
  <c r="AF45" i="9"/>
  <c r="AF46" i="9"/>
  <c r="AF47" i="9"/>
  <c r="AF48" i="9"/>
  <c r="AF49" i="9"/>
  <c r="AG32" i="9"/>
  <c r="AF32" i="9"/>
  <c r="AF37" i="12"/>
  <c r="AF38" i="12"/>
  <c r="AF39" i="12"/>
  <c r="AF33" i="12"/>
  <c r="AF34" i="12"/>
  <c r="AF35" i="12"/>
  <c r="AF41" i="12"/>
  <c r="AF42" i="12"/>
  <c r="AF43" i="12"/>
  <c r="AF44" i="12"/>
  <c r="AF45" i="12"/>
  <c r="AF46" i="12"/>
  <c r="AF47" i="12"/>
  <c r="AF48" i="12"/>
  <c r="AF49" i="12"/>
  <c r="AG32" i="12"/>
  <c r="AF32" i="12"/>
  <c r="AF33" i="15"/>
  <c r="AF34" i="15"/>
  <c r="AF35" i="15"/>
  <c r="AF41" i="15"/>
  <c r="AF42" i="15"/>
  <c r="AF43" i="15"/>
  <c r="AF44" i="15"/>
  <c r="AF45" i="15"/>
  <c r="AF46" i="15"/>
  <c r="AF47" i="15"/>
  <c r="AF48" i="15"/>
  <c r="AF49" i="15"/>
  <c r="AG32" i="15"/>
  <c r="AF34" i="14"/>
  <c r="AH39" i="14"/>
  <c r="AH42" i="14"/>
  <c r="AH46" i="14"/>
  <c r="AG44" i="14"/>
  <c r="AH47" i="14"/>
  <c r="AG35" i="14"/>
  <c r="AG38" i="14"/>
  <c r="AF39" i="14"/>
  <c r="AG41" i="14"/>
  <c r="AF42" i="14"/>
  <c r="AG45" i="14"/>
  <c r="AF46" i="14"/>
  <c r="AG49" i="14"/>
  <c r="AF37" i="14"/>
  <c r="AF48" i="14"/>
  <c r="AH33" i="14"/>
  <c r="AH43" i="14"/>
  <c r="AF32" i="15"/>
  <c r="AF32" i="14"/>
  <c r="AG32" i="14"/>
  <c r="AD6" i="4"/>
  <c r="AE31" i="14" l="1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G10" i="15" l="1"/>
  <c r="AG12" i="15"/>
  <c r="AH20" i="14"/>
  <c r="AG14" i="15"/>
  <c r="AG18" i="15"/>
  <c r="AG20" i="15"/>
  <c r="AG16" i="15"/>
  <c r="AG6" i="15"/>
  <c r="AG8" i="15"/>
  <c r="AG22" i="15"/>
  <c r="AG7" i="12"/>
  <c r="AG11" i="12"/>
  <c r="AG13" i="12"/>
  <c r="AG15" i="12"/>
  <c r="AG17" i="12"/>
  <c r="AF5" i="12"/>
  <c r="AG5" i="12"/>
  <c r="AG9" i="12"/>
  <c r="AG19" i="12"/>
  <c r="AG21" i="12"/>
  <c r="AG25" i="12"/>
  <c r="AG27" i="12"/>
  <c r="AG29" i="12"/>
  <c r="AG31" i="12"/>
  <c r="AG5" i="15"/>
  <c r="AG7" i="15"/>
  <c r="AG9" i="15"/>
  <c r="AG11" i="15"/>
  <c r="AG13" i="15"/>
  <c r="AG15" i="15"/>
  <c r="AG17" i="15"/>
  <c r="AG19" i="15"/>
  <c r="AG21" i="15"/>
  <c r="AG23" i="15"/>
  <c r="AG25" i="15"/>
  <c r="AG27" i="15"/>
  <c r="AG29" i="15"/>
  <c r="AG31" i="15"/>
  <c r="AG6" i="12"/>
  <c r="AG8" i="12"/>
  <c r="AG10" i="12"/>
  <c r="AG12" i="12"/>
  <c r="AG14" i="12"/>
  <c r="AG16" i="12"/>
  <c r="AG18" i="12"/>
  <c r="AG20" i="12"/>
  <c r="AG22" i="12"/>
  <c r="AG24" i="12"/>
  <c r="AG26" i="12"/>
  <c r="AG28" i="12"/>
  <c r="AF30" i="12"/>
  <c r="AG30" i="12"/>
  <c r="AG24" i="15"/>
  <c r="AG26" i="15"/>
  <c r="AG28" i="15"/>
  <c r="AG30" i="15"/>
  <c r="AF30" i="15"/>
  <c r="AG27" i="9"/>
  <c r="AF27" i="9"/>
  <c r="AF27" i="7"/>
  <c r="AF27" i="8"/>
  <c r="AG27" i="8"/>
  <c r="AG20" i="14"/>
  <c r="AF20" i="1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50" i="15" l="1"/>
  <c r="AG50" i="12"/>
  <c r="AF15" i="15"/>
  <c r="AF13" i="15"/>
  <c r="AF15" i="12"/>
  <c r="AF13" i="12"/>
  <c r="AG15" i="9"/>
  <c r="AF15" i="9"/>
  <c r="AG13" i="9"/>
  <c r="AF13" i="9"/>
  <c r="AG15" i="8"/>
  <c r="AF15" i="8"/>
  <c r="AG13" i="8"/>
  <c r="AF13" i="8"/>
  <c r="AF15" i="7"/>
  <c r="AF13" i="7"/>
  <c r="AG15" i="6"/>
  <c r="AF15" i="6"/>
  <c r="AG13" i="6"/>
  <c r="AF13" i="6"/>
  <c r="AG15" i="5"/>
  <c r="AF15" i="5"/>
  <c r="AG13" i="5"/>
  <c r="AF13" i="5"/>
  <c r="AF15" i="4"/>
  <c r="AF13" i="4"/>
  <c r="AH5" i="14" l="1"/>
  <c r="AG5" i="14"/>
  <c r="AF5" i="14"/>
  <c r="AH11" i="14"/>
  <c r="AG11" i="14"/>
  <c r="AF11" i="14"/>
  <c r="AH15" i="14"/>
  <c r="AF15" i="14"/>
  <c r="AG15" i="14"/>
  <c r="H30" i="16"/>
  <c r="AF7" i="9" l="1"/>
  <c r="AG7" i="9"/>
  <c r="AF7" i="8"/>
  <c r="AG7" i="8"/>
  <c r="AF7" i="14"/>
  <c r="AG7" i="14"/>
  <c r="AF7" i="12"/>
  <c r="AF7" i="15"/>
  <c r="AG7" i="5" l="1"/>
  <c r="AF7" i="5"/>
  <c r="AF7" i="4"/>
  <c r="AF7" i="6"/>
  <c r="AG7" i="6"/>
  <c r="AF7" i="7"/>
  <c r="AF6" i="4"/>
  <c r="AF8" i="4"/>
  <c r="AG8" i="6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4"/>
  <c r="AF27" i="14"/>
  <c r="AG27" i="14"/>
  <c r="AH27" i="14"/>
  <c r="B50" i="5"/>
  <c r="AH30" i="14"/>
  <c r="AH14" i="14"/>
  <c r="AH10" i="14"/>
  <c r="AH9" i="14"/>
  <c r="AH18" i="14"/>
  <c r="AH26" i="14"/>
  <c r="AH25" i="14"/>
  <c r="AH24" i="14"/>
  <c r="AH19" i="14"/>
  <c r="AH31" i="14"/>
  <c r="AH29" i="14"/>
  <c r="AH28" i="14"/>
  <c r="AH17" i="14"/>
  <c r="E50" i="4"/>
  <c r="M50" i="4"/>
  <c r="U50" i="4"/>
  <c r="AC50" i="4"/>
  <c r="W50" i="5"/>
  <c r="AE50" i="5"/>
  <c r="K50" i="7"/>
  <c r="O50" i="7"/>
  <c r="S50" i="7"/>
  <c r="W50" i="7"/>
  <c r="AA50" i="7"/>
  <c r="AE50" i="7"/>
  <c r="I50" i="4"/>
  <c r="Q50" i="4"/>
  <c r="Y50" i="4"/>
  <c r="AF14" i="12"/>
  <c r="AH7" i="14"/>
  <c r="AH6" i="14"/>
  <c r="C50" i="15"/>
  <c r="G50" i="15"/>
  <c r="K50" i="15"/>
  <c r="O50" i="15"/>
  <c r="S50" i="15"/>
  <c r="W50" i="15"/>
  <c r="AA50" i="15"/>
  <c r="AE50" i="15"/>
  <c r="B50" i="4"/>
  <c r="F50" i="4"/>
  <c r="R50" i="4"/>
  <c r="V50" i="4"/>
  <c r="AD50" i="4"/>
  <c r="B50" i="6"/>
  <c r="F50" i="6"/>
  <c r="J50" i="6"/>
  <c r="N50" i="6"/>
  <c r="R50" i="6"/>
  <c r="V50" i="6"/>
  <c r="Z50" i="6"/>
  <c r="AD50" i="6"/>
  <c r="D50" i="9"/>
  <c r="H50" i="9"/>
  <c r="L50" i="9"/>
  <c r="P50" i="9"/>
  <c r="T50" i="9"/>
  <c r="X50" i="9"/>
  <c r="B50" i="12"/>
  <c r="F50" i="12"/>
  <c r="J50" i="12"/>
  <c r="N50" i="12"/>
  <c r="R50" i="12"/>
  <c r="V50" i="12"/>
  <c r="Z50" i="12"/>
  <c r="AD50" i="12"/>
  <c r="J50" i="4"/>
  <c r="Z50" i="4"/>
  <c r="D50" i="5"/>
  <c r="H50" i="5"/>
  <c r="L50" i="5"/>
  <c r="P50" i="5"/>
  <c r="T50" i="5"/>
  <c r="X50" i="5"/>
  <c r="AB50" i="5"/>
  <c r="D50" i="7"/>
  <c r="H50" i="7"/>
  <c r="L50" i="7"/>
  <c r="P50" i="7"/>
  <c r="T50" i="7"/>
  <c r="X50" i="7"/>
  <c r="AB50" i="7"/>
  <c r="E50" i="8"/>
  <c r="I50" i="8"/>
  <c r="M50" i="8"/>
  <c r="B50" i="8"/>
  <c r="F50" i="8"/>
  <c r="J50" i="8"/>
  <c r="N50" i="8"/>
  <c r="R50" i="8"/>
  <c r="V50" i="8"/>
  <c r="Z50" i="8"/>
  <c r="AD50" i="8"/>
  <c r="AF11" i="15"/>
  <c r="Q50" i="8"/>
  <c r="U50" i="8"/>
  <c r="Y50" i="8"/>
  <c r="AC50" i="8"/>
  <c r="C50" i="9"/>
  <c r="G50" i="9"/>
  <c r="K50" i="9"/>
  <c r="O50" i="9"/>
  <c r="S50" i="9"/>
  <c r="W50" i="9"/>
  <c r="AA50" i="9"/>
  <c r="AE50" i="9"/>
  <c r="E50" i="12"/>
  <c r="M50" i="12"/>
  <c r="Q50" i="12"/>
  <c r="Y50" i="12"/>
  <c r="AC50" i="12"/>
  <c r="B50" i="15"/>
  <c r="J50" i="15"/>
  <c r="N50" i="15"/>
  <c r="R50" i="15"/>
  <c r="V50" i="15"/>
  <c r="Z50" i="15"/>
  <c r="AD50" i="15"/>
  <c r="N50" i="4"/>
  <c r="I50" i="12"/>
  <c r="F50" i="15"/>
  <c r="C50" i="4"/>
  <c r="K50" i="4"/>
  <c r="S50" i="4"/>
  <c r="AA50" i="4"/>
  <c r="G50" i="4"/>
  <c r="O50" i="4"/>
  <c r="W50" i="4"/>
  <c r="AE50" i="4"/>
  <c r="AB50" i="9"/>
  <c r="AF31" i="15"/>
  <c r="D50" i="4"/>
  <c r="H50" i="4"/>
  <c r="L50" i="4"/>
  <c r="P50" i="4"/>
  <c r="T50" i="4"/>
  <c r="X50" i="4"/>
  <c r="AB50" i="4"/>
  <c r="F50" i="5"/>
  <c r="J50" i="5"/>
  <c r="N50" i="5"/>
  <c r="R50" i="5"/>
  <c r="V50" i="5"/>
  <c r="Z50" i="5"/>
  <c r="AD50" i="5"/>
  <c r="D50" i="6"/>
  <c r="H50" i="6"/>
  <c r="L50" i="6"/>
  <c r="P50" i="6"/>
  <c r="T50" i="6"/>
  <c r="X50" i="6"/>
  <c r="AB50" i="6"/>
  <c r="B50" i="7"/>
  <c r="F50" i="7"/>
  <c r="J50" i="7"/>
  <c r="N50" i="7"/>
  <c r="R50" i="7"/>
  <c r="V50" i="7"/>
  <c r="Z50" i="7"/>
  <c r="AD50" i="7"/>
  <c r="D50" i="8"/>
  <c r="H50" i="8"/>
  <c r="L50" i="8"/>
  <c r="P50" i="8"/>
  <c r="T50" i="8"/>
  <c r="X50" i="8"/>
  <c r="AB50" i="8"/>
  <c r="B50" i="9"/>
  <c r="F50" i="9"/>
  <c r="J50" i="9"/>
  <c r="N50" i="9"/>
  <c r="R50" i="9"/>
  <c r="V50" i="9"/>
  <c r="Z50" i="9"/>
  <c r="AD50" i="9"/>
  <c r="D50" i="12"/>
  <c r="H50" i="12"/>
  <c r="L50" i="12"/>
  <c r="P50" i="12"/>
  <c r="T50" i="12"/>
  <c r="X50" i="12"/>
  <c r="AB50" i="12"/>
  <c r="AF31" i="12"/>
  <c r="E50" i="15"/>
  <c r="I50" i="15"/>
  <c r="M50" i="15"/>
  <c r="Q50" i="15"/>
  <c r="U50" i="15"/>
  <c r="Y50" i="15"/>
  <c r="AC50" i="15"/>
  <c r="U50" i="12"/>
  <c r="C50" i="5"/>
  <c r="K50" i="5"/>
  <c r="I50" i="6"/>
  <c r="Q50" i="6"/>
  <c r="U50" i="6"/>
  <c r="AC50" i="6"/>
  <c r="C50" i="7"/>
  <c r="G50" i="7"/>
  <c r="G50" i="5"/>
  <c r="O50" i="5"/>
  <c r="S50" i="5"/>
  <c r="AA50" i="5"/>
  <c r="E50" i="6"/>
  <c r="M50" i="6"/>
  <c r="Y50" i="6"/>
  <c r="C50" i="8"/>
  <c r="G50" i="8"/>
  <c r="K50" i="8"/>
  <c r="O50" i="8"/>
  <c r="S50" i="8"/>
  <c r="W50" i="8"/>
  <c r="AA50" i="8"/>
  <c r="AE50" i="8"/>
  <c r="E50" i="9"/>
  <c r="I50" i="9"/>
  <c r="M50" i="9"/>
  <c r="Q50" i="9"/>
  <c r="U50" i="9"/>
  <c r="Y50" i="9"/>
  <c r="AC50" i="9"/>
  <c r="C50" i="12"/>
  <c r="G50" i="12"/>
  <c r="K50" i="12"/>
  <c r="O50" i="12"/>
  <c r="S50" i="12"/>
  <c r="W50" i="12"/>
  <c r="AA50" i="12"/>
  <c r="AE50" i="12"/>
  <c r="D50" i="15"/>
  <c r="H50" i="15"/>
  <c r="L50" i="15"/>
  <c r="P50" i="15"/>
  <c r="T50" i="15"/>
  <c r="X50" i="15"/>
  <c r="AB50" i="15"/>
  <c r="AF14" i="15"/>
  <c r="D51" i="14"/>
  <c r="D50" i="14"/>
  <c r="H51" i="14"/>
  <c r="H50" i="14"/>
  <c r="L51" i="14"/>
  <c r="L50" i="14"/>
  <c r="P51" i="14"/>
  <c r="P50" i="14"/>
  <c r="T51" i="14"/>
  <c r="T50" i="14"/>
  <c r="X51" i="14"/>
  <c r="X50" i="14"/>
  <c r="AB51" i="14"/>
  <c r="AB50" i="14"/>
  <c r="AG31" i="14"/>
  <c r="AF31" i="14"/>
  <c r="AF14" i="4"/>
  <c r="E51" i="14"/>
  <c r="E50" i="14"/>
  <c r="I51" i="14"/>
  <c r="I50" i="14"/>
  <c r="M51" i="14"/>
  <c r="M50" i="14"/>
  <c r="Q51" i="14"/>
  <c r="Q50" i="14"/>
  <c r="U51" i="14"/>
  <c r="U50" i="14"/>
  <c r="Y51" i="14"/>
  <c r="Y50" i="14"/>
  <c r="AC51" i="14"/>
  <c r="AC50" i="14"/>
  <c r="E50" i="5"/>
  <c r="I50" i="5"/>
  <c r="M50" i="5"/>
  <c r="Q50" i="5"/>
  <c r="U50" i="5"/>
  <c r="Y50" i="5"/>
  <c r="AC50" i="5"/>
  <c r="C50" i="6"/>
  <c r="G50" i="6"/>
  <c r="K50" i="6"/>
  <c r="O50" i="6"/>
  <c r="S50" i="6"/>
  <c r="W50" i="6"/>
  <c r="AA50" i="6"/>
  <c r="AE50" i="6"/>
  <c r="E50" i="7"/>
  <c r="I50" i="7"/>
  <c r="M50" i="7"/>
  <c r="Q50" i="7"/>
  <c r="U50" i="7"/>
  <c r="Y50" i="7"/>
  <c r="AC50" i="7"/>
  <c r="B51" i="14"/>
  <c r="B50" i="14"/>
  <c r="F51" i="14"/>
  <c r="F50" i="14"/>
  <c r="J51" i="14"/>
  <c r="J50" i="14"/>
  <c r="N51" i="14"/>
  <c r="N50" i="14"/>
  <c r="R51" i="14"/>
  <c r="R50" i="14"/>
  <c r="V51" i="14"/>
  <c r="V50" i="14"/>
  <c r="Z51" i="14"/>
  <c r="Z50" i="14"/>
  <c r="AD51" i="14"/>
  <c r="AD50" i="14"/>
  <c r="AF14" i="7"/>
  <c r="AF11" i="12"/>
  <c r="C51" i="14"/>
  <c r="C50" i="14"/>
  <c r="G51" i="14"/>
  <c r="G50" i="14"/>
  <c r="K51" i="14"/>
  <c r="K50" i="14"/>
  <c r="O51" i="14"/>
  <c r="O50" i="14"/>
  <c r="S51" i="14"/>
  <c r="S50" i="14"/>
  <c r="W51" i="14"/>
  <c r="W50" i="14"/>
  <c r="AA51" i="14"/>
  <c r="AA50" i="14"/>
  <c r="AE51" i="14"/>
  <c r="AE50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F5" i="9"/>
  <c r="AF5" i="8"/>
  <c r="AF5" i="7"/>
  <c r="AG5" i="6"/>
  <c r="AF5" i="5"/>
  <c r="AG18" i="14"/>
  <c r="AG16" i="14"/>
  <c r="AF18" i="15"/>
  <c r="AF10" i="12"/>
  <c r="AF30" i="9"/>
  <c r="AG16" i="9"/>
  <c r="AF30" i="8"/>
  <c r="AF25" i="8"/>
  <c r="AG11" i="8"/>
  <c r="AG6" i="8"/>
  <c r="AF25" i="7"/>
  <c r="AG28" i="6"/>
  <c r="AG25" i="6"/>
  <c r="AG11" i="6"/>
  <c r="AG10" i="6"/>
  <c r="AF6" i="6"/>
  <c r="AF30" i="5"/>
  <c r="AF29" i="5"/>
  <c r="AG28" i="5"/>
  <c r="AF26" i="5"/>
  <c r="AG22" i="5"/>
  <c r="AG21" i="5"/>
  <c r="AG11" i="5"/>
  <c r="AF6" i="5"/>
  <c r="AF26" i="4"/>
  <c r="AF28" i="9"/>
  <c r="AG29" i="8"/>
  <c r="AF6" i="8"/>
  <c r="AF28" i="7"/>
  <c r="AF20" i="7"/>
  <c r="AG24" i="14"/>
  <c r="AF24" i="14"/>
  <c r="AF29" i="14"/>
  <c r="AG29" i="14"/>
  <c r="AF20" i="15"/>
  <c r="AF21" i="15"/>
  <c r="AF22" i="15"/>
  <c r="AF22" i="12"/>
  <c r="AF20" i="12"/>
  <c r="AG29" i="9"/>
  <c r="AF29" i="9"/>
  <c r="AG24" i="9"/>
  <c r="AF24" i="9"/>
  <c r="AF20" i="9"/>
  <c r="AG18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24" i="12"/>
  <c r="AF6" i="12"/>
  <c r="AG22" i="6"/>
  <c r="AG20" i="6"/>
  <c r="AG20" i="8"/>
  <c r="AF28" i="14"/>
  <c r="AG21" i="6"/>
  <c r="AF29" i="7"/>
  <c r="AF28" i="12"/>
  <c r="AF24" i="6"/>
  <c r="AF22" i="5"/>
  <c r="AF20" i="6"/>
  <c r="AF20" i="8"/>
  <c r="AG21" i="9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G12" i="9"/>
  <c r="AF12" i="15"/>
  <c r="AG12" i="8"/>
  <c r="AF12" i="9"/>
  <c r="AF10" i="4"/>
  <c r="AG5" i="9"/>
  <c r="AF29" i="12"/>
  <c r="AF24" i="7"/>
  <c r="AF24" i="5"/>
  <c r="AF22" i="6"/>
  <c r="AG22" i="8"/>
  <c r="AG22" i="9"/>
  <c r="AF21" i="8"/>
  <c r="AF20" i="4"/>
  <c r="AF17" i="14"/>
  <c r="AF17" i="8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5"/>
  <c r="AF23" i="4"/>
  <c r="AF23" i="6"/>
  <c r="AG23" i="9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F12" i="5"/>
  <c r="AG6" i="5"/>
  <c r="AF5" i="6"/>
  <c r="AF5" i="4"/>
  <c r="AF22" i="4" l="1"/>
  <c r="AF18" i="4"/>
  <c r="AF30" i="4"/>
  <c r="AF20" i="5"/>
  <c r="AG24" i="5"/>
  <c r="AF21" i="6"/>
  <c r="AG18" i="8"/>
  <c r="AG25" i="9"/>
  <c r="AF25" i="12"/>
  <c r="AG10" i="14"/>
  <c r="AF17" i="6"/>
  <c r="AG17" i="8"/>
  <c r="AF18" i="12"/>
  <c r="AF28" i="4"/>
  <c r="AF25" i="5"/>
  <c r="AG29" i="5"/>
  <c r="AG18" i="5"/>
  <c r="AG12" i="6"/>
  <c r="AF18" i="6"/>
  <c r="AG29" i="6"/>
  <c r="AF11" i="7"/>
  <c r="AG25" i="8"/>
  <c r="AG10" i="9"/>
  <c r="AF28" i="15"/>
  <c r="AF24" i="4"/>
  <c r="AF11" i="4"/>
  <c r="AF12" i="4"/>
  <c r="AF25" i="4"/>
  <c r="AF10" i="5"/>
  <c r="AF11" i="5"/>
  <c r="AG12" i="5"/>
  <c r="AG16" i="5"/>
  <c r="AG17" i="5"/>
  <c r="AG16" i="6"/>
  <c r="AG24" i="6"/>
  <c r="AF10" i="7"/>
  <c r="AF12" i="7"/>
  <c r="AF16" i="8"/>
  <c r="AF18" i="9"/>
  <c r="AG17" i="9"/>
  <c r="AG25" i="14"/>
  <c r="AF30" i="7"/>
  <c r="AG30" i="8"/>
  <c r="AG30" i="5"/>
  <c r="AF30" i="6"/>
  <c r="AG30" i="9"/>
  <c r="AG30" i="6"/>
  <c r="AF25" i="15"/>
  <c r="AF18" i="14"/>
  <c r="AG18" i="6"/>
  <c r="AF16" i="6"/>
  <c r="AF12" i="6"/>
  <c r="AF11" i="6"/>
  <c r="AF10" i="15"/>
  <c r="AG10" i="8"/>
  <c r="AF10" i="6"/>
  <c r="AG10" i="5"/>
  <c r="AF10" i="9"/>
  <c r="AG6" i="6"/>
  <c r="AG50" i="9" l="1"/>
  <c r="AG50" i="8"/>
  <c r="AG50" i="14"/>
  <c r="AF50" i="4"/>
  <c r="AG50" i="5"/>
  <c r="AG50" i="6"/>
  <c r="AF50" i="7"/>
  <c r="AF50" i="8"/>
  <c r="AF51" i="14"/>
  <c r="AF50" i="15"/>
  <c r="AF50" i="6"/>
  <c r="AF50" i="12"/>
  <c r="AF50" i="14"/>
  <c r="AF50" i="9"/>
  <c r="AF50" i="5"/>
</calcChain>
</file>

<file path=xl/sharedStrings.xml><?xml version="1.0" encoding="utf-8"?>
<sst xmlns="http://schemas.openxmlformats.org/spreadsheetml/2006/main" count="907" uniqueCount="166">
  <si>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</si>
  <si>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</si>
  <si>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</si>
  <si>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</si>
  <si>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</si>
  <si>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</si>
  <si>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</si>
  <si>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</si>
  <si>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</si>
  <si>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</si>
  <si>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</si>
  <si>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</si>
  <si>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</si>
  <si>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</si>
  <si>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</si>
  <si>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</si>
  <si>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</si>
  <si>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</si>
  <si>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</si>
  <si>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</si>
  <si>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</si>
  <si>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</si>
  <si>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</si>
  <si>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</si>
  <si>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</si>
  <si>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</si>
  <si>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</si>
  <si>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</si>
  <si>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</si>
  <si>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</si>
  <si>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</si>
  <si>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</si>
  <si>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</si>
  <si>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</si>
  <si>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</si>
  <si>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</si>
  <si>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</si>
  <si>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</si>
  <si>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</si>
  <si>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</si>
  <si>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</si>
  <si>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</si>
  <si>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</si>
  <si>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</si>
  <si>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</si>
  <si>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</si>
  <si>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</si>
  <si>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</si>
  <si>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</si>
  <si>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</si>
  <si>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</si>
  <si>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</si>
  <si>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</si>
  <si>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</si>
  <si>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</si>
  <si>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</si>
  <si>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**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</si>
  <si>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</si>
  <si>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</si>
  <si>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</si>
  <si>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</si>
  <si>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</si>
  <si>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</si>
  <si>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</si>
  <si>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</si>
  <si>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</si>
  <si>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</si>
  <si>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</si>
  <si>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</si>
  <si>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</si>
  <si>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</si>
  <si>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</si>
  <si>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</si>
  <si>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</si>
  <si>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</si>
  <si>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</si>
  <si>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</si>
  <si>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</si>
  <si>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</si>
  <si>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</si>
  <si>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</si>
  <si>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</si>
  <si>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</si>
  <si>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</si>
  <si>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</si>
  <si>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</si>
  <si>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</si>
  <si>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</si>
  <si>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</si>
  <si>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</si>
  <si>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</si>
  <si>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</si>
  <si>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</si>
  <si>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</si>
  <si>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</si>
  <si>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</si>
  <si>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</si>
  <si>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</si>
  <si>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</si>
  <si>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</si>
  <si>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</si>
  <si>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</si>
  <si>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</si>
  <si>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</si>
  <si>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</si>
  <si>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</si>
  <si>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</si>
  <si>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</si>
  <si>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</si>
  <si>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</si>
  <si>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</si>
  <si>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</si>
  <si>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</si>
  <si>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</si>
  <si>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</si>
  <si>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</si>
  <si>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</si>
  <si>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</si>
  <si>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</si>
  <si>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</si>
  <si>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</si>
  <si>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</si>
  <si>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</si>
  <si>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</si>
  <si>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</si>
  <si>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</si>
  <si>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</si>
  <si>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</si>
  <si>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</si>
  <si>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</si>
  <si>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</si>
  <si>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</si>
  <si>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</si>
  <si>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*</t>
  </si>
  <si>
    <t xml:space="preserve">São Gabriel </t>
  </si>
  <si>
    <t>Abril/2018</t>
  </si>
  <si>
    <t>Abril/218</t>
  </si>
  <si>
    <t>Fonte : Inmet/Semagro/Cemtec-MS</t>
  </si>
  <si>
    <t>(*) Nenhuma Infotmação Disponivel pelo INMET</t>
  </si>
  <si>
    <t>Ma. Franciane Rodrigues</t>
  </si>
  <si>
    <t>CoordenadoraTécnica/Cemtec</t>
  </si>
  <si>
    <t>NE</t>
  </si>
  <si>
    <t>SE</t>
  </si>
  <si>
    <t>NO</t>
  </si>
  <si>
    <t>N</t>
  </si>
  <si>
    <t>SO</t>
  </si>
  <si>
    <t>S</t>
  </si>
  <si>
    <t>L</t>
  </si>
  <si>
    <t>L/SE</t>
  </si>
  <si>
    <t>Angélica</t>
  </si>
  <si>
    <t>Aral Moreira</t>
  </si>
  <si>
    <t>Bandeirantes</t>
  </si>
  <si>
    <t>Bonito</t>
  </si>
  <si>
    <t>Brasilândia</t>
  </si>
  <si>
    <t>Caarapó</t>
  </si>
  <si>
    <t>Camapuã</t>
  </si>
  <si>
    <t>Fátima do Sul</t>
  </si>
  <si>
    <t>Iguatemi</t>
  </si>
  <si>
    <t>Itaporã</t>
  </si>
  <si>
    <t>Laguna Carapã</t>
  </si>
  <si>
    <t>Nova Alvorada</t>
  </si>
  <si>
    <t>Nova Andradina</t>
  </si>
  <si>
    <t>Pedro Gomes</t>
  </si>
  <si>
    <t>Ribas do Rio Pardo</t>
  </si>
  <si>
    <t>Santa Rita do Pardo</t>
  </si>
  <si>
    <t>Selviría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</si>
</sst>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49" fontId="0" fillId="0" borderId="0" xfId="0" applyNumberFormat="1"/>
    <xf numFmtId="49" fontId="5" fillId="0" borderId="0" xfId="0" applyNumberFormat="1" applyFont="1"/>
    <xf numFmtId="49" fontId="4" fillId="4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4" fillId="0" borderId="0" xfId="0" applyNumberFormat="1" applyFont="1"/>
    <xf numFmtId="49" fontId="8" fillId="0" borderId="0" xfId="0" applyNumberFormat="1" applyFont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0" fontId="3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0" fillId="7" borderId="0" xfId="0" applyFill="1" applyBorder="1"/>
    <xf numFmtId="49" fontId="3" fillId="7" borderId="0" xfId="0" applyNumberFormat="1" applyFont="1" applyFill="1" applyBorder="1" applyAlignment="1">
      <alignment horizontal="center" vertical="center"/>
    </xf>
    <xf numFmtId="49" fontId="0" fillId="7" borderId="0" xfId="0" applyNumberFormat="1" applyFill="1" applyBorder="1" applyAlignment="1">
      <alignment horizontal="center" vertical="center"/>
    </xf>
    <xf numFmtId="49" fontId="2" fillId="7" borderId="0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/>
    </xf>
    <xf numFmtId="49" fontId="3" fillId="7" borderId="8" xfId="0" applyNumberFormat="1" applyFont="1" applyFill="1" applyBorder="1" applyAlignment="1">
      <alignment horizontal="center" vertical="center"/>
    </xf>
    <xf numFmtId="49" fontId="3" fillId="7" borderId="9" xfId="0" applyNumberFormat="1" applyFont="1" applyFill="1" applyBorder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0" fillId="7" borderId="7" xfId="0" applyFill="1" applyBorder="1"/>
    <xf numFmtId="0" fontId="8" fillId="7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8" fillId="7" borderId="9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center" vertical="center"/>
    </xf>
    <xf numFmtId="49" fontId="0" fillId="0" borderId="5" xfId="0" applyNumberFormat="1" applyBorder="1"/>
    <xf numFmtId="49" fontId="5" fillId="7" borderId="14" xfId="0" applyNumberFormat="1" applyFont="1" applyFill="1" applyBorder="1"/>
    <xf numFmtId="49" fontId="0" fillId="0" borderId="0" xfId="0" applyNumberFormat="1" applyBorder="1"/>
    <xf numFmtId="49" fontId="0" fillId="7" borderId="10" xfId="0" applyNumberFormat="1" applyFill="1" applyBorder="1"/>
    <xf numFmtId="0" fontId="14" fillId="7" borderId="0" xfId="0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8" fillId="1" borderId="15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7" borderId="20" xfId="0" applyNumberForma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/>
    </xf>
    <xf numFmtId="49" fontId="17" fillId="1" borderId="15" xfId="0" applyNumberFormat="1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Border="1" applyAlignment="1">
      <alignment horizontal="left" vertical="center"/>
    </xf>
    <xf numFmtId="43" fontId="6" fillId="5" borderId="15" xfId="1" applyFont="1" applyFill="1" applyBorder="1" applyAlignment="1">
      <alignment horizontal="center" vertical="center"/>
    </xf>
    <xf numFmtId="43" fontId="8" fillId="5" borderId="15" xfId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49" fontId="7" fillId="7" borderId="18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7" fillId="7" borderId="3" xfId="0" applyNumberFormat="1" applyFont="1" applyFill="1" applyBorder="1" applyAlignment="1">
      <alignment horizontal="center" vertical="center"/>
    </xf>
    <xf numFmtId="49" fontId="7" fillId="7" borderId="4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116418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98626" cy="53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243417</xdr:colOff>
      <xdr:row>51</xdr:row>
      <xdr:rowOff>10583</xdr:rowOff>
    </xdr:from>
    <xdr:to>
      <xdr:col>31</xdr:col>
      <xdr:colOff>52917</xdr:colOff>
      <xdr:row>54</xdr:row>
      <xdr:rowOff>95250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834" y="7313083"/>
          <a:ext cx="1608666" cy="560917"/>
        </a:xfrm>
        <a:prstGeom prst="rect">
          <a:avLst/>
        </a:prstGeom>
      </xdr:spPr>
    </xdr:pic>
    <xdr:clientData/>
  </xdr:twoCellAnchor>
  <xdr:twoCellAnchor editAs="oneCell">
    <xdr:from>
      <xdr:col>14</xdr:col>
      <xdr:colOff>264585</xdr:colOff>
      <xdr:row>52</xdr:row>
      <xdr:rowOff>21165</xdr:rowOff>
    </xdr:from>
    <xdr:to>
      <xdr:col>18</xdr:col>
      <xdr:colOff>126205</xdr:colOff>
      <xdr:row>55</xdr:row>
      <xdr:rowOff>130704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408210" y="7450665"/>
          <a:ext cx="1290370" cy="5953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211667</xdr:colOff>
      <xdr:row>56</xdr:row>
      <xdr:rowOff>137586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654925"/>
          <a:ext cx="1672168" cy="559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63501</xdr:colOff>
      <xdr:row>51</xdr:row>
      <xdr:rowOff>148167</xdr:rowOff>
    </xdr:from>
    <xdr:to>
      <xdr:col>33</xdr:col>
      <xdr:colOff>625476</xdr:colOff>
      <xdr:row>56</xdr:row>
      <xdr:rowOff>148168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2418" y="7450667"/>
          <a:ext cx="2477558" cy="793751"/>
        </a:xfrm>
        <a:prstGeom prst="rect">
          <a:avLst/>
        </a:prstGeom>
      </xdr:spPr>
    </xdr:pic>
    <xdr:clientData/>
  </xdr:twoCellAnchor>
  <xdr:twoCellAnchor editAs="oneCell">
    <xdr:from>
      <xdr:col>14</xdr:col>
      <xdr:colOff>390526</xdr:colOff>
      <xdr:row>51</xdr:row>
      <xdr:rowOff>127001</xdr:rowOff>
    </xdr:from>
    <xdr:to>
      <xdr:col>18</xdr:col>
      <xdr:colOff>374650</xdr:colOff>
      <xdr:row>56</xdr:row>
      <xdr:rowOff>130707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172326" y="7394576"/>
          <a:ext cx="1622424" cy="813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5938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10582</xdr:colOff>
      <xdr:row>52</xdr:row>
      <xdr:rowOff>10583</xdr:rowOff>
    </xdr:from>
    <xdr:to>
      <xdr:col>32</xdr:col>
      <xdr:colOff>359831</xdr:colOff>
      <xdr:row>55</xdr:row>
      <xdr:rowOff>116416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499" y="7471833"/>
          <a:ext cx="1576915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10581</xdr:rowOff>
    </xdr:from>
    <xdr:to>
      <xdr:col>18</xdr:col>
      <xdr:colOff>115620</xdr:colOff>
      <xdr:row>56</xdr:row>
      <xdr:rowOff>77785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205008" y="7602006"/>
          <a:ext cx="1130562" cy="5529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4147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74083</xdr:colOff>
      <xdr:row>51</xdr:row>
      <xdr:rowOff>105834</xdr:rowOff>
    </xdr:from>
    <xdr:to>
      <xdr:col>31</xdr:col>
      <xdr:colOff>423332</xdr:colOff>
      <xdr:row>55</xdr:row>
      <xdr:rowOff>42334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0166" y="7408334"/>
          <a:ext cx="1439333" cy="571500"/>
        </a:xfrm>
        <a:prstGeom prst="rect">
          <a:avLst/>
        </a:prstGeom>
      </xdr:spPr>
    </xdr:pic>
    <xdr:clientData/>
  </xdr:twoCellAnchor>
  <xdr:twoCellAnchor editAs="oneCell">
    <xdr:from>
      <xdr:col>14</xdr:col>
      <xdr:colOff>169334</xdr:colOff>
      <xdr:row>53</xdr:row>
      <xdr:rowOff>10582</xdr:rowOff>
    </xdr:from>
    <xdr:to>
      <xdr:col>17</xdr:col>
      <xdr:colOff>275167</xdr:colOff>
      <xdr:row>56</xdr:row>
      <xdr:rowOff>67203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036734" y="7602007"/>
          <a:ext cx="1172633" cy="5423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137584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0051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148167</xdr:colOff>
      <xdr:row>51</xdr:row>
      <xdr:rowOff>52916</xdr:rowOff>
    </xdr:from>
    <xdr:to>
      <xdr:col>31</xdr:col>
      <xdr:colOff>137581</xdr:colOff>
      <xdr:row>54</xdr:row>
      <xdr:rowOff>158749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167" y="7355416"/>
          <a:ext cx="156633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31750</xdr:colOff>
      <xdr:row>52</xdr:row>
      <xdr:rowOff>21166</xdr:rowOff>
    </xdr:from>
    <xdr:to>
      <xdr:col>18</xdr:col>
      <xdr:colOff>158749</xdr:colOff>
      <xdr:row>55</xdr:row>
      <xdr:rowOff>151871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375400" y="7450666"/>
          <a:ext cx="1212849" cy="616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9862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285749</xdr:colOff>
      <xdr:row>51</xdr:row>
      <xdr:rowOff>52917</xdr:rowOff>
    </xdr:from>
    <xdr:to>
      <xdr:col>32</xdr:col>
      <xdr:colOff>275164</xdr:colOff>
      <xdr:row>54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2082" y="7355417"/>
          <a:ext cx="1799165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51</xdr:row>
      <xdr:rowOff>95249</xdr:rowOff>
    </xdr:from>
    <xdr:to>
      <xdr:col>19</xdr:col>
      <xdr:colOff>221454</xdr:colOff>
      <xdr:row>55</xdr:row>
      <xdr:rowOff>56621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305675" y="7362824"/>
          <a:ext cx="1516854" cy="6090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71767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42334</xdr:colOff>
      <xdr:row>51</xdr:row>
      <xdr:rowOff>31751</xdr:rowOff>
    </xdr:from>
    <xdr:to>
      <xdr:col>32</xdr:col>
      <xdr:colOff>289981</xdr:colOff>
      <xdr:row>54</xdr:row>
      <xdr:rowOff>127001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8417" y="7334251"/>
          <a:ext cx="1792814" cy="571500"/>
        </a:xfrm>
        <a:prstGeom prst="rect">
          <a:avLst/>
        </a:prstGeom>
      </xdr:spPr>
    </xdr:pic>
    <xdr:clientData/>
  </xdr:twoCellAnchor>
  <xdr:twoCellAnchor editAs="oneCell">
    <xdr:from>
      <xdr:col>4</xdr:col>
      <xdr:colOff>306919</xdr:colOff>
      <xdr:row>51</xdr:row>
      <xdr:rowOff>116416</xdr:rowOff>
    </xdr:from>
    <xdr:to>
      <xdr:col>8</xdr:col>
      <xdr:colOff>179122</xdr:colOff>
      <xdr:row>55</xdr:row>
      <xdr:rowOff>77788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2745319" y="7383991"/>
          <a:ext cx="1234278" cy="6090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285750</xdr:colOff>
      <xdr:row>55</xdr:row>
      <xdr:rowOff>127001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493000"/>
          <a:ext cx="1679576" cy="549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286807</xdr:colOff>
      <xdr:row>51</xdr:row>
      <xdr:rowOff>42333</xdr:rowOff>
    </xdr:from>
    <xdr:to>
      <xdr:col>32</xdr:col>
      <xdr:colOff>403223</xdr:colOff>
      <xdr:row>54</xdr:row>
      <xdr:rowOff>137583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4" y="7344833"/>
          <a:ext cx="1693332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223571</xdr:colOff>
      <xdr:row>55</xdr:row>
      <xdr:rowOff>127527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6614583" y="7535332"/>
          <a:ext cx="1190888" cy="5074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3</xdr:col>
      <xdr:colOff>0</xdr:colOff>
      <xdr:row>56</xdr:row>
      <xdr:rowOff>135468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711825"/>
          <a:ext cx="1603376" cy="55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57150</xdr:colOff>
      <xdr:row>53</xdr:row>
      <xdr:rowOff>57150</xdr:rowOff>
    </xdr:from>
    <xdr:to>
      <xdr:col>31</xdr:col>
      <xdr:colOff>1009649</xdr:colOff>
      <xdr:row>56</xdr:row>
      <xdr:rowOff>63500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5581650"/>
          <a:ext cx="2381249" cy="482600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</xdr:colOff>
      <xdr:row>53</xdr:row>
      <xdr:rowOff>142876</xdr:rowOff>
    </xdr:from>
    <xdr:to>
      <xdr:col>18</xdr:col>
      <xdr:colOff>219075</xdr:colOff>
      <xdr:row>56</xdr:row>
      <xdr:rowOff>149756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249209" y="5791201"/>
          <a:ext cx="1380066" cy="4926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127000</xdr:rowOff>
    </xdr:from>
    <xdr:to>
      <xdr:col>2</xdr:col>
      <xdr:colOff>31751</xdr:colOff>
      <xdr:row>54</xdr:row>
      <xdr:rowOff>148167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94575"/>
          <a:ext cx="1717676" cy="506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328084</xdr:colOff>
      <xdr:row>50</xdr:row>
      <xdr:rowOff>148166</xdr:rowOff>
    </xdr:from>
    <xdr:to>
      <xdr:col>32</xdr:col>
      <xdr:colOff>35980</xdr:colOff>
      <xdr:row>54</xdr:row>
      <xdr:rowOff>95249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0167" y="7291916"/>
          <a:ext cx="1750480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74084</xdr:colOff>
      <xdr:row>50</xdr:row>
      <xdr:rowOff>116417</xdr:rowOff>
    </xdr:from>
    <xdr:to>
      <xdr:col>18</xdr:col>
      <xdr:colOff>274372</xdr:colOff>
      <xdr:row>54</xdr:row>
      <xdr:rowOff>88372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36859" y="7222067"/>
          <a:ext cx="1286138" cy="6196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staRic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xim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Dourados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quirai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vinhem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ardim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Juti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aracaju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Miranda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humirim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aranaiba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ntaPora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ortoMurtinho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oBrilhante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oGabriel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teQuedas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idrolandia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onora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TresLagoas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gelic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quidauan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AralMoreira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ndeirantes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onito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rasil&#226;ndi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arap&#243;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apu&#227;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FatimaDoSul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guatemi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Itapor&#227;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LagunaCarap&#227;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ataguassu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lvorada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NovaAndradin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PedroGome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RibasdoRioPardo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antaRitadoPardo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Selviria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BelaVist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mpoGrande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assilandia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hapadaoDoSul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_%20CEMTEC%20_%20BOLETIM%20GERAL%20_INMET%20-%20SEMAGRO\2018\BoletimCorumb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23.283333333333335</v>
          </cell>
          <cell r="C5">
            <v>29</v>
          </cell>
          <cell r="D5">
            <v>21</v>
          </cell>
          <cell r="E5">
            <v>92.125</v>
          </cell>
          <cell r="F5">
            <v>100</v>
          </cell>
          <cell r="G5">
            <v>69</v>
          </cell>
          <cell r="H5">
            <v>14.04</v>
          </cell>
          <cell r="I5" t="str">
            <v>SO</v>
          </cell>
          <cell r="J5">
            <v>29.16</v>
          </cell>
          <cell r="K5">
            <v>0.2</v>
          </cell>
        </row>
        <row r="6">
          <cell r="B6">
            <v>23.729166666666671</v>
          </cell>
          <cell r="C6">
            <v>30.7</v>
          </cell>
          <cell r="D6">
            <v>21.5</v>
          </cell>
          <cell r="E6">
            <v>89.458333333333329</v>
          </cell>
          <cell r="F6">
            <v>100</v>
          </cell>
          <cell r="G6">
            <v>52</v>
          </cell>
          <cell r="H6">
            <v>15.120000000000001</v>
          </cell>
          <cell r="I6" t="str">
            <v>SO</v>
          </cell>
          <cell r="J6">
            <v>30.240000000000002</v>
          </cell>
          <cell r="K6">
            <v>10.399999999999999</v>
          </cell>
        </row>
        <row r="7">
          <cell r="B7">
            <v>24.92916666666666</v>
          </cell>
          <cell r="C7">
            <v>31</v>
          </cell>
          <cell r="D7">
            <v>21.1</v>
          </cell>
          <cell r="E7">
            <v>83.041666666666671</v>
          </cell>
          <cell r="F7">
            <v>100</v>
          </cell>
          <cell r="G7">
            <v>51</v>
          </cell>
          <cell r="H7">
            <v>9.7200000000000006</v>
          </cell>
          <cell r="I7" t="str">
            <v>SO</v>
          </cell>
          <cell r="J7">
            <v>30.240000000000002</v>
          </cell>
          <cell r="K7">
            <v>1.2</v>
          </cell>
        </row>
        <row r="8">
          <cell r="B8">
            <v>24.75833333333334</v>
          </cell>
          <cell r="C8">
            <v>31.7</v>
          </cell>
          <cell r="D8">
            <v>19.2</v>
          </cell>
          <cell r="E8">
            <v>76.958333333333329</v>
          </cell>
          <cell r="F8">
            <v>100</v>
          </cell>
          <cell r="G8">
            <v>39</v>
          </cell>
          <cell r="H8">
            <v>9.3600000000000012</v>
          </cell>
          <cell r="I8" t="str">
            <v>SO</v>
          </cell>
          <cell r="J8">
            <v>20.88</v>
          </cell>
          <cell r="K8">
            <v>0</v>
          </cell>
        </row>
        <row r="9">
          <cell r="B9">
            <v>23.795833333333338</v>
          </cell>
          <cell r="C9">
            <v>32.200000000000003</v>
          </cell>
          <cell r="D9">
            <v>16.600000000000001</v>
          </cell>
          <cell r="E9">
            <v>76.625</v>
          </cell>
          <cell r="F9">
            <v>100</v>
          </cell>
          <cell r="G9">
            <v>35</v>
          </cell>
          <cell r="H9">
            <v>6.84</v>
          </cell>
          <cell r="I9" t="str">
            <v>SO</v>
          </cell>
          <cell r="J9">
            <v>20.88</v>
          </cell>
          <cell r="K9">
            <v>0</v>
          </cell>
        </row>
        <row r="10">
          <cell r="B10">
            <v>24.787499999999998</v>
          </cell>
          <cell r="C10">
            <v>33.299999999999997</v>
          </cell>
          <cell r="D10">
            <v>17.8</v>
          </cell>
          <cell r="E10">
            <v>74.208333333333329</v>
          </cell>
          <cell r="F10">
            <v>100</v>
          </cell>
          <cell r="G10">
            <v>34</v>
          </cell>
          <cell r="H10">
            <v>9</v>
          </cell>
          <cell r="I10" t="str">
            <v>SO</v>
          </cell>
          <cell r="J10">
            <v>19.440000000000001</v>
          </cell>
          <cell r="K10">
            <v>0</v>
          </cell>
        </row>
        <row r="11">
          <cell r="B11">
            <v>24.916666666666661</v>
          </cell>
          <cell r="C11">
            <v>34.1</v>
          </cell>
          <cell r="D11">
            <v>17.5</v>
          </cell>
          <cell r="E11">
            <v>71</v>
          </cell>
          <cell r="F11">
            <v>100</v>
          </cell>
          <cell r="G11">
            <v>24</v>
          </cell>
          <cell r="H11">
            <v>13.68</v>
          </cell>
          <cell r="I11" t="str">
            <v>SO</v>
          </cell>
          <cell r="J11">
            <v>26.28</v>
          </cell>
          <cell r="K11">
            <v>0</v>
          </cell>
        </row>
        <row r="12">
          <cell r="B12">
            <v>25.158333333333335</v>
          </cell>
          <cell r="C12">
            <v>33.700000000000003</v>
          </cell>
          <cell r="D12">
            <v>18.3</v>
          </cell>
          <cell r="E12">
            <v>72</v>
          </cell>
          <cell r="F12">
            <v>98</v>
          </cell>
          <cell r="G12">
            <v>39</v>
          </cell>
          <cell r="H12">
            <v>11.16</v>
          </cell>
          <cell r="I12" t="str">
            <v>SO</v>
          </cell>
          <cell r="J12">
            <v>25.56</v>
          </cell>
          <cell r="K12">
            <v>0</v>
          </cell>
        </row>
        <row r="13">
          <cell r="B13">
            <v>26.0625</v>
          </cell>
          <cell r="C13">
            <v>34.1</v>
          </cell>
          <cell r="D13">
            <v>20</v>
          </cell>
          <cell r="E13">
            <v>73.041666666666671</v>
          </cell>
          <cell r="F13">
            <v>94</v>
          </cell>
          <cell r="G13">
            <v>43</v>
          </cell>
          <cell r="H13">
            <v>9.3600000000000012</v>
          </cell>
          <cell r="I13" t="str">
            <v>SO</v>
          </cell>
          <cell r="J13">
            <v>25.2</v>
          </cell>
          <cell r="K13">
            <v>0</v>
          </cell>
        </row>
        <row r="14">
          <cell r="B14">
            <v>26.666666666666668</v>
          </cell>
          <cell r="C14">
            <v>34.9</v>
          </cell>
          <cell r="D14">
            <v>20.100000000000001</v>
          </cell>
          <cell r="E14">
            <v>73.958333333333329</v>
          </cell>
          <cell r="F14">
            <v>100</v>
          </cell>
          <cell r="G14">
            <v>34</v>
          </cell>
          <cell r="H14">
            <v>13.68</v>
          </cell>
          <cell r="I14" t="str">
            <v>SO</v>
          </cell>
          <cell r="J14">
            <v>36</v>
          </cell>
          <cell r="K14">
            <v>0</v>
          </cell>
        </row>
        <row r="15">
          <cell r="B15">
            <v>26.270833333333339</v>
          </cell>
          <cell r="C15">
            <v>34.1</v>
          </cell>
          <cell r="D15">
            <v>19.8</v>
          </cell>
          <cell r="E15">
            <v>71.875</v>
          </cell>
          <cell r="F15">
            <v>97</v>
          </cell>
          <cell r="G15">
            <v>39</v>
          </cell>
          <cell r="H15">
            <v>14.4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25.762500000000003</v>
          </cell>
          <cell r="C16">
            <v>34.5</v>
          </cell>
          <cell r="D16">
            <v>18.7</v>
          </cell>
          <cell r="E16">
            <v>68.125</v>
          </cell>
          <cell r="F16">
            <v>97</v>
          </cell>
          <cell r="G16">
            <v>28</v>
          </cell>
          <cell r="H16">
            <v>12.6</v>
          </cell>
          <cell r="I16" t="str">
            <v>SO</v>
          </cell>
          <cell r="J16">
            <v>28.08</v>
          </cell>
          <cell r="K16">
            <v>0</v>
          </cell>
        </row>
        <row r="17">
          <cell r="B17">
            <v>24.245833333333337</v>
          </cell>
          <cell r="C17">
            <v>33.4</v>
          </cell>
          <cell r="D17">
            <v>16.899999999999999</v>
          </cell>
          <cell r="E17">
            <v>71.041666666666671</v>
          </cell>
          <cell r="F17">
            <v>99</v>
          </cell>
          <cell r="G17">
            <v>31</v>
          </cell>
          <cell r="H17">
            <v>10.08</v>
          </cell>
          <cell r="I17" t="str">
            <v>SO</v>
          </cell>
          <cell r="J17">
            <v>30.96</v>
          </cell>
          <cell r="K17">
            <v>0</v>
          </cell>
        </row>
        <row r="18">
          <cell r="B18">
            <v>24.624999999999996</v>
          </cell>
          <cell r="C18">
            <v>32.700000000000003</v>
          </cell>
          <cell r="D18">
            <v>18.5</v>
          </cell>
          <cell r="E18">
            <v>74.958333333333329</v>
          </cell>
          <cell r="F18">
            <v>97</v>
          </cell>
          <cell r="G18">
            <v>41</v>
          </cell>
          <cell r="H18">
            <v>11.520000000000001</v>
          </cell>
          <cell r="I18" t="str">
            <v>SO</v>
          </cell>
          <cell r="J18">
            <v>32.04</v>
          </cell>
          <cell r="K18">
            <v>0</v>
          </cell>
        </row>
        <row r="19">
          <cell r="B19">
            <v>24.512499999999999</v>
          </cell>
          <cell r="C19">
            <v>29.7</v>
          </cell>
          <cell r="D19">
            <v>20.9</v>
          </cell>
          <cell r="E19">
            <v>79.083333333333329</v>
          </cell>
          <cell r="F19">
            <v>96</v>
          </cell>
          <cell r="G19">
            <v>56</v>
          </cell>
          <cell r="H19">
            <v>11.879999999999999</v>
          </cell>
          <cell r="I19" t="str">
            <v>SO</v>
          </cell>
          <cell r="J19">
            <v>27.720000000000002</v>
          </cell>
          <cell r="K19">
            <v>0</v>
          </cell>
        </row>
        <row r="20">
          <cell r="B20">
            <v>23.212500000000002</v>
          </cell>
          <cell r="C20">
            <v>28.9</v>
          </cell>
          <cell r="D20">
            <v>20.7</v>
          </cell>
          <cell r="E20">
            <v>83.125</v>
          </cell>
          <cell r="F20">
            <v>98</v>
          </cell>
          <cell r="G20">
            <v>56</v>
          </cell>
          <cell r="H20">
            <v>11.16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23.833333333333332</v>
          </cell>
          <cell r="C21">
            <v>28.4</v>
          </cell>
          <cell r="D21">
            <v>20.5</v>
          </cell>
          <cell r="E21">
            <v>75.208333333333329</v>
          </cell>
          <cell r="F21">
            <v>89</v>
          </cell>
          <cell r="G21">
            <v>58</v>
          </cell>
          <cell r="H21">
            <v>12.96</v>
          </cell>
          <cell r="I21" t="str">
            <v>SO</v>
          </cell>
          <cell r="J21">
            <v>28.44</v>
          </cell>
          <cell r="K21">
            <v>0</v>
          </cell>
        </row>
        <row r="22">
          <cell r="B22">
            <v>24.875</v>
          </cell>
          <cell r="C22">
            <v>30.8</v>
          </cell>
          <cell r="D22">
            <v>20.8</v>
          </cell>
          <cell r="E22">
            <v>76.333333333333329</v>
          </cell>
          <cell r="F22">
            <v>97</v>
          </cell>
          <cell r="G22">
            <v>51</v>
          </cell>
          <cell r="H22">
            <v>10.08</v>
          </cell>
          <cell r="I22" t="str">
            <v>SO</v>
          </cell>
          <cell r="J22">
            <v>24.48</v>
          </cell>
          <cell r="K22">
            <v>0</v>
          </cell>
        </row>
        <row r="23">
          <cell r="B23">
            <v>24.900000000000002</v>
          </cell>
          <cell r="C23">
            <v>33</v>
          </cell>
          <cell r="D23">
            <v>19.5</v>
          </cell>
          <cell r="E23">
            <v>76.5</v>
          </cell>
          <cell r="F23">
            <v>99</v>
          </cell>
          <cell r="G23">
            <v>40</v>
          </cell>
          <cell r="H23">
            <v>10.8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25.229166666666661</v>
          </cell>
          <cell r="C24">
            <v>30.6</v>
          </cell>
          <cell r="D24">
            <v>21.3</v>
          </cell>
          <cell r="E24">
            <v>78</v>
          </cell>
          <cell r="F24">
            <v>98</v>
          </cell>
          <cell r="G24">
            <v>49</v>
          </cell>
          <cell r="H24">
            <v>6.48</v>
          </cell>
          <cell r="I24" t="str">
            <v>SO</v>
          </cell>
          <cell r="J24">
            <v>15.120000000000001</v>
          </cell>
          <cell r="K24">
            <v>0</v>
          </cell>
        </row>
        <row r="25">
          <cell r="B25">
            <v>24.670833333333334</v>
          </cell>
          <cell r="C25">
            <v>32.799999999999997</v>
          </cell>
          <cell r="D25">
            <v>18.399999999999999</v>
          </cell>
          <cell r="E25">
            <v>73.375</v>
          </cell>
          <cell r="F25">
            <v>100</v>
          </cell>
          <cell r="G25">
            <v>30</v>
          </cell>
          <cell r="H25">
            <v>7.9200000000000008</v>
          </cell>
          <cell r="I25" t="str">
            <v>SO</v>
          </cell>
          <cell r="J25">
            <v>20.52</v>
          </cell>
          <cell r="K25">
            <v>0</v>
          </cell>
        </row>
        <row r="26">
          <cell r="B26">
            <v>23.024999999999995</v>
          </cell>
          <cell r="C26">
            <v>32.4</v>
          </cell>
          <cell r="D26">
            <v>15.2</v>
          </cell>
          <cell r="E26">
            <v>69.375</v>
          </cell>
          <cell r="F26">
            <v>100</v>
          </cell>
          <cell r="G26">
            <v>24</v>
          </cell>
          <cell r="H26">
            <v>10.44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22.787500000000005</v>
          </cell>
          <cell r="C27">
            <v>33.299999999999997</v>
          </cell>
          <cell r="D27">
            <v>14.8</v>
          </cell>
          <cell r="E27">
            <v>70.875</v>
          </cell>
          <cell r="F27">
            <v>98</v>
          </cell>
          <cell r="G27">
            <v>31</v>
          </cell>
          <cell r="H27">
            <v>10.08</v>
          </cell>
          <cell r="I27" t="str">
            <v>SO</v>
          </cell>
          <cell r="J27">
            <v>24.840000000000003</v>
          </cell>
          <cell r="K27">
            <v>0</v>
          </cell>
        </row>
        <row r="28">
          <cell r="B28">
            <v>24.337500000000002</v>
          </cell>
          <cell r="C28">
            <v>33.5</v>
          </cell>
          <cell r="D28">
            <v>16.899999999999999</v>
          </cell>
          <cell r="E28">
            <v>71.083333333333329</v>
          </cell>
          <cell r="F28">
            <v>100</v>
          </cell>
          <cell r="G28">
            <v>30</v>
          </cell>
          <cell r="H28">
            <v>11.520000000000001</v>
          </cell>
          <cell r="I28" t="str">
            <v>SO</v>
          </cell>
          <cell r="J28">
            <v>27.36</v>
          </cell>
          <cell r="K28">
            <v>0</v>
          </cell>
        </row>
        <row r="29">
          <cell r="B29">
            <v>24.095833333333335</v>
          </cell>
          <cell r="C29">
            <v>33.700000000000003</v>
          </cell>
          <cell r="D29">
            <v>16.100000000000001</v>
          </cell>
          <cell r="E29">
            <v>67.75</v>
          </cell>
          <cell r="F29">
            <v>98</v>
          </cell>
          <cell r="G29">
            <v>26</v>
          </cell>
          <cell r="H29">
            <v>10.8</v>
          </cell>
          <cell r="I29" t="str">
            <v>SO</v>
          </cell>
          <cell r="J29">
            <v>27</v>
          </cell>
          <cell r="K29">
            <v>0</v>
          </cell>
        </row>
        <row r="30">
          <cell r="B30">
            <v>23.929166666666671</v>
          </cell>
          <cell r="C30">
            <v>33.799999999999997</v>
          </cell>
          <cell r="D30">
            <v>16.100000000000001</v>
          </cell>
          <cell r="E30">
            <v>70.75</v>
          </cell>
          <cell r="F30">
            <v>98</v>
          </cell>
          <cell r="G30">
            <v>30</v>
          </cell>
          <cell r="H30">
            <v>7.9200000000000008</v>
          </cell>
          <cell r="I30" t="str">
            <v>SO</v>
          </cell>
          <cell r="J30">
            <v>21.6</v>
          </cell>
          <cell r="K30">
            <v>0</v>
          </cell>
        </row>
        <row r="31">
          <cell r="B31">
            <v>24.8125</v>
          </cell>
          <cell r="C31">
            <v>34.9</v>
          </cell>
          <cell r="D31">
            <v>17.399999999999999</v>
          </cell>
          <cell r="E31">
            <v>70.541666666666671</v>
          </cell>
          <cell r="F31">
            <v>99</v>
          </cell>
          <cell r="G31">
            <v>28</v>
          </cell>
          <cell r="H31">
            <v>11.16</v>
          </cell>
          <cell r="I31" t="str">
            <v>SO</v>
          </cell>
          <cell r="J31">
            <v>30.240000000000002</v>
          </cell>
          <cell r="K31">
            <v>0</v>
          </cell>
        </row>
        <row r="32">
          <cell r="B32">
            <v>24.958333333333332</v>
          </cell>
          <cell r="C32">
            <v>34.9</v>
          </cell>
          <cell r="D32">
            <v>17.7</v>
          </cell>
          <cell r="E32">
            <v>69.666666666666671</v>
          </cell>
          <cell r="F32">
            <v>98</v>
          </cell>
          <cell r="G32">
            <v>26</v>
          </cell>
          <cell r="H32">
            <v>9</v>
          </cell>
          <cell r="I32" t="str">
            <v>SO</v>
          </cell>
          <cell r="J32">
            <v>23.400000000000002</v>
          </cell>
          <cell r="K32">
            <v>0</v>
          </cell>
        </row>
        <row r="33">
          <cell r="B33">
            <v>24.891666666666666</v>
          </cell>
          <cell r="C33">
            <v>34.200000000000003</v>
          </cell>
          <cell r="D33">
            <v>17.5</v>
          </cell>
          <cell r="E33">
            <v>70.208333333333329</v>
          </cell>
          <cell r="F33">
            <v>98</v>
          </cell>
          <cell r="G33">
            <v>32</v>
          </cell>
          <cell r="H33">
            <v>12.96</v>
          </cell>
          <cell r="I33" t="str">
            <v>SO</v>
          </cell>
          <cell r="J33">
            <v>27.720000000000002</v>
          </cell>
          <cell r="K33">
            <v>0</v>
          </cell>
        </row>
        <row r="34">
          <cell r="B34">
            <v>25.249999999999996</v>
          </cell>
          <cell r="C34">
            <v>35.4</v>
          </cell>
          <cell r="D34">
            <v>17.7</v>
          </cell>
          <cell r="E34">
            <v>69.541666666666671</v>
          </cell>
          <cell r="F34">
            <v>99</v>
          </cell>
          <cell r="G34">
            <v>26</v>
          </cell>
          <cell r="H34">
            <v>9.3600000000000012</v>
          </cell>
          <cell r="I34" t="str">
            <v>SO</v>
          </cell>
          <cell r="J34">
            <v>33.480000000000004</v>
          </cell>
          <cell r="K34">
            <v>0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20.962500000000002</v>
          </cell>
          <cell r="C5">
            <v>26.6</v>
          </cell>
          <cell r="D5">
            <v>19.3</v>
          </cell>
          <cell r="E5">
            <v>93.916666666666671</v>
          </cell>
          <cell r="F5">
            <v>97</v>
          </cell>
          <cell r="G5">
            <v>69</v>
          </cell>
          <cell r="H5">
            <v>22.32</v>
          </cell>
          <cell r="I5" t="str">
            <v>NE</v>
          </cell>
          <cell r="J5">
            <v>32.04</v>
          </cell>
          <cell r="K5">
            <v>27.6</v>
          </cell>
        </row>
        <row r="6">
          <cell r="B6">
            <v>22.404166666666658</v>
          </cell>
          <cell r="C6">
            <v>28.8</v>
          </cell>
          <cell r="D6">
            <v>19.7</v>
          </cell>
          <cell r="E6">
            <v>85.875</v>
          </cell>
          <cell r="F6">
            <v>98</v>
          </cell>
          <cell r="G6">
            <v>54</v>
          </cell>
          <cell r="H6">
            <v>14.04</v>
          </cell>
          <cell r="I6" t="str">
            <v>NE</v>
          </cell>
          <cell r="J6">
            <v>29.880000000000003</v>
          </cell>
          <cell r="K6">
            <v>3.4000000000000004</v>
          </cell>
        </row>
        <row r="7">
          <cell r="B7">
            <v>22.625</v>
          </cell>
          <cell r="C7">
            <v>29.7</v>
          </cell>
          <cell r="D7">
            <v>18.8</v>
          </cell>
          <cell r="E7">
            <v>84.25</v>
          </cell>
          <cell r="F7">
            <v>98</v>
          </cell>
          <cell r="G7">
            <v>51</v>
          </cell>
          <cell r="H7">
            <v>20.16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23.045833333333331</v>
          </cell>
          <cell r="C8">
            <v>29.9</v>
          </cell>
          <cell r="D8">
            <v>17.399999999999999</v>
          </cell>
          <cell r="E8">
            <v>80.291666666666671</v>
          </cell>
          <cell r="F8">
            <v>98</v>
          </cell>
          <cell r="G8">
            <v>48</v>
          </cell>
          <cell r="H8">
            <v>13.68</v>
          </cell>
          <cell r="I8" t="str">
            <v>SE</v>
          </cell>
          <cell r="J8">
            <v>28.08</v>
          </cell>
          <cell r="K8">
            <v>0.2</v>
          </cell>
        </row>
        <row r="9">
          <cell r="B9">
            <v>24.116666666666664</v>
          </cell>
          <cell r="C9">
            <v>30.7</v>
          </cell>
          <cell r="D9">
            <v>18.600000000000001</v>
          </cell>
          <cell r="E9">
            <v>72</v>
          </cell>
          <cell r="F9">
            <v>92</v>
          </cell>
          <cell r="G9">
            <v>42</v>
          </cell>
          <cell r="H9">
            <v>15.120000000000001</v>
          </cell>
          <cell r="I9" t="str">
            <v>L</v>
          </cell>
          <cell r="J9">
            <v>25.92</v>
          </cell>
          <cell r="K9">
            <v>0</v>
          </cell>
        </row>
        <row r="10">
          <cell r="B10">
            <v>24.275000000000002</v>
          </cell>
          <cell r="C10">
            <v>31.8</v>
          </cell>
          <cell r="D10">
            <v>18.100000000000001</v>
          </cell>
          <cell r="E10">
            <v>71.208333333333329</v>
          </cell>
          <cell r="F10">
            <v>96</v>
          </cell>
          <cell r="G10">
            <v>36</v>
          </cell>
          <cell r="H10">
            <v>12.6</v>
          </cell>
          <cell r="I10" t="str">
            <v>L</v>
          </cell>
          <cell r="J10">
            <v>24.12</v>
          </cell>
          <cell r="K10">
            <v>0</v>
          </cell>
        </row>
        <row r="11">
          <cell r="B11">
            <v>24.170833333333331</v>
          </cell>
          <cell r="C11">
            <v>31.9</v>
          </cell>
          <cell r="D11">
            <v>17.399999999999999</v>
          </cell>
          <cell r="E11">
            <v>62.083333333333336</v>
          </cell>
          <cell r="F11">
            <v>92</v>
          </cell>
          <cell r="G11">
            <v>26</v>
          </cell>
          <cell r="H11">
            <v>11.879999999999999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24.670833333333334</v>
          </cell>
          <cell r="C12">
            <v>32.5</v>
          </cell>
          <cell r="D12">
            <v>17.8</v>
          </cell>
          <cell r="E12">
            <v>60.666666666666664</v>
          </cell>
          <cell r="F12">
            <v>88</v>
          </cell>
          <cell r="G12">
            <v>35</v>
          </cell>
          <cell r="H12">
            <v>13.32</v>
          </cell>
          <cell r="I12" t="str">
            <v>L</v>
          </cell>
          <cell r="J12">
            <v>26.64</v>
          </cell>
          <cell r="K12">
            <v>0</v>
          </cell>
        </row>
        <row r="13">
          <cell r="B13">
            <v>25.037499999999994</v>
          </cell>
          <cell r="C13">
            <v>31.8</v>
          </cell>
          <cell r="D13">
            <v>18.8</v>
          </cell>
          <cell r="E13">
            <v>69.666666666666671</v>
          </cell>
          <cell r="F13">
            <v>96</v>
          </cell>
          <cell r="G13">
            <v>42</v>
          </cell>
          <cell r="H13">
            <v>14.04</v>
          </cell>
          <cell r="I13" t="str">
            <v>L</v>
          </cell>
          <cell r="J13">
            <v>29.52</v>
          </cell>
          <cell r="K13">
            <v>0</v>
          </cell>
        </row>
        <row r="14">
          <cell r="B14">
            <v>24.466666666666672</v>
          </cell>
          <cell r="C14">
            <v>32.4</v>
          </cell>
          <cell r="D14">
            <v>18.899999999999999</v>
          </cell>
          <cell r="E14">
            <v>70.583333333333329</v>
          </cell>
          <cell r="F14">
            <v>94</v>
          </cell>
          <cell r="G14">
            <v>38</v>
          </cell>
          <cell r="H14">
            <v>23.759999999999998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24.200000000000003</v>
          </cell>
          <cell r="C15">
            <v>32.200000000000003</v>
          </cell>
          <cell r="D15">
            <v>18.3</v>
          </cell>
          <cell r="E15">
            <v>68.916666666666671</v>
          </cell>
          <cell r="F15">
            <v>93</v>
          </cell>
          <cell r="G15">
            <v>39</v>
          </cell>
          <cell r="H15">
            <v>27</v>
          </cell>
          <cell r="I15" t="str">
            <v>NE</v>
          </cell>
          <cell r="J15">
            <v>41.04</v>
          </cell>
          <cell r="K15">
            <v>0</v>
          </cell>
        </row>
        <row r="16">
          <cell r="B16">
            <v>23.416666666666661</v>
          </cell>
          <cell r="C16">
            <v>30.9</v>
          </cell>
          <cell r="D16">
            <v>18.2</v>
          </cell>
          <cell r="E16">
            <v>68.541666666666671</v>
          </cell>
          <cell r="F16">
            <v>90</v>
          </cell>
          <cell r="G16">
            <v>38</v>
          </cell>
          <cell r="H16">
            <v>25.92</v>
          </cell>
          <cell r="I16" t="str">
            <v>NE</v>
          </cell>
          <cell r="J16">
            <v>39.6</v>
          </cell>
          <cell r="K16">
            <v>0</v>
          </cell>
        </row>
        <row r="17">
          <cell r="B17">
            <v>22.104166666666661</v>
          </cell>
          <cell r="C17">
            <v>30</v>
          </cell>
          <cell r="D17">
            <v>15.2</v>
          </cell>
          <cell r="E17">
            <v>65.333333333333329</v>
          </cell>
          <cell r="F17">
            <v>96</v>
          </cell>
          <cell r="G17">
            <v>31</v>
          </cell>
          <cell r="H17">
            <v>19.079999999999998</v>
          </cell>
          <cell r="I17" t="str">
            <v>L</v>
          </cell>
          <cell r="J17">
            <v>38.519999999999996</v>
          </cell>
          <cell r="K17">
            <v>0</v>
          </cell>
        </row>
        <row r="18">
          <cell r="B18">
            <v>22.154166666666669</v>
          </cell>
          <cell r="C18">
            <v>30.5</v>
          </cell>
          <cell r="D18">
            <v>17</v>
          </cell>
          <cell r="E18">
            <v>73.291666666666671</v>
          </cell>
          <cell r="F18">
            <v>93</v>
          </cell>
          <cell r="G18">
            <v>43</v>
          </cell>
          <cell r="H18">
            <v>24.48</v>
          </cell>
          <cell r="I18" t="str">
            <v>L</v>
          </cell>
          <cell r="J18">
            <v>43.2</v>
          </cell>
          <cell r="K18">
            <v>0</v>
          </cell>
        </row>
        <row r="19">
          <cell r="B19">
            <v>21.683333333333334</v>
          </cell>
          <cell r="C19">
            <v>29.6</v>
          </cell>
          <cell r="D19">
            <v>17.8</v>
          </cell>
          <cell r="E19">
            <v>83.333333333333329</v>
          </cell>
          <cell r="F19">
            <v>97</v>
          </cell>
          <cell r="G19">
            <v>49</v>
          </cell>
          <cell r="H19">
            <v>16.559999999999999</v>
          </cell>
          <cell r="I19" t="str">
            <v>L</v>
          </cell>
          <cell r="J19">
            <v>35.64</v>
          </cell>
          <cell r="K19">
            <v>14.4</v>
          </cell>
        </row>
        <row r="20">
          <cell r="B20">
            <v>20.558333333333334</v>
          </cell>
          <cell r="C20">
            <v>24.6</v>
          </cell>
          <cell r="D20">
            <v>18.5</v>
          </cell>
          <cell r="E20">
            <v>90.25</v>
          </cell>
          <cell r="F20">
            <v>98</v>
          </cell>
          <cell r="G20">
            <v>69</v>
          </cell>
          <cell r="H20">
            <v>13.68</v>
          </cell>
          <cell r="I20" t="str">
            <v>L</v>
          </cell>
          <cell r="J20">
            <v>36.72</v>
          </cell>
          <cell r="K20">
            <v>31.999999999999996</v>
          </cell>
        </row>
        <row r="21">
          <cell r="B21">
            <v>21.529166666666669</v>
          </cell>
          <cell r="C21">
            <v>26</v>
          </cell>
          <cell r="D21">
            <v>19.3</v>
          </cell>
          <cell r="E21">
            <v>85.125</v>
          </cell>
          <cell r="F21">
            <v>96</v>
          </cell>
          <cell r="G21">
            <v>65</v>
          </cell>
          <cell r="H21">
            <v>19.079999999999998</v>
          </cell>
          <cell r="I21" t="str">
            <v>L</v>
          </cell>
          <cell r="J21">
            <v>32.04</v>
          </cell>
          <cell r="K21">
            <v>0.2</v>
          </cell>
        </row>
        <row r="22">
          <cell r="B22">
            <v>22.941666666666663</v>
          </cell>
          <cell r="C22">
            <v>29.2</v>
          </cell>
          <cell r="D22">
            <v>19.600000000000001</v>
          </cell>
          <cell r="E22">
            <v>78.25</v>
          </cell>
          <cell r="F22">
            <v>95</v>
          </cell>
          <cell r="G22">
            <v>46</v>
          </cell>
          <cell r="H22">
            <v>20.16</v>
          </cell>
          <cell r="I22" t="str">
            <v>L</v>
          </cell>
          <cell r="J22">
            <v>34.200000000000003</v>
          </cell>
          <cell r="K22">
            <v>0</v>
          </cell>
        </row>
        <row r="23">
          <cell r="B23">
            <v>22.491666666666671</v>
          </cell>
          <cell r="C23">
            <v>29.7</v>
          </cell>
          <cell r="D23">
            <v>18.100000000000001</v>
          </cell>
          <cell r="E23">
            <v>77.208333333333329</v>
          </cell>
          <cell r="F23">
            <v>95</v>
          </cell>
          <cell r="G23">
            <v>47</v>
          </cell>
          <cell r="H23">
            <v>22.32</v>
          </cell>
          <cell r="I23" t="str">
            <v>NE</v>
          </cell>
          <cell r="J23">
            <v>33.840000000000003</v>
          </cell>
          <cell r="K23">
            <v>0</v>
          </cell>
        </row>
        <row r="24">
          <cell r="B24">
            <v>21.829166666666669</v>
          </cell>
          <cell r="C24">
            <v>30.2</v>
          </cell>
          <cell r="D24">
            <v>17.600000000000001</v>
          </cell>
          <cell r="E24">
            <v>80.75</v>
          </cell>
          <cell r="F24">
            <v>97</v>
          </cell>
          <cell r="G24">
            <v>45</v>
          </cell>
          <cell r="H24">
            <v>22.32</v>
          </cell>
          <cell r="I24" t="str">
            <v>L</v>
          </cell>
          <cell r="J24">
            <v>31.319999999999997</v>
          </cell>
          <cell r="K24">
            <v>1.8</v>
          </cell>
        </row>
        <row r="25">
          <cell r="B25">
            <v>23.020833333333332</v>
          </cell>
          <cell r="C25">
            <v>30.6</v>
          </cell>
          <cell r="D25">
            <v>18.7</v>
          </cell>
          <cell r="E25">
            <v>73.166666666666671</v>
          </cell>
          <cell r="F25">
            <v>96</v>
          </cell>
          <cell r="G25">
            <v>32</v>
          </cell>
          <cell r="H25">
            <v>12.96</v>
          </cell>
          <cell r="I25" t="str">
            <v>NE</v>
          </cell>
          <cell r="J25">
            <v>24.12</v>
          </cell>
          <cell r="K25">
            <v>0</v>
          </cell>
        </row>
        <row r="26">
          <cell r="B26">
            <v>22.433333333333334</v>
          </cell>
          <cell r="C26">
            <v>30.2</v>
          </cell>
          <cell r="D26">
            <v>15.7</v>
          </cell>
          <cell r="E26">
            <v>59.166666666666664</v>
          </cell>
          <cell r="F26">
            <v>88</v>
          </cell>
          <cell r="G26">
            <v>28</v>
          </cell>
          <cell r="H26">
            <v>15.840000000000002</v>
          </cell>
          <cell r="I26" t="str">
            <v>L</v>
          </cell>
          <cell r="J26">
            <v>32.4</v>
          </cell>
          <cell r="K26">
            <v>0</v>
          </cell>
        </row>
        <row r="27">
          <cell r="B27">
            <v>21.962499999999995</v>
          </cell>
          <cell r="C27">
            <v>30.2</v>
          </cell>
          <cell r="D27">
            <v>14.5</v>
          </cell>
          <cell r="E27">
            <v>58</v>
          </cell>
          <cell r="F27">
            <v>84</v>
          </cell>
          <cell r="G27">
            <v>33</v>
          </cell>
          <cell r="H27">
            <v>13.68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23.004166666666666</v>
          </cell>
          <cell r="C28">
            <v>31.4</v>
          </cell>
          <cell r="D28">
            <v>16.899999999999999</v>
          </cell>
          <cell r="E28">
            <v>66.291666666666671</v>
          </cell>
          <cell r="F28">
            <v>90</v>
          </cell>
          <cell r="G28">
            <v>33</v>
          </cell>
          <cell r="H28">
            <v>17.64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24.020833333333329</v>
          </cell>
          <cell r="C29">
            <v>31.2</v>
          </cell>
          <cell r="D29">
            <v>17.399999999999999</v>
          </cell>
          <cell r="E29">
            <v>61.166666666666664</v>
          </cell>
          <cell r="F29">
            <v>88</v>
          </cell>
          <cell r="G29">
            <v>33</v>
          </cell>
          <cell r="H29">
            <v>20.88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24.029166666666665</v>
          </cell>
          <cell r="C30">
            <v>31.4</v>
          </cell>
          <cell r="D30">
            <v>18.100000000000001</v>
          </cell>
          <cell r="E30">
            <v>61.125</v>
          </cell>
          <cell r="F30">
            <v>85</v>
          </cell>
          <cell r="G30">
            <v>32</v>
          </cell>
          <cell r="H30">
            <v>17.28</v>
          </cell>
          <cell r="I30" t="str">
            <v>NE</v>
          </cell>
          <cell r="J30">
            <v>24.48</v>
          </cell>
          <cell r="K30">
            <v>0</v>
          </cell>
        </row>
        <row r="31">
          <cell r="B31">
            <v>23.016666666666666</v>
          </cell>
          <cell r="C31">
            <v>31.8</v>
          </cell>
          <cell r="D31">
            <v>17.2</v>
          </cell>
          <cell r="E31">
            <v>68.875</v>
          </cell>
          <cell r="F31">
            <v>89</v>
          </cell>
          <cell r="G31">
            <v>34</v>
          </cell>
          <cell r="H31">
            <v>21.96</v>
          </cell>
          <cell r="I31" t="str">
            <v>NE</v>
          </cell>
          <cell r="J31">
            <v>30.96</v>
          </cell>
          <cell r="K31">
            <v>0.2</v>
          </cell>
        </row>
        <row r="32">
          <cell r="B32">
            <v>24.175000000000008</v>
          </cell>
          <cell r="C32">
            <v>31.7</v>
          </cell>
          <cell r="D32">
            <v>17.899999999999999</v>
          </cell>
          <cell r="E32">
            <v>67.75</v>
          </cell>
          <cell r="F32">
            <v>95</v>
          </cell>
          <cell r="G32">
            <v>32</v>
          </cell>
          <cell r="H32">
            <v>16.2</v>
          </cell>
          <cell r="I32" t="str">
            <v>NE</v>
          </cell>
          <cell r="J32">
            <v>28.8</v>
          </cell>
          <cell r="K32">
            <v>0</v>
          </cell>
        </row>
        <row r="33">
          <cell r="B33">
            <v>23.791666666666668</v>
          </cell>
          <cell r="C33">
            <v>31.7</v>
          </cell>
          <cell r="D33">
            <v>17.3</v>
          </cell>
          <cell r="E33">
            <v>63.375</v>
          </cell>
          <cell r="F33">
            <v>90</v>
          </cell>
          <cell r="G33">
            <v>31</v>
          </cell>
          <cell r="H33">
            <v>15.48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23.499999999999996</v>
          </cell>
          <cell r="C34">
            <v>31.6</v>
          </cell>
          <cell r="D34">
            <v>18.2</v>
          </cell>
          <cell r="E34">
            <v>66.875</v>
          </cell>
          <cell r="F34">
            <v>87</v>
          </cell>
          <cell r="G34">
            <v>33</v>
          </cell>
          <cell r="H34">
            <v>17.64</v>
          </cell>
          <cell r="I34" t="str">
            <v>NE</v>
          </cell>
          <cell r="J34">
            <v>26.64</v>
          </cell>
          <cell r="K34">
            <v>0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23.637499999999999</v>
          </cell>
          <cell r="C5">
            <v>28.5</v>
          </cell>
          <cell r="D5">
            <v>21.5</v>
          </cell>
          <cell r="E5">
            <v>89.541666666666671</v>
          </cell>
          <cell r="F5">
            <v>96</v>
          </cell>
          <cell r="G5">
            <v>67</v>
          </cell>
          <cell r="H5">
            <v>11.16</v>
          </cell>
          <cell r="I5" t="str">
            <v>L</v>
          </cell>
          <cell r="J5">
            <v>21.6</v>
          </cell>
          <cell r="K5">
            <v>2.8000000000000007</v>
          </cell>
        </row>
        <row r="6">
          <cell r="B6">
            <v>24.395833333333332</v>
          </cell>
          <cell r="C6">
            <v>29.1</v>
          </cell>
          <cell r="D6">
            <v>21.9</v>
          </cell>
          <cell r="E6">
            <v>86.583333333333329</v>
          </cell>
          <cell r="F6">
            <v>96</v>
          </cell>
          <cell r="G6">
            <v>63</v>
          </cell>
          <cell r="H6">
            <v>7.9200000000000008</v>
          </cell>
          <cell r="I6" t="str">
            <v>S</v>
          </cell>
          <cell r="J6">
            <v>20.52</v>
          </cell>
          <cell r="K6">
            <v>1.6</v>
          </cell>
        </row>
        <row r="7">
          <cell r="B7">
            <v>25.875</v>
          </cell>
          <cell r="C7">
            <v>32.1</v>
          </cell>
          <cell r="D7">
            <v>21.1</v>
          </cell>
          <cell r="E7">
            <v>78.333333333333329</v>
          </cell>
          <cell r="F7">
            <v>96</v>
          </cell>
          <cell r="G7">
            <v>50</v>
          </cell>
          <cell r="H7">
            <v>13.32</v>
          </cell>
          <cell r="I7" t="str">
            <v>SE</v>
          </cell>
          <cell r="J7">
            <v>24.840000000000003</v>
          </cell>
          <cell r="K7">
            <v>0</v>
          </cell>
        </row>
        <row r="8">
          <cell r="B8">
            <v>25.241666666666664</v>
          </cell>
          <cell r="C8">
            <v>32.700000000000003</v>
          </cell>
          <cell r="D8">
            <v>20.6</v>
          </cell>
          <cell r="E8">
            <v>82.375</v>
          </cell>
          <cell r="F8">
            <v>97</v>
          </cell>
          <cell r="G8">
            <v>47</v>
          </cell>
          <cell r="H8">
            <v>7.5600000000000005</v>
          </cell>
          <cell r="I8" t="str">
            <v>S</v>
          </cell>
          <cell r="J8">
            <v>19.079999999999998</v>
          </cell>
          <cell r="K8">
            <v>0</v>
          </cell>
        </row>
        <row r="9">
          <cell r="B9">
            <v>25.733333333333334</v>
          </cell>
          <cell r="C9">
            <v>33.200000000000003</v>
          </cell>
          <cell r="D9">
            <v>20.399999999999999</v>
          </cell>
          <cell r="E9">
            <v>76.875</v>
          </cell>
          <cell r="F9">
            <v>96</v>
          </cell>
          <cell r="G9">
            <v>44</v>
          </cell>
          <cell r="H9">
            <v>7.9200000000000008</v>
          </cell>
          <cell r="I9" t="str">
            <v>SE</v>
          </cell>
          <cell r="J9">
            <v>20.16</v>
          </cell>
          <cell r="K9">
            <v>0</v>
          </cell>
        </row>
        <row r="10">
          <cell r="B10">
            <v>25.762500000000003</v>
          </cell>
          <cell r="C10">
            <v>33.700000000000003</v>
          </cell>
          <cell r="D10">
            <v>20.399999999999999</v>
          </cell>
          <cell r="E10">
            <v>76.708333333333329</v>
          </cell>
          <cell r="F10">
            <v>96</v>
          </cell>
          <cell r="G10">
            <v>37</v>
          </cell>
          <cell r="H10">
            <v>7.5600000000000005</v>
          </cell>
          <cell r="I10" t="str">
            <v>L</v>
          </cell>
          <cell r="J10">
            <v>19.440000000000001</v>
          </cell>
          <cell r="K10">
            <v>0</v>
          </cell>
        </row>
        <row r="11">
          <cell r="B11">
            <v>25.320833333333336</v>
          </cell>
          <cell r="C11">
            <v>34</v>
          </cell>
          <cell r="D11">
            <v>19.8</v>
          </cell>
          <cell r="E11">
            <v>76.208333333333329</v>
          </cell>
          <cell r="F11">
            <v>96</v>
          </cell>
          <cell r="G11">
            <v>34</v>
          </cell>
          <cell r="H11">
            <v>10.08</v>
          </cell>
          <cell r="I11" t="str">
            <v>L</v>
          </cell>
          <cell r="J11">
            <v>24.12</v>
          </cell>
          <cell r="K11">
            <v>0.2</v>
          </cell>
        </row>
        <row r="12">
          <cell r="B12">
            <v>24.670833333333331</v>
          </cell>
          <cell r="C12">
            <v>33.9</v>
          </cell>
          <cell r="D12">
            <v>17.5</v>
          </cell>
          <cell r="E12">
            <v>74.125</v>
          </cell>
          <cell r="F12">
            <v>96</v>
          </cell>
          <cell r="G12">
            <v>32</v>
          </cell>
          <cell r="H12">
            <v>8.2799999999999994</v>
          </cell>
          <cell r="I12" t="str">
            <v>SE</v>
          </cell>
          <cell r="J12">
            <v>24.12</v>
          </cell>
          <cell r="K12">
            <v>0</v>
          </cell>
        </row>
        <row r="13">
          <cell r="B13">
            <v>25.562500000000004</v>
          </cell>
          <cell r="C13">
            <v>34.4</v>
          </cell>
          <cell r="D13">
            <v>19.7</v>
          </cell>
          <cell r="E13">
            <v>76.833333333333329</v>
          </cell>
          <cell r="F13">
            <v>96</v>
          </cell>
          <cell r="G13">
            <v>44</v>
          </cell>
          <cell r="H13">
            <v>5.4</v>
          </cell>
          <cell r="I13" t="str">
            <v>L</v>
          </cell>
          <cell r="J13">
            <v>16.2</v>
          </cell>
          <cell r="K13">
            <v>0</v>
          </cell>
        </row>
        <row r="14">
          <cell r="B14">
            <v>26.579166666666669</v>
          </cell>
          <cell r="C14">
            <v>33.9</v>
          </cell>
          <cell r="D14">
            <v>21.1</v>
          </cell>
          <cell r="E14">
            <v>79.333333333333329</v>
          </cell>
          <cell r="F14">
            <v>96</v>
          </cell>
          <cell r="G14">
            <v>44</v>
          </cell>
          <cell r="H14">
            <v>8.2799999999999994</v>
          </cell>
          <cell r="I14" t="str">
            <v>NE</v>
          </cell>
          <cell r="J14">
            <v>25.56</v>
          </cell>
          <cell r="K14">
            <v>1.4</v>
          </cell>
        </row>
        <row r="15">
          <cell r="B15">
            <v>25.954166666666669</v>
          </cell>
          <cell r="C15">
            <v>34</v>
          </cell>
          <cell r="D15">
            <v>20.6</v>
          </cell>
          <cell r="E15">
            <v>78.708333333333329</v>
          </cell>
          <cell r="F15">
            <v>97</v>
          </cell>
          <cell r="G15">
            <v>45</v>
          </cell>
          <cell r="H15">
            <v>9</v>
          </cell>
          <cell r="I15" t="str">
            <v>NO</v>
          </cell>
          <cell r="J15">
            <v>24.840000000000003</v>
          </cell>
          <cell r="K15">
            <v>0</v>
          </cell>
        </row>
        <row r="16">
          <cell r="B16">
            <v>25.687499999999996</v>
          </cell>
          <cell r="C16">
            <v>33.700000000000003</v>
          </cell>
          <cell r="D16">
            <v>20.399999999999999</v>
          </cell>
          <cell r="E16">
            <v>77.833333333333329</v>
          </cell>
          <cell r="F16">
            <v>97</v>
          </cell>
          <cell r="G16">
            <v>42</v>
          </cell>
          <cell r="H16">
            <v>9.3600000000000012</v>
          </cell>
          <cell r="I16" t="str">
            <v>SE</v>
          </cell>
          <cell r="J16">
            <v>39.6</v>
          </cell>
          <cell r="K16">
            <v>5.2</v>
          </cell>
        </row>
        <row r="17">
          <cell r="B17">
            <v>24.145833333333332</v>
          </cell>
          <cell r="C17">
            <v>32.200000000000003</v>
          </cell>
          <cell r="D17">
            <v>18.600000000000001</v>
          </cell>
          <cell r="E17">
            <v>78.041666666666671</v>
          </cell>
          <cell r="F17">
            <v>97</v>
          </cell>
          <cell r="H17">
            <v>6.84</v>
          </cell>
          <cell r="I17" t="str">
            <v>SE</v>
          </cell>
          <cell r="J17">
            <v>18.720000000000002</v>
          </cell>
          <cell r="K17">
            <v>0.2</v>
          </cell>
        </row>
        <row r="18">
          <cell r="B18">
            <v>24.470833333333331</v>
          </cell>
          <cell r="C18">
            <v>33.1</v>
          </cell>
          <cell r="D18">
            <v>18.7</v>
          </cell>
          <cell r="E18">
            <v>76.625</v>
          </cell>
          <cell r="F18">
            <v>95</v>
          </cell>
          <cell r="G18">
            <v>41</v>
          </cell>
          <cell r="H18">
            <v>7.5600000000000005</v>
          </cell>
          <cell r="I18" t="str">
            <v>L</v>
          </cell>
          <cell r="J18">
            <v>24.840000000000003</v>
          </cell>
          <cell r="K18">
            <v>0</v>
          </cell>
        </row>
        <row r="19">
          <cell r="B19">
            <v>25.037499999999998</v>
          </cell>
          <cell r="C19">
            <v>32.799999999999997</v>
          </cell>
          <cell r="D19">
            <v>19.399999999999999</v>
          </cell>
          <cell r="E19">
            <v>77.166666666666671</v>
          </cell>
          <cell r="F19">
            <v>97</v>
          </cell>
          <cell r="G19">
            <v>43</v>
          </cell>
          <cell r="H19">
            <v>7.2</v>
          </cell>
          <cell r="I19" t="str">
            <v>SE</v>
          </cell>
          <cell r="J19">
            <v>18</v>
          </cell>
          <cell r="K19">
            <v>0</v>
          </cell>
        </row>
        <row r="20">
          <cell r="B20">
            <v>23.058333333333337</v>
          </cell>
          <cell r="C20">
            <v>28</v>
          </cell>
          <cell r="D20">
            <v>20.399999999999999</v>
          </cell>
          <cell r="E20">
            <v>87.041666666666671</v>
          </cell>
          <cell r="F20">
            <v>96</v>
          </cell>
          <cell r="G20">
            <v>66</v>
          </cell>
          <cell r="H20">
            <v>9</v>
          </cell>
          <cell r="I20" t="str">
            <v>SE</v>
          </cell>
          <cell r="J20">
            <v>28.8</v>
          </cell>
          <cell r="K20">
            <v>25.4</v>
          </cell>
        </row>
        <row r="21">
          <cell r="B21">
            <v>23.4375</v>
          </cell>
          <cell r="C21">
            <v>29.5</v>
          </cell>
          <cell r="D21">
            <v>20.7</v>
          </cell>
          <cell r="E21">
            <v>87.25</v>
          </cell>
          <cell r="F21">
            <v>96</v>
          </cell>
          <cell r="G21">
            <v>61</v>
          </cell>
          <cell r="H21">
            <v>8.64</v>
          </cell>
          <cell r="I21" t="str">
            <v>SE</v>
          </cell>
          <cell r="J21">
            <v>36.36</v>
          </cell>
          <cell r="K21">
            <v>12.8</v>
          </cell>
        </row>
        <row r="22">
          <cell r="B22">
            <v>23.637499999999999</v>
          </cell>
          <cell r="C22">
            <v>30.8</v>
          </cell>
          <cell r="D22">
            <v>20</v>
          </cell>
          <cell r="E22">
            <v>84.666666666666671</v>
          </cell>
          <cell r="F22">
            <v>97</v>
          </cell>
          <cell r="G22">
            <v>52</v>
          </cell>
          <cell r="H22">
            <v>7.5600000000000005</v>
          </cell>
          <cell r="I22" t="str">
            <v>L</v>
          </cell>
          <cell r="J22">
            <v>26.64</v>
          </cell>
          <cell r="K22">
            <v>1.9999999999999998</v>
          </cell>
        </row>
        <row r="23">
          <cell r="B23">
            <v>23.558333333333334</v>
          </cell>
          <cell r="C23">
            <v>27.8</v>
          </cell>
          <cell r="D23">
            <v>20.7</v>
          </cell>
          <cell r="E23">
            <v>87.5</v>
          </cell>
          <cell r="F23">
            <v>96</v>
          </cell>
          <cell r="G23">
            <v>65</v>
          </cell>
          <cell r="H23">
            <v>7.2</v>
          </cell>
          <cell r="I23" t="str">
            <v>SE</v>
          </cell>
          <cell r="J23">
            <v>16.2</v>
          </cell>
          <cell r="K23">
            <v>0.2</v>
          </cell>
        </row>
        <row r="24">
          <cell r="B24">
            <v>24.470833333333331</v>
          </cell>
          <cell r="C24">
            <v>29.4</v>
          </cell>
          <cell r="D24">
            <v>20.7</v>
          </cell>
          <cell r="E24">
            <v>85.708333333333329</v>
          </cell>
          <cell r="F24">
            <v>97</v>
          </cell>
          <cell r="G24">
            <v>60</v>
          </cell>
          <cell r="H24">
            <v>7.2</v>
          </cell>
          <cell r="I24" t="str">
            <v>L</v>
          </cell>
          <cell r="J24">
            <v>15.840000000000002</v>
          </cell>
          <cell r="K24">
            <v>0</v>
          </cell>
        </row>
        <row r="25">
          <cell r="B25">
            <v>25.233333333333334</v>
          </cell>
          <cell r="C25">
            <v>32.6</v>
          </cell>
          <cell r="D25">
            <v>20.5</v>
          </cell>
          <cell r="E25">
            <v>82.208333333333329</v>
          </cell>
          <cell r="F25">
            <v>97</v>
          </cell>
          <cell r="G25">
            <v>46</v>
          </cell>
          <cell r="H25">
            <v>5.7600000000000007</v>
          </cell>
          <cell r="I25" t="str">
            <v>SE</v>
          </cell>
          <cell r="J25">
            <v>13.68</v>
          </cell>
          <cell r="K25">
            <v>0</v>
          </cell>
        </row>
        <row r="26">
          <cell r="B26">
            <v>24.4375</v>
          </cell>
          <cell r="C26">
            <v>32</v>
          </cell>
          <cell r="D26">
            <v>18.100000000000001</v>
          </cell>
          <cell r="E26">
            <v>76.291666666666671</v>
          </cell>
          <cell r="F26">
            <v>97</v>
          </cell>
          <cell r="G26">
            <v>34</v>
          </cell>
          <cell r="H26">
            <v>10.08</v>
          </cell>
          <cell r="I26" t="str">
            <v>L</v>
          </cell>
          <cell r="J26">
            <v>18.36</v>
          </cell>
          <cell r="K26">
            <v>0.2</v>
          </cell>
        </row>
        <row r="27">
          <cell r="B27">
            <v>22.979166666666668</v>
          </cell>
          <cell r="C27">
            <v>32.6</v>
          </cell>
          <cell r="D27">
            <v>16.2</v>
          </cell>
          <cell r="E27">
            <v>75.75</v>
          </cell>
          <cell r="F27">
            <v>96</v>
          </cell>
          <cell r="G27">
            <v>33</v>
          </cell>
          <cell r="H27">
            <v>8.2799999999999994</v>
          </cell>
          <cell r="I27" t="str">
            <v>L</v>
          </cell>
          <cell r="J27">
            <v>17.28</v>
          </cell>
          <cell r="K27">
            <v>0</v>
          </cell>
        </row>
        <row r="28">
          <cell r="B28">
            <v>23.620833333333334</v>
          </cell>
          <cell r="C28">
            <v>32.9</v>
          </cell>
          <cell r="D28">
            <v>17.399999999999999</v>
          </cell>
          <cell r="E28">
            <v>77.875</v>
          </cell>
          <cell r="F28">
            <v>97</v>
          </cell>
          <cell r="G28">
            <v>33</v>
          </cell>
          <cell r="H28">
            <v>9.3600000000000012</v>
          </cell>
          <cell r="I28" t="str">
            <v>SE</v>
          </cell>
          <cell r="J28">
            <v>19.440000000000001</v>
          </cell>
          <cell r="K28">
            <v>0.2</v>
          </cell>
        </row>
        <row r="29">
          <cell r="B29">
            <v>24.637499999999999</v>
          </cell>
          <cell r="C29">
            <v>33.5</v>
          </cell>
          <cell r="D29">
            <v>18.8</v>
          </cell>
          <cell r="E29">
            <v>76.5</v>
          </cell>
          <cell r="F29">
            <v>96</v>
          </cell>
          <cell r="G29">
            <v>35</v>
          </cell>
          <cell r="H29">
            <v>7.2</v>
          </cell>
          <cell r="I29" t="str">
            <v>L</v>
          </cell>
          <cell r="J29">
            <v>18.36</v>
          </cell>
          <cell r="K29">
            <v>0</v>
          </cell>
        </row>
        <row r="30">
          <cell r="B30">
            <v>24.783333333333331</v>
          </cell>
          <cell r="C30">
            <v>33.4</v>
          </cell>
          <cell r="D30">
            <v>18.600000000000001</v>
          </cell>
          <cell r="E30">
            <v>76.916666666666671</v>
          </cell>
          <cell r="F30">
            <v>96</v>
          </cell>
          <cell r="G30">
            <v>41</v>
          </cell>
          <cell r="H30">
            <v>6.84</v>
          </cell>
          <cell r="I30" t="str">
            <v>SE</v>
          </cell>
          <cell r="J30">
            <v>17.64</v>
          </cell>
          <cell r="K30">
            <v>0.2</v>
          </cell>
        </row>
        <row r="31">
          <cell r="B31">
            <v>24.799999999999997</v>
          </cell>
          <cell r="C31">
            <v>33.9</v>
          </cell>
          <cell r="D31">
            <v>19.100000000000001</v>
          </cell>
          <cell r="E31">
            <v>79.208333333333329</v>
          </cell>
          <cell r="F31">
            <v>97</v>
          </cell>
          <cell r="G31">
            <v>42</v>
          </cell>
          <cell r="H31">
            <v>7.2</v>
          </cell>
          <cell r="I31" t="str">
            <v>L</v>
          </cell>
          <cell r="J31">
            <v>19.8</v>
          </cell>
          <cell r="K31">
            <v>0</v>
          </cell>
        </row>
        <row r="32">
          <cell r="B32">
            <v>25.120833333333326</v>
          </cell>
          <cell r="C32">
            <v>32.799999999999997</v>
          </cell>
          <cell r="D32">
            <v>20.2</v>
          </cell>
          <cell r="E32">
            <v>79.083333333333329</v>
          </cell>
          <cell r="F32">
            <v>96</v>
          </cell>
          <cell r="G32">
            <v>44</v>
          </cell>
          <cell r="H32">
            <v>10.44</v>
          </cell>
          <cell r="I32" t="str">
            <v>SE</v>
          </cell>
          <cell r="J32">
            <v>21.96</v>
          </cell>
          <cell r="K32">
            <v>0</v>
          </cell>
        </row>
        <row r="33">
          <cell r="B33">
            <v>25.145833333333332</v>
          </cell>
          <cell r="C33">
            <v>33.9</v>
          </cell>
          <cell r="D33">
            <v>19.5</v>
          </cell>
          <cell r="E33">
            <v>78.125</v>
          </cell>
          <cell r="F33">
            <v>97</v>
          </cell>
          <cell r="G33">
            <v>35</v>
          </cell>
          <cell r="H33">
            <v>6.84</v>
          </cell>
          <cell r="I33" t="str">
            <v>L</v>
          </cell>
          <cell r="J33">
            <v>17.64</v>
          </cell>
          <cell r="K33">
            <v>0</v>
          </cell>
        </row>
        <row r="34">
          <cell r="B34">
            <v>24.462499999999995</v>
          </cell>
          <cell r="C34">
            <v>33.9</v>
          </cell>
          <cell r="D34">
            <v>18.100000000000001</v>
          </cell>
          <cell r="E34">
            <v>79.041666666666671</v>
          </cell>
          <cell r="F34">
            <v>97</v>
          </cell>
          <cell r="G34">
            <v>35</v>
          </cell>
          <cell r="H34">
            <v>6.48</v>
          </cell>
          <cell r="I34" t="str">
            <v>L</v>
          </cell>
          <cell r="J34">
            <v>16.2</v>
          </cell>
          <cell r="K34">
            <v>0.2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>
        <row r="5">
          <cell r="B5">
            <v>23.579166666666662</v>
          </cell>
          <cell r="C5">
            <v>29.1</v>
          </cell>
          <cell r="D5">
            <v>20.7</v>
          </cell>
          <cell r="E5">
            <v>85.416666666666671</v>
          </cell>
          <cell r="F5">
            <v>97</v>
          </cell>
          <cell r="G5">
            <v>57</v>
          </cell>
          <cell r="H5">
            <v>4.32</v>
          </cell>
          <cell r="I5" t="str">
            <v>NO</v>
          </cell>
          <cell r="J5">
            <v>25.2</v>
          </cell>
          <cell r="K5">
            <v>0</v>
          </cell>
        </row>
        <row r="6">
          <cell r="B6">
            <v>23.425000000000008</v>
          </cell>
          <cell r="C6">
            <v>29.4</v>
          </cell>
          <cell r="D6">
            <v>20.399999999999999</v>
          </cell>
          <cell r="E6">
            <v>83.333333333333329</v>
          </cell>
          <cell r="F6">
            <v>96</v>
          </cell>
          <cell r="G6">
            <v>54</v>
          </cell>
          <cell r="H6">
            <v>0</v>
          </cell>
          <cell r="I6" t="str">
            <v>SO</v>
          </cell>
          <cell r="J6">
            <v>20.88</v>
          </cell>
          <cell r="K6">
            <v>0.4</v>
          </cell>
        </row>
        <row r="7">
          <cell r="B7">
            <v>23.441666666666666</v>
          </cell>
          <cell r="C7">
            <v>29.4</v>
          </cell>
          <cell r="D7">
            <v>18</v>
          </cell>
          <cell r="E7">
            <v>73.041666666666671</v>
          </cell>
          <cell r="F7">
            <v>97</v>
          </cell>
          <cell r="G7">
            <v>43</v>
          </cell>
          <cell r="H7">
            <v>0</v>
          </cell>
          <cell r="I7" t="str">
            <v>S</v>
          </cell>
          <cell r="J7">
            <v>17.64</v>
          </cell>
          <cell r="K7">
            <v>0</v>
          </cell>
        </row>
        <row r="8">
          <cell r="B8">
            <v>22.870833333333334</v>
          </cell>
          <cell r="C8">
            <v>28.5</v>
          </cell>
          <cell r="D8">
            <v>17.3</v>
          </cell>
          <cell r="E8">
            <v>69.583333333333329</v>
          </cell>
          <cell r="F8">
            <v>95</v>
          </cell>
          <cell r="G8">
            <v>41</v>
          </cell>
          <cell r="H8">
            <v>0.72000000000000008</v>
          </cell>
          <cell r="I8" t="str">
            <v>S</v>
          </cell>
          <cell r="J8">
            <v>16.2</v>
          </cell>
          <cell r="K8">
            <v>0</v>
          </cell>
        </row>
        <row r="9">
          <cell r="B9">
            <v>24.258333333333329</v>
          </cell>
          <cell r="C9">
            <v>30.6</v>
          </cell>
          <cell r="D9">
            <v>17.600000000000001</v>
          </cell>
          <cell r="E9">
            <v>64.5</v>
          </cell>
          <cell r="F9">
            <v>95</v>
          </cell>
          <cell r="G9">
            <v>36</v>
          </cell>
          <cell r="H9">
            <v>0</v>
          </cell>
          <cell r="I9" t="str">
            <v>SE</v>
          </cell>
          <cell r="J9">
            <v>9</v>
          </cell>
          <cell r="K9">
            <v>0</v>
          </cell>
        </row>
        <row r="10">
          <cell r="B10">
            <v>24.875</v>
          </cell>
          <cell r="C10">
            <v>31.1</v>
          </cell>
          <cell r="D10">
            <v>17.899999999999999</v>
          </cell>
          <cell r="E10">
            <v>59.791666666666664</v>
          </cell>
          <cell r="F10">
            <v>89</v>
          </cell>
          <cell r="G10">
            <v>33</v>
          </cell>
          <cell r="H10">
            <v>0</v>
          </cell>
          <cell r="I10" t="str">
            <v>S</v>
          </cell>
          <cell r="J10">
            <v>0</v>
          </cell>
          <cell r="K10">
            <v>0</v>
          </cell>
        </row>
        <row r="11">
          <cell r="B11">
            <v>25.620833333333337</v>
          </cell>
          <cell r="C11">
            <v>31.7</v>
          </cell>
          <cell r="D11">
            <v>19.899999999999999</v>
          </cell>
          <cell r="E11">
            <v>52.583333333333336</v>
          </cell>
          <cell r="F11">
            <v>70</v>
          </cell>
          <cell r="G11">
            <v>31</v>
          </cell>
          <cell r="H11">
            <v>0.72000000000000008</v>
          </cell>
          <cell r="I11" t="str">
            <v>L</v>
          </cell>
          <cell r="J11">
            <v>20.16</v>
          </cell>
          <cell r="K11">
            <v>0</v>
          </cell>
        </row>
        <row r="12">
          <cell r="B12">
            <v>25.637499999999999</v>
          </cell>
          <cell r="C12">
            <v>30.9</v>
          </cell>
          <cell r="D12">
            <v>18.399999999999999</v>
          </cell>
          <cell r="E12">
            <v>50.083333333333336</v>
          </cell>
          <cell r="F12">
            <v>75</v>
          </cell>
          <cell r="G12">
            <v>30</v>
          </cell>
          <cell r="H12">
            <v>1.08</v>
          </cell>
          <cell r="I12" t="str">
            <v>SE</v>
          </cell>
          <cell r="J12">
            <v>18.720000000000002</v>
          </cell>
          <cell r="K12">
            <v>0</v>
          </cell>
        </row>
        <row r="13">
          <cell r="B13">
            <v>25.420833333333331</v>
          </cell>
          <cell r="C13">
            <v>30.9</v>
          </cell>
          <cell r="D13">
            <v>17.5</v>
          </cell>
          <cell r="E13">
            <v>57.25</v>
          </cell>
          <cell r="F13">
            <v>87</v>
          </cell>
          <cell r="G13">
            <v>40</v>
          </cell>
          <cell r="H13">
            <v>0.36000000000000004</v>
          </cell>
          <cell r="I13" t="str">
            <v>SE</v>
          </cell>
          <cell r="J13">
            <v>15.120000000000001</v>
          </cell>
          <cell r="K13">
            <v>0</v>
          </cell>
        </row>
        <row r="14">
          <cell r="B14">
            <v>26.591666666666665</v>
          </cell>
          <cell r="C14">
            <v>32.4</v>
          </cell>
          <cell r="D14">
            <v>21.8</v>
          </cell>
          <cell r="E14">
            <v>65.208333333333329</v>
          </cell>
          <cell r="F14">
            <v>84</v>
          </cell>
          <cell r="G14">
            <v>41</v>
          </cell>
          <cell r="H14">
            <v>4.32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26.412499999999998</v>
          </cell>
          <cell r="C15">
            <v>32.6</v>
          </cell>
          <cell r="D15">
            <v>21.5</v>
          </cell>
          <cell r="E15">
            <v>65.125</v>
          </cell>
          <cell r="F15">
            <v>85</v>
          </cell>
          <cell r="G15">
            <v>44</v>
          </cell>
          <cell r="H15">
            <v>6.48</v>
          </cell>
          <cell r="I15" t="str">
            <v>NE</v>
          </cell>
          <cell r="J15">
            <v>34.56</v>
          </cell>
          <cell r="K15">
            <v>0</v>
          </cell>
        </row>
        <row r="16">
          <cell r="B16">
            <v>26.387500000000006</v>
          </cell>
          <cell r="C16">
            <v>31.9</v>
          </cell>
          <cell r="D16">
            <v>21.5</v>
          </cell>
          <cell r="E16">
            <v>60.291666666666664</v>
          </cell>
          <cell r="F16">
            <v>80</v>
          </cell>
          <cell r="G16">
            <v>37</v>
          </cell>
          <cell r="H16">
            <v>3.24</v>
          </cell>
          <cell r="I16" t="str">
            <v>NE</v>
          </cell>
          <cell r="J16">
            <v>23.759999999999998</v>
          </cell>
          <cell r="K16">
            <v>0</v>
          </cell>
        </row>
        <row r="17">
          <cell r="B17">
            <v>25.695833333333336</v>
          </cell>
          <cell r="C17">
            <v>31</v>
          </cell>
          <cell r="D17">
            <v>18.600000000000001</v>
          </cell>
          <cell r="E17">
            <v>54.708333333333336</v>
          </cell>
          <cell r="F17">
            <v>83</v>
          </cell>
          <cell r="G17">
            <v>33</v>
          </cell>
          <cell r="H17">
            <v>0.72000000000000008</v>
          </cell>
          <cell r="I17" t="str">
            <v>SE</v>
          </cell>
          <cell r="J17">
            <v>17.28</v>
          </cell>
          <cell r="K17">
            <v>0</v>
          </cell>
        </row>
        <row r="18">
          <cell r="B18">
            <v>25.508333333333329</v>
          </cell>
          <cell r="C18">
            <v>30.7</v>
          </cell>
          <cell r="D18">
            <v>20.2</v>
          </cell>
          <cell r="E18">
            <v>61.166666666666664</v>
          </cell>
          <cell r="F18">
            <v>82</v>
          </cell>
          <cell r="G18">
            <v>45</v>
          </cell>
          <cell r="H18">
            <v>1.4400000000000002</v>
          </cell>
          <cell r="I18" t="str">
            <v>SE</v>
          </cell>
          <cell r="J18">
            <v>20.88</v>
          </cell>
          <cell r="K18">
            <v>0</v>
          </cell>
        </row>
        <row r="19">
          <cell r="B19">
            <v>24.354166666666668</v>
          </cell>
          <cell r="C19">
            <v>27.8</v>
          </cell>
          <cell r="D19">
            <v>21.8</v>
          </cell>
          <cell r="E19">
            <v>71.791666666666671</v>
          </cell>
          <cell r="F19">
            <v>83</v>
          </cell>
          <cell r="G19">
            <v>60</v>
          </cell>
          <cell r="H19">
            <v>1.8</v>
          </cell>
          <cell r="I19" t="str">
            <v>L</v>
          </cell>
          <cell r="J19">
            <v>21.6</v>
          </cell>
          <cell r="K19">
            <v>0</v>
          </cell>
        </row>
        <row r="20">
          <cell r="B20">
            <v>22.720833333333335</v>
          </cell>
          <cell r="C20">
            <v>28.3</v>
          </cell>
          <cell r="D20">
            <v>19.100000000000001</v>
          </cell>
          <cell r="E20">
            <v>73.416666666666671</v>
          </cell>
          <cell r="F20">
            <v>94</v>
          </cell>
          <cell r="G20">
            <v>52</v>
          </cell>
          <cell r="H20">
            <v>3.6</v>
          </cell>
          <cell r="I20" t="str">
            <v>SE</v>
          </cell>
          <cell r="J20">
            <v>28.44</v>
          </cell>
          <cell r="K20">
            <v>0</v>
          </cell>
        </row>
        <row r="21">
          <cell r="B21">
            <v>22.741666666666664</v>
          </cell>
          <cell r="C21">
            <v>27.6</v>
          </cell>
          <cell r="D21">
            <v>18.600000000000001</v>
          </cell>
          <cell r="E21">
            <v>71</v>
          </cell>
          <cell r="F21">
            <v>87</v>
          </cell>
          <cell r="G21">
            <v>55</v>
          </cell>
          <cell r="H21">
            <v>6.48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23.879166666666666</v>
          </cell>
          <cell r="C22">
            <v>29.3</v>
          </cell>
          <cell r="D22">
            <v>19.5</v>
          </cell>
          <cell r="E22">
            <v>69.291666666666671</v>
          </cell>
          <cell r="F22">
            <v>84</v>
          </cell>
          <cell r="G22">
            <v>51</v>
          </cell>
          <cell r="H22">
            <v>3.6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24.670833333333334</v>
          </cell>
          <cell r="C23">
            <v>30.7</v>
          </cell>
          <cell r="D23">
            <v>19.7</v>
          </cell>
          <cell r="E23">
            <v>68.5</v>
          </cell>
          <cell r="F23">
            <v>87</v>
          </cell>
          <cell r="G23">
            <v>45</v>
          </cell>
          <cell r="H23">
            <v>2.8800000000000003</v>
          </cell>
          <cell r="I23" t="str">
            <v>NE</v>
          </cell>
          <cell r="J23">
            <v>31.319999999999997</v>
          </cell>
          <cell r="K23">
            <v>0</v>
          </cell>
        </row>
        <row r="24">
          <cell r="B24">
            <v>23.629166666666666</v>
          </cell>
          <cell r="C24">
            <v>29.5</v>
          </cell>
          <cell r="D24">
            <v>20.5</v>
          </cell>
          <cell r="E24">
            <v>79.083333333333329</v>
          </cell>
          <cell r="F24">
            <v>90</v>
          </cell>
          <cell r="G24">
            <v>56</v>
          </cell>
          <cell r="H24">
            <v>2.52</v>
          </cell>
          <cell r="I24" t="str">
            <v>L</v>
          </cell>
          <cell r="J24">
            <v>34.200000000000003</v>
          </cell>
          <cell r="K24">
            <v>1.8</v>
          </cell>
        </row>
        <row r="25">
          <cell r="B25">
            <v>23.724999999999998</v>
          </cell>
          <cell r="C25">
            <v>29.7</v>
          </cell>
          <cell r="D25">
            <v>19.399999999999999</v>
          </cell>
          <cell r="E25">
            <v>79.041666666666671</v>
          </cell>
          <cell r="F25">
            <v>95</v>
          </cell>
          <cell r="G25">
            <v>54</v>
          </cell>
          <cell r="H25">
            <v>0</v>
          </cell>
          <cell r="I25" t="str">
            <v>NE</v>
          </cell>
          <cell r="J25">
            <v>28.08</v>
          </cell>
          <cell r="K25">
            <v>3.8</v>
          </cell>
        </row>
        <row r="26">
          <cell r="B26">
            <v>24.983333333333338</v>
          </cell>
          <cell r="C26">
            <v>30</v>
          </cell>
          <cell r="D26">
            <v>20</v>
          </cell>
          <cell r="E26">
            <v>61.833333333333336</v>
          </cell>
          <cell r="F26">
            <v>83</v>
          </cell>
          <cell r="G26">
            <v>41</v>
          </cell>
          <cell r="H26">
            <v>0.36000000000000004</v>
          </cell>
          <cell r="I26" t="str">
            <v>NE</v>
          </cell>
          <cell r="J26">
            <v>17.64</v>
          </cell>
          <cell r="K26">
            <v>0</v>
          </cell>
        </row>
        <row r="27">
          <cell r="B27">
            <v>24.716666666666669</v>
          </cell>
          <cell r="C27">
            <v>30.1</v>
          </cell>
          <cell r="D27">
            <v>19.2</v>
          </cell>
          <cell r="E27">
            <v>53.541666666666664</v>
          </cell>
          <cell r="F27">
            <v>67</v>
          </cell>
          <cell r="G27">
            <v>35</v>
          </cell>
          <cell r="H27">
            <v>1.08</v>
          </cell>
          <cell r="I27" t="str">
            <v>NE</v>
          </cell>
          <cell r="J27">
            <v>19.440000000000001</v>
          </cell>
          <cell r="K27">
            <v>0</v>
          </cell>
        </row>
        <row r="28">
          <cell r="B28">
            <v>25.008333333333329</v>
          </cell>
          <cell r="C28">
            <v>30.8</v>
          </cell>
          <cell r="D28">
            <v>18.600000000000001</v>
          </cell>
          <cell r="E28">
            <v>59.125</v>
          </cell>
          <cell r="F28">
            <v>82</v>
          </cell>
          <cell r="G28">
            <v>38</v>
          </cell>
          <cell r="H28">
            <v>1.8</v>
          </cell>
          <cell r="I28" t="str">
            <v>L</v>
          </cell>
          <cell r="J28">
            <v>21.240000000000002</v>
          </cell>
          <cell r="K28">
            <v>0</v>
          </cell>
        </row>
        <row r="29">
          <cell r="B29">
            <v>25.204347826086948</v>
          </cell>
          <cell r="C29">
            <v>30.4</v>
          </cell>
          <cell r="D29">
            <v>18.7</v>
          </cell>
          <cell r="E29">
            <v>57.913043478260867</v>
          </cell>
          <cell r="F29">
            <v>84</v>
          </cell>
          <cell r="G29">
            <v>37</v>
          </cell>
          <cell r="H29">
            <v>2.8800000000000003</v>
          </cell>
          <cell r="I29" t="str">
            <v>SE</v>
          </cell>
          <cell r="J29">
            <v>21.96</v>
          </cell>
          <cell r="K29">
            <v>0</v>
          </cell>
        </row>
        <row r="30">
          <cell r="B30">
            <v>22.027272727272724</v>
          </cell>
          <cell r="C30">
            <v>25.9</v>
          </cell>
          <cell r="D30">
            <v>18.8</v>
          </cell>
          <cell r="E30">
            <v>68.63636363636364</v>
          </cell>
          <cell r="F30">
            <v>81</v>
          </cell>
          <cell r="G30">
            <v>52</v>
          </cell>
          <cell r="H30">
            <v>0</v>
          </cell>
          <cell r="I30" t="str">
            <v>SE</v>
          </cell>
          <cell r="J30">
            <v>0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23.279166666666665</v>
          </cell>
          <cell r="C5">
            <v>28</v>
          </cell>
          <cell r="D5">
            <v>20.7</v>
          </cell>
          <cell r="E5">
            <v>89.583333333333329</v>
          </cell>
          <cell r="F5">
            <v>100</v>
          </cell>
          <cell r="G5">
            <v>69</v>
          </cell>
          <cell r="H5">
            <v>12.96</v>
          </cell>
          <cell r="I5" t="str">
            <v>NO</v>
          </cell>
          <cell r="J5">
            <v>36.72</v>
          </cell>
          <cell r="K5">
            <v>24.400000000000002</v>
          </cell>
        </row>
        <row r="6">
          <cell r="B6">
            <v>24</v>
          </cell>
          <cell r="C6">
            <v>29.9</v>
          </cell>
          <cell r="D6">
            <v>20.8</v>
          </cell>
          <cell r="E6">
            <v>80.875</v>
          </cell>
          <cell r="F6">
            <v>99</v>
          </cell>
          <cell r="G6">
            <v>51</v>
          </cell>
          <cell r="H6">
            <v>6.84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23.341666666666672</v>
          </cell>
          <cell r="C7">
            <v>30.3</v>
          </cell>
          <cell r="D7">
            <v>18.399999999999999</v>
          </cell>
          <cell r="E7">
            <v>74.333333333333329</v>
          </cell>
          <cell r="F7">
            <v>96</v>
          </cell>
          <cell r="G7">
            <v>42</v>
          </cell>
          <cell r="H7">
            <v>3.24</v>
          </cell>
          <cell r="I7" t="str">
            <v>S</v>
          </cell>
          <cell r="J7">
            <v>23.400000000000002</v>
          </cell>
          <cell r="K7">
            <v>0</v>
          </cell>
        </row>
        <row r="8">
          <cell r="B8">
            <v>23.150000000000002</v>
          </cell>
          <cell r="C8">
            <v>30</v>
          </cell>
          <cell r="D8">
            <v>17</v>
          </cell>
          <cell r="E8">
            <v>71.5</v>
          </cell>
          <cell r="F8">
            <v>95</v>
          </cell>
          <cell r="G8">
            <v>45</v>
          </cell>
          <cell r="H8">
            <v>7.2</v>
          </cell>
          <cell r="I8" t="str">
            <v>S</v>
          </cell>
          <cell r="J8">
            <v>24.48</v>
          </cell>
          <cell r="K8">
            <v>0</v>
          </cell>
        </row>
        <row r="9">
          <cell r="B9">
            <v>23.516666666666666</v>
          </cell>
          <cell r="C9">
            <v>31.2</v>
          </cell>
          <cell r="D9">
            <v>17.8</v>
          </cell>
          <cell r="E9">
            <v>67.375</v>
          </cell>
          <cell r="F9">
            <v>91</v>
          </cell>
          <cell r="G9">
            <v>31</v>
          </cell>
          <cell r="H9">
            <v>1.4400000000000002</v>
          </cell>
          <cell r="I9" t="str">
            <v>SE</v>
          </cell>
          <cell r="J9">
            <v>16.2</v>
          </cell>
          <cell r="K9">
            <v>0</v>
          </cell>
        </row>
        <row r="10">
          <cell r="B10">
            <v>24.025000000000002</v>
          </cell>
          <cell r="C10">
            <v>32.1</v>
          </cell>
          <cell r="D10">
            <v>17.399999999999999</v>
          </cell>
          <cell r="E10">
            <v>66.125</v>
          </cell>
          <cell r="F10">
            <v>94</v>
          </cell>
          <cell r="G10">
            <v>31</v>
          </cell>
          <cell r="H10">
            <v>3.9600000000000004</v>
          </cell>
          <cell r="I10" t="str">
            <v>SE</v>
          </cell>
          <cell r="J10">
            <v>14.76</v>
          </cell>
          <cell r="K10">
            <v>0</v>
          </cell>
        </row>
        <row r="11">
          <cell r="B11">
            <v>24.279166666666672</v>
          </cell>
          <cell r="C11">
            <v>32</v>
          </cell>
          <cell r="D11">
            <v>17.7</v>
          </cell>
          <cell r="E11">
            <v>61.958333333333336</v>
          </cell>
          <cell r="F11">
            <v>86</v>
          </cell>
          <cell r="G11">
            <v>37</v>
          </cell>
          <cell r="H11">
            <v>4.6800000000000006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24.712500000000002</v>
          </cell>
          <cell r="C12">
            <v>31.6</v>
          </cell>
          <cell r="D12">
            <v>18.7</v>
          </cell>
          <cell r="E12">
            <v>61.208333333333336</v>
          </cell>
          <cell r="F12">
            <v>89</v>
          </cell>
          <cell r="G12">
            <v>32</v>
          </cell>
          <cell r="H12">
            <v>15.48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23.829166666666666</v>
          </cell>
          <cell r="C13">
            <v>31</v>
          </cell>
          <cell r="D13">
            <v>16.5</v>
          </cell>
          <cell r="E13">
            <v>66.541666666666671</v>
          </cell>
          <cell r="F13">
            <v>93</v>
          </cell>
          <cell r="G13">
            <v>40</v>
          </cell>
          <cell r="H13">
            <v>12.96</v>
          </cell>
          <cell r="I13" t="str">
            <v>NE</v>
          </cell>
          <cell r="J13">
            <v>27.36</v>
          </cell>
          <cell r="K13">
            <v>0</v>
          </cell>
        </row>
        <row r="14">
          <cell r="B14">
            <v>25.345833333333331</v>
          </cell>
          <cell r="C14">
            <v>31.9</v>
          </cell>
          <cell r="D14">
            <v>20.6</v>
          </cell>
          <cell r="E14">
            <v>69.458333333333329</v>
          </cell>
          <cell r="F14">
            <v>84</v>
          </cell>
          <cell r="G14">
            <v>50</v>
          </cell>
          <cell r="H14">
            <v>21.96</v>
          </cell>
          <cell r="I14" t="str">
            <v>NE</v>
          </cell>
          <cell r="J14">
            <v>39.6</v>
          </cell>
          <cell r="K14">
            <v>0</v>
          </cell>
        </row>
        <row r="15">
          <cell r="B15">
            <v>25.824999999999999</v>
          </cell>
          <cell r="C15">
            <v>31.8</v>
          </cell>
          <cell r="D15">
            <v>20.9</v>
          </cell>
          <cell r="E15">
            <v>68.916666666666671</v>
          </cell>
          <cell r="F15">
            <v>89</v>
          </cell>
          <cell r="G15">
            <v>45</v>
          </cell>
          <cell r="H15">
            <v>26.28</v>
          </cell>
          <cell r="I15" t="str">
            <v>NE</v>
          </cell>
          <cell r="J15">
            <v>45.36</v>
          </cell>
          <cell r="K15">
            <v>0</v>
          </cell>
        </row>
        <row r="16">
          <cell r="B16">
            <v>25.649999999999991</v>
          </cell>
          <cell r="C16">
            <v>32.299999999999997</v>
          </cell>
          <cell r="D16">
            <v>20.3</v>
          </cell>
          <cell r="E16">
            <v>63.791666666666664</v>
          </cell>
          <cell r="F16">
            <v>85</v>
          </cell>
          <cell r="G16">
            <v>33</v>
          </cell>
          <cell r="H16">
            <v>15.48</v>
          </cell>
          <cell r="I16" t="str">
            <v>NE</v>
          </cell>
          <cell r="J16">
            <v>32.4</v>
          </cell>
          <cell r="K16">
            <v>0</v>
          </cell>
        </row>
        <row r="17">
          <cell r="B17">
            <v>25.012500000000003</v>
          </cell>
          <cell r="C17">
            <v>32</v>
          </cell>
          <cell r="D17">
            <v>16.600000000000001</v>
          </cell>
          <cell r="E17">
            <v>63.916666666666664</v>
          </cell>
          <cell r="F17">
            <v>96</v>
          </cell>
          <cell r="G17">
            <v>36</v>
          </cell>
          <cell r="H17">
            <v>6.48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24.6</v>
          </cell>
          <cell r="C18">
            <v>34.5</v>
          </cell>
          <cell r="D18">
            <v>18.600000000000001</v>
          </cell>
          <cell r="E18">
            <v>71.217391304347828</v>
          </cell>
          <cell r="F18">
            <v>94</v>
          </cell>
          <cell r="G18">
            <v>30</v>
          </cell>
          <cell r="H18">
            <v>16.559999999999999</v>
          </cell>
          <cell r="I18" t="str">
            <v>SE</v>
          </cell>
          <cell r="J18">
            <v>28.44</v>
          </cell>
          <cell r="K18">
            <v>1</v>
          </cell>
        </row>
        <row r="19">
          <cell r="B19">
            <v>22.770833333333329</v>
          </cell>
          <cell r="C19">
            <v>25.5</v>
          </cell>
          <cell r="D19">
            <v>20.5</v>
          </cell>
          <cell r="E19">
            <v>81.5</v>
          </cell>
          <cell r="F19">
            <v>93</v>
          </cell>
          <cell r="G19">
            <v>68</v>
          </cell>
          <cell r="H19">
            <v>13.68</v>
          </cell>
          <cell r="I19" t="str">
            <v>S</v>
          </cell>
          <cell r="J19">
            <v>27.36</v>
          </cell>
          <cell r="K19">
            <v>2.2000000000000002</v>
          </cell>
        </row>
        <row r="20">
          <cell r="B20">
            <v>21.795833333333334</v>
          </cell>
          <cell r="C20">
            <v>27.6</v>
          </cell>
          <cell r="D20">
            <v>18</v>
          </cell>
          <cell r="E20">
            <v>79.75</v>
          </cell>
          <cell r="F20">
            <v>96</v>
          </cell>
          <cell r="G20">
            <v>54</v>
          </cell>
          <cell r="H20">
            <v>19.079999999999998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22.195833333333336</v>
          </cell>
          <cell r="C21">
            <v>28.5</v>
          </cell>
          <cell r="D21">
            <v>16.899999999999999</v>
          </cell>
          <cell r="E21">
            <v>74.291666666666671</v>
          </cell>
          <cell r="F21">
            <v>94</v>
          </cell>
          <cell r="G21">
            <v>52</v>
          </cell>
          <cell r="H21">
            <v>19.8</v>
          </cell>
          <cell r="I21" t="str">
            <v>S</v>
          </cell>
          <cell r="J21">
            <v>36.72</v>
          </cell>
          <cell r="K21">
            <v>0</v>
          </cell>
        </row>
        <row r="22">
          <cell r="B22">
            <v>23.191666666666666</v>
          </cell>
          <cell r="C22">
            <v>29.5</v>
          </cell>
          <cell r="D22">
            <v>18.100000000000001</v>
          </cell>
          <cell r="E22">
            <v>70.708333333333329</v>
          </cell>
          <cell r="F22">
            <v>87</v>
          </cell>
          <cell r="G22">
            <v>49</v>
          </cell>
          <cell r="H22">
            <v>18</v>
          </cell>
          <cell r="I22" t="str">
            <v>S</v>
          </cell>
          <cell r="J22">
            <v>29.16</v>
          </cell>
          <cell r="K22">
            <v>0</v>
          </cell>
        </row>
        <row r="23">
          <cell r="B23">
            <v>24.05</v>
          </cell>
          <cell r="C23">
            <v>30.8</v>
          </cell>
          <cell r="D23">
            <v>18.399999999999999</v>
          </cell>
          <cell r="E23">
            <v>70.25</v>
          </cell>
          <cell r="F23">
            <v>90</v>
          </cell>
          <cell r="G23">
            <v>44</v>
          </cell>
          <cell r="H23">
            <v>15.840000000000002</v>
          </cell>
          <cell r="I23" t="str">
            <v>SE</v>
          </cell>
          <cell r="J23">
            <v>31.680000000000003</v>
          </cell>
          <cell r="K23">
            <v>0</v>
          </cell>
        </row>
        <row r="24">
          <cell r="B24">
            <v>23.795833333333334</v>
          </cell>
          <cell r="C24">
            <v>27.2</v>
          </cell>
          <cell r="D24">
            <v>20.5</v>
          </cell>
          <cell r="E24">
            <v>73.916666666666671</v>
          </cell>
          <cell r="F24">
            <v>87</v>
          </cell>
          <cell r="G24">
            <v>55</v>
          </cell>
          <cell r="H24">
            <v>12.6</v>
          </cell>
          <cell r="I24" t="str">
            <v>S</v>
          </cell>
          <cell r="J24">
            <v>21.240000000000002</v>
          </cell>
          <cell r="K24">
            <v>0</v>
          </cell>
        </row>
        <row r="25">
          <cell r="B25">
            <v>24.141666666666666</v>
          </cell>
          <cell r="C25">
            <v>30.9</v>
          </cell>
          <cell r="D25">
            <v>19.5</v>
          </cell>
          <cell r="E25">
            <v>74.916666666666671</v>
          </cell>
          <cell r="F25">
            <v>96</v>
          </cell>
          <cell r="G25">
            <v>46</v>
          </cell>
          <cell r="H25">
            <v>11.16</v>
          </cell>
          <cell r="I25" t="str">
            <v>S</v>
          </cell>
          <cell r="J25">
            <v>23.040000000000003</v>
          </cell>
          <cell r="K25">
            <v>0</v>
          </cell>
        </row>
        <row r="26">
          <cell r="B26">
            <v>24.487499999999997</v>
          </cell>
          <cell r="C26">
            <v>31.4</v>
          </cell>
          <cell r="D26">
            <v>18.8</v>
          </cell>
          <cell r="E26">
            <v>65.791666666666671</v>
          </cell>
          <cell r="F26">
            <v>92</v>
          </cell>
          <cell r="G26">
            <v>37</v>
          </cell>
          <cell r="H26">
            <v>15.48</v>
          </cell>
          <cell r="I26" t="str">
            <v>SE</v>
          </cell>
          <cell r="J26">
            <v>24.48</v>
          </cell>
          <cell r="K26">
            <v>0</v>
          </cell>
        </row>
        <row r="27">
          <cell r="B27">
            <v>24.129166666666663</v>
          </cell>
          <cell r="C27">
            <v>31.1</v>
          </cell>
          <cell r="D27">
            <v>18.5</v>
          </cell>
          <cell r="E27">
            <v>65.208333333333329</v>
          </cell>
          <cell r="F27">
            <v>88</v>
          </cell>
          <cell r="G27">
            <v>38</v>
          </cell>
          <cell r="H27">
            <v>18</v>
          </cell>
          <cell r="I27" t="str">
            <v>S</v>
          </cell>
          <cell r="J27">
            <v>33.480000000000004</v>
          </cell>
          <cell r="K27">
            <v>0</v>
          </cell>
        </row>
        <row r="28">
          <cell r="B28">
            <v>24.520833333333332</v>
          </cell>
          <cell r="C28">
            <v>31.1</v>
          </cell>
          <cell r="D28">
            <v>18.8</v>
          </cell>
          <cell r="E28">
            <v>65.5</v>
          </cell>
          <cell r="F28">
            <v>86</v>
          </cell>
          <cell r="G28">
            <v>38</v>
          </cell>
          <cell r="H28">
            <v>13.32</v>
          </cell>
          <cell r="I28" t="str">
            <v>SO</v>
          </cell>
          <cell r="J28">
            <v>24.48</v>
          </cell>
          <cell r="K28">
            <v>0</v>
          </cell>
        </row>
        <row r="29">
          <cell r="B29">
            <v>24.162499999999998</v>
          </cell>
          <cell r="C29">
            <v>31</v>
          </cell>
          <cell r="D29">
            <v>17.8</v>
          </cell>
          <cell r="E29">
            <v>66.083333333333329</v>
          </cell>
          <cell r="F29">
            <v>91</v>
          </cell>
          <cell r="G29">
            <v>37</v>
          </cell>
          <cell r="H29">
            <v>12.6</v>
          </cell>
          <cell r="I29" t="str">
            <v>O</v>
          </cell>
          <cell r="J29">
            <v>23.759999999999998</v>
          </cell>
          <cell r="K29">
            <v>0</v>
          </cell>
        </row>
        <row r="30">
          <cell r="B30">
            <v>24.4375</v>
          </cell>
          <cell r="C30">
            <v>31.4</v>
          </cell>
          <cell r="D30">
            <v>17.8</v>
          </cell>
          <cell r="E30">
            <v>64.541666666666671</v>
          </cell>
          <cell r="F30">
            <v>91</v>
          </cell>
          <cell r="G30">
            <v>35</v>
          </cell>
          <cell r="H30">
            <v>16.2</v>
          </cell>
          <cell r="I30" t="str">
            <v>O</v>
          </cell>
          <cell r="J30">
            <v>29.52</v>
          </cell>
          <cell r="K30">
            <v>0</v>
          </cell>
        </row>
        <row r="31">
          <cell r="B31">
            <v>24.575000000000003</v>
          </cell>
          <cell r="C31">
            <v>31.6</v>
          </cell>
          <cell r="D31">
            <v>18.5</v>
          </cell>
          <cell r="E31">
            <v>66.208333333333329</v>
          </cell>
          <cell r="F31">
            <v>89</v>
          </cell>
          <cell r="G31">
            <v>43</v>
          </cell>
          <cell r="H31">
            <v>16.2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25.091666666666672</v>
          </cell>
          <cell r="C32">
            <v>32.5</v>
          </cell>
          <cell r="D32">
            <v>17.899999999999999</v>
          </cell>
          <cell r="E32">
            <v>69.458333333333329</v>
          </cell>
          <cell r="F32">
            <v>97</v>
          </cell>
          <cell r="G32">
            <v>41</v>
          </cell>
          <cell r="H32">
            <v>10.44</v>
          </cell>
          <cell r="I32" t="str">
            <v>SO</v>
          </cell>
          <cell r="J32">
            <v>23.759999999999998</v>
          </cell>
          <cell r="K32">
            <v>0</v>
          </cell>
        </row>
        <row r="33">
          <cell r="B33">
            <v>25.312499999999996</v>
          </cell>
          <cell r="C33">
            <v>32.6</v>
          </cell>
          <cell r="D33">
            <v>18.7</v>
          </cell>
          <cell r="E33">
            <v>66.958333333333329</v>
          </cell>
          <cell r="F33">
            <v>94</v>
          </cell>
          <cell r="G33">
            <v>37</v>
          </cell>
          <cell r="H33">
            <v>13.68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25.541666666666671</v>
          </cell>
          <cell r="C34">
            <v>33.5</v>
          </cell>
          <cell r="D34">
            <v>18.7</v>
          </cell>
          <cell r="E34">
            <v>62.375</v>
          </cell>
          <cell r="F34">
            <v>90</v>
          </cell>
          <cell r="G34">
            <v>31</v>
          </cell>
          <cell r="H34">
            <v>11.16</v>
          </cell>
          <cell r="I34" t="str">
            <v>SO</v>
          </cell>
          <cell r="J34">
            <v>21.96</v>
          </cell>
          <cell r="K34">
            <v>0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22.833333333333332</v>
          </cell>
          <cell r="C5">
            <v>28</v>
          </cell>
          <cell r="D5">
            <v>21.1</v>
          </cell>
          <cell r="E5">
            <v>89.541666666666671</v>
          </cell>
          <cell r="F5">
            <v>95</v>
          </cell>
          <cell r="G5">
            <v>69</v>
          </cell>
          <cell r="H5">
            <v>12.96</v>
          </cell>
          <cell r="I5" t="str">
            <v>N</v>
          </cell>
          <cell r="J5">
            <v>28.44</v>
          </cell>
          <cell r="K5">
            <v>12.200000000000001</v>
          </cell>
        </row>
        <row r="6">
          <cell r="B6">
            <v>23.279166666666669</v>
          </cell>
          <cell r="C6">
            <v>29</v>
          </cell>
          <cell r="D6">
            <v>20.9</v>
          </cell>
          <cell r="E6">
            <v>85.708333333333329</v>
          </cell>
          <cell r="F6">
            <v>96</v>
          </cell>
          <cell r="G6">
            <v>57</v>
          </cell>
          <cell r="H6">
            <v>9.7200000000000006</v>
          </cell>
          <cell r="I6" t="str">
            <v>NO</v>
          </cell>
          <cell r="J6">
            <v>25.2</v>
          </cell>
          <cell r="K6">
            <v>2.2000000000000002</v>
          </cell>
        </row>
        <row r="7">
          <cell r="B7">
            <v>24.458333333333339</v>
          </cell>
          <cell r="C7">
            <v>30</v>
          </cell>
          <cell r="D7">
            <v>20.399999999999999</v>
          </cell>
          <cell r="E7">
            <v>72.041666666666671</v>
          </cell>
          <cell r="F7">
            <v>95</v>
          </cell>
          <cell r="G7">
            <v>38</v>
          </cell>
          <cell r="H7">
            <v>12.6</v>
          </cell>
          <cell r="I7" t="str">
            <v>SO</v>
          </cell>
          <cell r="J7">
            <v>25.56</v>
          </cell>
          <cell r="K7">
            <v>0</v>
          </cell>
        </row>
        <row r="8">
          <cell r="B8">
            <v>24.4375</v>
          </cell>
          <cell r="C8">
            <v>29.7</v>
          </cell>
          <cell r="D8">
            <v>19.600000000000001</v>
          </cell>
          <cell r="E8">
            <v>62.333333333333336</v>
          </cell>
          <cell r="F8">
            <v>83</v>
          </cell>
          <cell r="G8">
            <v>32</v>
          </cell>
          <cell r="H8">
            <v>10.8</v>
          </cell>
          <cell r="I8" t="str">
            <v>S</v>
          </cell>
          <cell r="J8">
            <v>26.64</v>
          </cell>
          <cell r="K8">
            <v>0</v>
          </cell>
        </row>
        <row r="9">
          <cell r="B9">
            <v>25.308333333333337</v>
          </cell>
          <cell r="C9">
            <v>31.7</v>
          </cell>
          <cell r="D9">
            <v>20.7</v>
          </cell>
          <cell r="E9">
            <v>60.458333333333336</v>
          </cell>
          <cell r="F9">
            <v>80</v>
          </cell>
          <cell r="G9">
            <v>36</v>
          </cell>
          <cell r="H9">
            <v>8.64</v>
          </cell>
          <cell r="I9" t="str">
            <v>S</v>
          </cell>
          <cell r="J9">
            <v>17.28</v>
          </cell>
          <cell r="K9">
            <v>0</v>
          </cell>
        </row>
        <row r="10">
          <cell r="B10">
            <v>26.104166666666668</v>
          </cell>
          <cell r="C10">
            <v>32.4</v>
          </cell>
          <cell r="D10">
            <v>20.6</v>
          </cell>
          <cell r="E10">
            <v>54.75</v>
          </cell>
          <cell r="F10">
            <v>77</v>
          </cell>
          <cell r="G10">
            <v>31</v>
          </cell>
          <cell r="H10">
            <v>9.7200000000000006</v>
          </cell>
          <cell r="I10" t="str">
            <v>S</v>
          </cell>
          <cell r="J10">
            <v>16.920000000000002</v>
          </cell>
          <cell r="K10">
            <v>0</v>
          </cell>
        </row>
        <row r="11">
          <cell r="B11">
            <v>26.145833333333332</v>
          </cell>
          <cell r="C11">
            <v>32.4</v>
          </cell>
          <cell r="D11">
            <v>20.6</v>
          </cell>
          <cell r="E11">
            <v>53</v>
          </cell>
          <cell r="F11">
            <v>77</v>
          </cell>
          <cell r="G11">
            <v>27</v>
          </cell>
          <cell r="H11">
            <v>12.6</v>
          </cell>
          <cell r="I11" t="str">
            <v>SE</v>
          </cell>
          <cell r="J11">
            <v>23.040000000000003</v>
          </cell>
          <cell r="K11">
            <v>0</v>
          </cell>
        </row>
        <row r="12">
          <cell r="B12">
            <v>26.133333333333336</v>
          </cell>
          <cell r="C12">
            <v>31.9</v>
          </cell>
          <cell r="D12">
            <v>21.2</v>
          </cell>
          <cell r="E12">
            <v>51.291666666666664</v>
          </cell>
          <cell r="F12">
            <v>69</v>
          </cell>
          <cell r="G12">
            <v>30</v>
          </cell>
          <cell r="H12">
            <v>13.32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25.841666666666672</v>
          </cell>
          <cell r="C13">
            <v>31.6</v>
          </cell>
          <cell r="D13">
            <v>20.8</v>
          </cell>
          <cell r="E13">
            <v>59.75</v>
          </cell>
          <cell r="F13">
            <v>77</v>
          </cell>
          <cell r="G13">
            <v>45</v>
          </cell>
          <cell r="H13">
            <v>12.6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26.8125</v>
          </cell>
          <cell r="C14">
            <v>32.6</v>
          </cell>
          <cell r="D14">
            <v>22.5</v>
          </cell>
          <cell r="E14">
            <v>65.166666666666671</v>
          </cell>
          <cell r="F14">
            <v>85</v>
          </cell>
          <cell r="G14">
            <v>41</v>
          </cell>
          <cell r="H14">
            <v>17.64</v>
          </cell>
          <cell r="I14" t="str">
            <v>L</v>
          </cell>
          <cell r="J14">
            <v>35.64</v>
          </cell>
          <cell r="K14">
            <v>0</v>
          </cell>
        </row>
        <row r="15">
          <cell r="B15">
            <v>27.104166666666668</v>
          </cell>
          <cell r="C15">
            <v>33</v>
          </cell>
          <cell r="D15">
            <v>22.5</v>
          </cell>
          <cell r="E15">
            <v>63.5</v>
          </cell>
          <cell r="F15">
            <v>81</v>
          </cell>
          <cell r="G15">
            <v>39</v>
          </cell>
          <cell r="H15">
            <v>18</v>
          </cell>
          <cell r="I15" t="str">
            <v>L</v>
          </cell>
          <cell r="J15">
            <v>36</v>
          </cell>
          <cell r="K15">
            <v>0</v>
          </cell>
        </row>
        <row r="16">
          <cell r="B16">
            <v>26.633333333333326</v>
          </cell>
          <cell r="C16">
            <v>33.4</v>
          </cell>
          <cell r="D16">
            <v>21.5</v>
          </cell>
          <cell r="E16">
            <v>58.208333333333336</v>
          </cell>
          <cell r="F16">
            <v>78</v>
          </cell>
          <cell r="G16">
            <v>30</v>
          </cell>
          <cell r="H16">
            <v>13.68</v>
          </cell>
          <cell r="I16" t="str">
            <v>L</v>
          </cell>
          <cell r="J16">
            <v>27.720000000000002</v>
          </cell>
          <cell r="K16">
            <v>0</v>
          </cell>
        </row>
        <row r="17">
          <cell r="B17">
            <v>26.204166666666666</v>
          </cell>
          <cell r="C17">
            <v>32</v>
          </cell>
          <cell r="D17">
            <v>21</v>
          </cell>
          <cell r="E17">
            <v>54.541666666666664</v>
          </cell>
          <cell r="F17">
            <v>73</v>
          </cell>
          <cell r="G17">
            <v>32</v>
          </cell>
          <cell r="H17">
            <v>10.44</v>
          </cell>
          <cell r="I17" t="str">
            <v>SE</v>
          </cell>
          <cell r="J17">
            <v>22.32</v>
          </cell>
          <cell r="K17">
            <v>0</v>
          </cell>
        </row>
        <row r="18">
          <cell r="B18">
            <v>26.462499999999995</v>
          </cell>
          <cell r="C18">
            <v>32.299999999999997</v>
          </cell>
          <cell r="D18">
            <v>21.9</v>
          </cell>
          <cell r="E18">
            <v>58.916666666666664</v>
          </cell>
          <cell r="F18">
            <v>75</v>
          </cell>
          <cell r="G18">
            <v>41</v>
          </cell>
          <cell r="H18">
            <v>18.36</v>
          </cell>
          <cell r="I18" t="str">
            <v>S</v>
          </cell>
          <cell r="J18">
            <v>33.840000000000003</v>
          </cell>
          <cell r="K18">
            <v>0</v>
          </cell>
        </row>
        <row r="19">
          <cell r="B19">
            <v>24.845833333333335</v>
          </cell>
          <cell r="C19">
            <v>28</v>
          </cell>
          <cell r="D19">
            <v>21.8</v>
          </cell>
          <cell r="E19">
            <v>69.458333333333329</v>
          </cell>
          <cell r="F19">
            <v>82</v>
          </cell>
          <cell r="G19">
            <v>55</v>
          </cell>
          <cell r="H19">
            <v>16.920000000000002</v>
          </cell>
          <cell r="I19" t="str">
            <v>L</v>
          </cell>
          <cell r="J19">
            <v>33.480000000000004</v>
          </cell>
          <cell r="K19">
            <v>0</v>
          </cell>
        </row>
        <row r="20">
          <cell r="B20">
            <v>22.841666666666669</v>
          </cell>
          <cell r="C20">
            <v>28.3</v>
          </cell>
          <cell r="D20">
            <v>19</v>
          </cell>
          <cell r="E20">
            <v>72.875</v>
          </cell>
          <cell r="F20">
            <v>90</v>
          </cell>
          <cell r="G20">
            <v>49</v>
          </cell>
          <cell r="H20">
            <v>20.52</v>
          </cell>
          <cell r="I20" t="str">
            <v>SE</v>
          </cell>
          <cell r="J20">
            <v>35.28</v>
          </cell>
          <cell r="K20">
            <v>0</v>
          </cell>
        </row>
        <row r="21">
          <cell r="B21">
            <v>23.216666666666669</v>
          </cell>
          <cell r="C21">
            <v>28.8</v>
          </cell>
          <cell r="D21">
            <v>18.5</v>
          </cell>
          <cell r="E21">
            <v>68.375</v>
          </cell>
          <cell r="F21">
            <v>83</v>
          </cell>
          <cell r="G21">
            <v>51</v>
          </cell>
          <cell r="H21">
            <v>16.920000000000002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24.241666666666664</v>
          </cell>
          <cell r="C22">
            <v>30.3</v>
          </cell>
          <cell r="D22">
            <v>19.399999999999999</v>
          </cell>
          <cell r="E22">
            <v>66.75</v>
          </cell>
          <cell r="F22">
            <v>83</v>
          </cell>
          <cell r="G22">
            <v>46</v>
          </cell>
          <cell r="H22">
            <v>13.68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25</v>
          </cell>
          <cell r="C23">
            <v>31.4</v>
          </cell>
          <cell r="D23">
            <v>19.8</v>
          </cell>
          <cell r="E23">
            <v>64.833333333333329</v>
          </cell>
          <cell r="F23">
            <v>82</v>
          </cell>
          <cell r="G23">
            <v>44</v>
          </cell>
          <cell r="H23">
            <v>13.68</v>
          </cell>
          <cell r="I23" t="str">
            <v>L</v>
          </cell>
          <cell r="J23">
            <v>30.240000000000002</v>
          </cell>
          <cell r="K23">
            <v>0</v>
          </cell>
        </row>
        <row r="24">
          <cell r="B24">
            <v>25.504166666666666</v>
          </cell>
          <cell r="C24">
            <v>31.3</v>
          </cell>
          <cell r="D24">
            <v>22.5</v>
          </cell>
          <cell r="E24">
            <v>66.5</v>
          </cell>
          <cell r="F24">
            <v>81</v>
          </cell>
          <cell r="G24">
            <v>45</v>
          </cell>
          <cell r="H24">
            <v>11.16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25.554166666666674</v>
          </cell>
          <cell r="C25">
            <v>32.1</v>
          </cell>
          <cell r="D25">
            <v>21.1</v>
          </cell>
          <cell r="E25">
            <v>63.458333333333336</v>
          </cell>
          <cell r="F25">
            <v>88</v>
          </cell>
          <cell r="G25">
            <v>32</v>
          </cell>
          <cell r="H25">
            <v>13.68</v>
          </cell>
          <cell r="I25" t="str">
            <v>NE</v>
          </cell>
          <cell r="J25">
            <v>23.759999999999998</v>
          </cell>
          <cell r="K25">
            <v>0.2</v>
          </cell>
        </row>
        <row r="26">
          <cell r="B26">
            <v>25.391666666666662</v>
          </cell>
          <cell r="C26">
            <v>31.8</v>
          </cell>
          <cell r="D26">
            <v>19.899999999999999</v>
          </cell>
          <cell r="E26">
            <v>54.208333333333336</v>
          </cell>
          <cell r="F26">
            <v>75</v>
          </cell>
          <cell r="G26">
            <v>32</v>
          </cell>
          <cell r="H26">
            <v>11.520000000000001</v>
          </cell>
          <cell r="I26" t="str">
            <v>L</v>
          </cell>
          <cell r="J26">
            <v>27</v>
          </cell>
          <cell r="K26">
            <v>0</v>
          </cell>
        </row>
        <row r="27">
          <cell r="B27">
            <v>25.441666666666674</v>
          </cell>
          <cell r="C27">
            <v>32.5</v>
          </cell>
          <cell r="D27">
            <v>19.5</v>
          </cell>
          <cell r="E27">
            <v>53.25</v>
          </cell>
          <cell r="F27">
            <v>70</v>
          </cell>
          <cell r="G27">
            <v>29</v>
          </cell>
          <cell r="H27">
            <v>11.879999999999999</v>
          </cell>
          <cell r="I27" t="str">
            <v>SE</v>
          </cell>
          <cell r="J27">
            <v>23.759999999999998</v>
          </cell>
          <cell r="K27">
            <v>0</v>
          </cell>
        </row>
        <row r="28">
          <cell r="B28">
            <v>25.820833333333336</v>
          </cell>
          <cell r="C28">
            <v>32.9</v>
          </cell>
          <cell r="D28">
            <v>20.399999999999999</v>
          </cell>
          <cell r="E28">
            <v>56.125</v>
          </cell>
          <cell r="F28">
            <v>81</v>
          </cell>
          <cell r="G28">
            <v>32</v>
          </cell>
          <cell r="H28">
            <v>10.8</v>
          </cell>
          <cell r="I28" t="str">
            <v>SE</v>
          </cell>
          <cell r="J28">
            <v>25.92</v>
          </cell>
          <cell r="K28">
            <v>0</v>
          </cell>
        </row>
        <row r="29">
          <cell r="B29">
            <v>25.637499999999999</v>
          </cell>
          <cell r="C29">
            <v>31.8</v>
          </cell>
          <cell r="D29">
            <v>19.899999999999999</v>
          </cell>
          <cell r="E29">
            <v>57.458333333333336</v>
          </cell>
          <cell r="F29">
            <v>80</v>
          </cell>
          <cell r="G29">
            <v>35</v>
          </cell>
          <cell r="H29">
            <v>12.24</v>
          </cell>
          <cell r="I29" t="str">
            <v>SE</v>
          </cell>
          <cell r="J29">
            <v>23.040000000000003</v>
          </cell>
          <cell r="K29">
            <v>0</v>
          </cell>
        </row>
        <row r="30">
          <cell r="B30">
            <v>25.895833333333329</v>
          </cell>
          <cell r="C30">
            <v>32.299999999999997</v>
          </cell>
          <cell r="D30">
            <v>20.2</v>
          </cell>
          <cell r="E30">
            <v>56</v>
          </cell>
          <cell r="F30">
            <v>80</v>
          </cell>
          <cell r="G30">
            <v>29</v>
          </cell>
          <cell r="H30">
            <v>11.879999999999999</v>
          </cell>
          <cell r="I30" t="str">
            <v>S</v>
          </cell>
          <cell r="J30">
            <v>23.400000000000002</v>
          </cell>
          <cell r="K30">
            <v>0</v>
          </cell>
        </row>
        <row r="31">
          <cell r="B31">
            <v>26.179166666666664</v>
          </cell>
          <cell r="C31">
            <v>33.200000000000003</v>
          </cell>
          <cell r="D31">
            <v>20.5</v>
          </cell>
          <cell r="E31">
            <v>55.375</v>
          </cell>
          <cell r="F31">
            <v>75</v>
          </cell>
          <cell r="G31">
            <v>32</v>
          </cell>
          <cell r="H31">
            <v>13.32</v>
          </cell>
          <cell r="I31" t="str">
            <v>SE</v>
          </cell>
          <cell r="J31">
            <v>26.64</v>
          </cell>
          <cell r="K31">
            <v>0</v>
          </cell>
        </row>
        <row r="32">
          <cell r="B32">
            <v>27.079166666666666</v>
          </cell>
          <cell r="C32">
            <v>34.299999999999997</v>
          </cell>
          <cell r="D32">
            <v>22.3</v>
          </cell>
          <cell r="E32">
            <v>57.291666666666664</v>
          </cell>
          <cell r="F32">
            <v>77</v>
          </cell>
          <cell r="G32">
            <v>29</v>
          </cell>
          <cell r="H32">
            <v>12.24</v>
          </cell>
          <cell r="I32" t="str">
            <v>SE</v>
          </cell>
          <cell r="J32">
            <v>22.68</v>
          </cell>
          <cell r="K32">
            <v>0</v>
          </cell>
        </row>
        <row r="33">
          <cell r="B33">
            <v>27.120833333333334</v>
          </cell>
          <cell r="C33">
            <v>33.700000000000003</v>
          </cell>
          <cell r="D33">
            <v>21.6</v>
          </cell>
          <cell r="E33">
            <v>55.208333333333336</v>
          </cell>
          <cell r="F33">
            <v>79</v>
          </cell>
          <cell r="G33">
            <v>29</v>
          </cell>
          <cell r="H33">
            <v>15.120000000000001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27.220833333333331</v>
          </cell>
          <cell r="C34">
            <v>34.200000000000003</v>
          </cell>
          <cell r="D34">
            <v>21.1</v>
          </cell>
          <cell r="E34">
            <v>51.083333333333336</v>
          </cell>
          <cell r="F34">
            <v>71</v>
          </cell>
          <cell r="G34">
            <v>25</v>
          </cell>
          <cell r="H34">
            <v>9.7200000000000006</v>
          </cell>
          <cell r="I34" t="str">
            <v>L</v>
          </cell>
          <cell r="J34">
            <v>22.68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26.025000000000002</v>
          </cell>
          <cell r="C5">
            <v>28.8</v>
          </cell>
          <cell r="D5">
            <v>23.5</v>
          </cell>
          <cell r="E5">
            <v>78.166666666666671</v>
          </cell>
          <cell r="F5">
            <v>100</v>
          </cell>
          <cell r="G5">
            <v>62</v>
          </cell>
          <cell r="H5">
            <v>7.9200000000000008</v>
          </cell>
          <cell r="I5" t="str">
            <v>NO</v>
          </cell>
          <cell r="J5">
            <v>34.56</v>
          </cell>
          <cell r="K5">
            <v>1</v>
          </cell>
        </row>
        <row r="6">
          <cell r="B6">
            <v>26.516666666666666</v>
          </cell>
          <cell r="C6">
            <v>30.8</v>
          </cell>
          <cell r="D6">
            <v>22.4</v>
          </cell>
          <cell r="E6">
            <v>71.727272727272734</v>
          </cell>
          <cell r="F6">
            <v>100</v>
          </cell>
          <cell r="G6">
            <v>55</v>
          </cell>
          <cell r="H6">
            <v>10.8</v>
          </cell>
          <cell r="I6" t="str">
            <v>O</v>
          </cell>
          <cell r="J6">
            <v>25.92</v>
          </cell>
          <cell r="K6">
            <v>1</v>
          </cell>
        </row>
        <row r="7">
          <cell r="B7">
            <v>27.600000000000005</v>
          </cell>
          <cell r="C7">
            <v>31.7</v>
          </cell>
          <cell r="D7">
            <v>20.9</v>
          </cell>
          <cell r="E7">
            <v>54.727272727272727</v>
          </cell>
          <cell r="F7">
            <v>82</v>
          </cell>
          <cell r="G7">
            <v>38</v>
          </cell>
          <cell r="H7">
            <v>10.8</v>
          </cell>
          <cell r="I7" t="str">
            <v>S</v>
          </cell>
          <cell r="J7">
            <v>22.68</v>
          </cell>
          <cell r="K7">
            <v>0.60000000000000009</v>
          </cell>
        </row>
        <row r="8">
          <cell r="B8">
            <v>28.116666666666671</v>
          </cell>
          <cell r="C8">
            <v>32.5</v>
          </cell>
          <cell r="D8">
            <v>21.1</v>
          </cell>
          <cell r="E8">
            <v>53.166666666666664</v>
          </cell>
          <cell r="F8">
            <v>84</v>
          </cell>
          <cell r="G8">
            <v>34</v>
          </cell>
          <cell r="H8">
            <v>6.84</v>
          </cell>
          <cell r="I8" t="str">
            <v>L</v>
          </cell>
          <cell r="J8">
            <v>14.4</v>
          </cell>
          <cell r="K8">
            <v>0.4</v>
          </cell>
        </row>
        <row r="9">
          <cell r="B9">
            <v>28.14</v>
          </cell>
          <cell r="C9">
            <v>32.9</v>
          </cell>
          <cell r="D9">
            <v>21</v>
          </cell>
          <cell r="E9">
            <v>53.4</v>
          </cell>
          <cell r="F9">
            <v>86</v>
          </cell>
          <cell r="G9">
            <v>34</v>
          </cell>
          <cell r="H9">
            <v>5.04</v>
          </cell>
          <cell r="I9" t="str">
            <v>S</v>
          </cell>
          <cell r="J9">
            <v>15.120000000000001</v>
          </cell>
          <cell r="K9">
            <v>0.2</v>
          </cell>
        </row>
        <row r="10">
          <cell r="B10">
            <v>27.477777777777778</v>
          </cell>
          <cell r="C10">
            <v>33.700000000000003</v>
          </cell>
          <cell r="D10">
            <v>20.9</v>
          </cell>
          <cell r="E10">
            <v>58</v>
          </cell>
          <cell r="F10">
            <v>100</v>
          </cell>
          <cell r="G10">
            <v>31</v>
          </cell>
          <cell r="H10">
            <v>7.2</v>
          </cell>
          <cell r="I10" t="str">
            <v>SE</v>
          </cell>
          <cell r="J10">
            <v>19.8</v>
          </cell>
          <cell r="K10">
            <v>0</v>
          </cell>
        </row>
        <row r="11">
          <cell r="B11">
            <v>29.24666666666667</v>
          </cell>
          <cell r="C11">
            <v>34.299999999999997</v>
          </cell>
          <cell r="D11">
            <v>20.6</v>
          </cell>
          <cell r="E11">
            <v>52.133333333333333</v>
          </cell>
          <cell r="F11">
            <v>86</v>
          </cell>
          <cell r="G11">
            <v>30</v>
          </cell>
          <cell r="H11">
            <v>8.64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28.660000000000004</v>
          </cell>
          <cell r="C12">
            <v>34.6</v>
          </cell>
          <cell r="D12">
            <v>19.7</v>
          </cell>
          <cell r="E12">
            <v>48.666666666666664</v>
          </cell>
          <cell r="F12">
            <v>88</v>
          </cell>
          <cell r="G12">
            <v>19</v>
          </cell>
          <cell r="H12">
            <v>11.879999999999999</v>
          </cell>
          <cell r="I12" t="str">
            <v>SE</v>
          </cell>
          <cell r="J12">
            <v>20.16</v>
          </cell>
          <cell r="K12">
            <v>0</v>
          </cell>
        </row>
        <row r="13">
          <cell r="B13">
            <v>29.79</v>
          </cell>
          <cell r="C13">
            <v>34</v>
          </cell>
          <cell r="D13">
            <v>19.2</v>
          </cell>
          <cell r="E13">
            <v>48.6</v>
          </cell>
          <cell r="F13">
            <v>86</v>
          </cell>
          <cell r="G13">
            <v>34</v>
          </cell>
          <cell r="H13">
            <v>6.84</v>
          </cell>
          <cell r="I13" t="str">
            <v>L</v>
          </cell>
          <cell r="J13">
            <v>14.76</v>
          </cell>
          <cell r="K13">
            <v>0</v>
          </cell>
        </row>
        <row r="14">
          <cell r="B14">
            <v>31.409090909090914</v>
          </cell>
          <cell r="C14">
            <v>33.799999999999997</v>
          </cell>
          <cell r="D14">
            <v>25</v>
          </cell>
          <cell r="E14">
            <v>52.18181818181818</v>
          </cell>
          <cell r="F14">
            <v>77</v>
          </cell>
          <cell r="G14">
            <v>42</v>
          </cell>
          <cell r="H14">
            <v>19.8</v>
          </cell>
          <cell r="I14" t="str">
            <v>NE</v>
          </cell>
          <cell r="J14">
            <v>35.64</v>
          </cell>
          <cell r="K14">
            <v>0</v>
          </cell>
        </row>
        <row r="15">
          <cell r="B15">
            <v>31.372727272727275</v>
          </cell>
          <cell r="C15">
            <v>33.9</v>
          </cell>
          <cell r="D15">
            <v>25.3</v>
          </cell>
          <cell r="E15">
            <v>47.454545454545453</v>
          </cell>
          <cell r="F15">
            <v>68</v>
          </cell>
          <cell r="G15">
            <v>37</v>
          </cell>
          <cell r="H15">
            <v>19.079999999999998</v>
          </cell>
          <cell r="I15" t="str">
            <v>NE</v>
          </cell>
          <cell r="J15">
            <v>42.12</v>
          </cell>
          <cell r="K15">
            <v>0</v>
          </cell>
        </row>
        <row r="16">
          <cell r="B16">
            <v>30.861538461538462</v>
          </cell>
          <cell r="C16">
            <v>34</v>
          </cell>
          <cell r="D16">
            <v>22.9</v>
          </cell>
          <cell r="E16">
            <v>49.153846153846153</v>
          </cell>
          <cell r="F16">
            <v>79</v>
          </cell>
          <cell r="G16">
            <v>38</v>
          </cell>
          <cell r="H16">
            <v>19.440000000000001</v>
          </cell>
          <cell r="I16" t="str">
            <v>N</v>
          </cell>
          <cell r="J16">
            <v>36.72</v>
          </cell>
          <cell r="K16">
            <v>0</v>
          </cell>
        </row>
        <row r="17">
          <cell r="B17">
            <v>27.3</v>
          </cell>
          <cell r="C17">
            <v>34.200000000000003</v>
          </cell>
          <cell r="D17">
            <v>20.100000000000001</v>
          </cell>
          <cell r="E17">
            <v>59.136363636363633</v>
          </cell>
          <cell r="F17">
            <v>93</v>
          </cell>
          <cell r="G17">
            <v>28</v>
          </cell>
          <cell r="H17">
            <v>11.520000000000001</v>
          </cell>
          <cell r="I17" t="str">
            <v>SE</v>
          </cell>
          <cell r="J17">
            <v>25.2</v>
          </cell>
          <cell r="K17">
            <v>0</v>
          </cell>
        </row>
        <row r="18">
          <cell r="B18">
            <v>24.787500000000005</v>
          </cell>
          <cell r="C18">
            <v>33</v>
          </cell>
          <cell r="D18">
            <v>19.3</v>
          </cell>
          <cell r="E18">
            <v>66</v>
          </cell>
          <cell r="F18">
            <v>100</v>
          </cell>
          <cell r="G18">
            <v>39</v>
          </cell>
          <cell r="H18">
            <v>9</v>
          </cell>
          <cell r="I18" t="str">
            <v>S</v>
          </cell>
          <cell r="J18">
            <v>21.6</v>
          </cell>
          <cell r="K18">
            <v>0</v>
          </cell>
        </row>
        <row r="19">
          <cell r="B19">
            <v>24.541666666666668</v>
          </cell>
          <cell r="C19">
            <v>31.7</v>
          </cell>
          <cell r="D19">
            <v>21.2</v>
          </cell>
          <cell r="E19">
            <v>79.666666666666671</v>
          </cell>
          <cell r="F19">
            <v>100</v>
          </cell>
          <cell r="G19">
            <v>50</v>
          </cell>
          <cell r="H19">
            <v>10.8</v>
          </cell>
          <cell r="I19" t="str">
            <v>S</v>
          </cell>
          <cell r="J19">
            <v>25.56</v>
          </cell>
          <cell r="K19">
            <v>9.6000000000000014</v>
          </cell>
        </row>
        <row r="20">
          <cell r="B20">
            <v>24.75</v>
          </cell>
          <cell r="C20">
            <v>32.1</v>
          </cell>
          <cell r="D20">
            <v>21.1</v>
          </cell>
          <cell r="E20">
            <v>74.10526315789474</v>
          </cell>
          <cell r="F20">
            <v>100</v>
          </cell>
          <cell r="G20">
            <v>30</v>
          </cell>
          <cell r="H20">
            <v>9.7200000000000006</v>
          </cell>
          <cell r="I20" t="str">
            <v>S</v>
          </cell>
          <cell r="J20">
            <v>21.96</v>
          </cell>
          <cell r="K20">
            <v>4</v>
          </cell>
        </row>
        <row r="21">
          <cell r="B21">
            <v>24.666666666666668</v>
          </cell>
          <cell r="C21">
            <v>30.1</v>
          </cell>
          <cell r="D21">
            <v>20.8</v>
          </cell>
          <cell r="E21">
            <v>69.75</v>
          </cell>
          <cell r="F21">
            <v>92</v>
          </cell>
          <cell r="G21">
            <v>48</v>
          </cell>
          <cell r="H21">
            <v>11.879999999999999</v>
          </cell>
          <cell r="I21" t="str">
            <v>L</v>
          </cell>
          <cell r="J21">
            <v>26.28</v>
          </cell>
          <cell r="K21">
            <v>0</v>
          </cell>
        </row>
        <row r="22">
          <cell r="B22">
            <v>24.979166666666661</v>
          </cell>
          <cell r="C22">
            <v>30.1</v>
          </cell>
          <cell r="D22">
            <v>21.6</v>
          </cell>
          <cell r="E22">
            <v>72.75</v>
          </cell>
          <cell r="F22">
            <v>100</v>
          </cell>
          <cell r="G22">
            <v>53</v>
          </cell>
          <cell r="H22">
            <v>14.4</v>
          </cell>
          <cell r="I22" t="str">
            <v>L</v>
          </cell>
          <cell r="J22">
            <v>30.6</v>
          </cell>
          <cell r="K22">
            <v>0.6</v>
          </cell>
        </row>
        <row r="23">
          <cell r="B23">
            <v>25.216666666666669</v>
          </cell>
          <cell r="C23">
            <v>31.4</v>
          </cell>
          <cell r="D23">
            <v>20.6</v>
          </cell>
          <cell r="E23">
            <v>75.130434782608702</v>
          </cell>
          <cell r="F23">
            <v>94</v>
          </cell>
          <cell r="G23">
            <v>49</v>
          </cell>
          <cell r="H23">
            <v>19.8</v>
          </cell>
          <cell r="I23" t="str">
            <v>SE</v>
          </cell>
          <cell r="J23">
            <v>36</v>
          </cell>
          <cell r="K23">
            <v>5.6</v>
          </cell>
        </row>
        <row r="24">
          <cell r="B24">
            <v>25.141666666666666</v>
          </cell>
          <cell r="C24">
            <v>31.7</v>
          </cell>
          <cell r="D24">
            <v>21.4</v>
          </cell>
          <cell r="E24">
            <v>75.611111111111114</v>
          </cell>
          <cell r="F24">
            <v>100</v>
          </cell>
          <cell r="G24">
            <v>50</v>
          </cell>
          <cell r="H24">
            <v>11.16</v>
          </cell>
          <cell r="I24" t="str">
            <v>SE</v>
          </cell>
          <cell r="J24">
            <v>27.36</v>
          </cell>
          <cell r="K24">
            <v>0.60000000000000009</v>
          </cell>
        </row>
        <row r="25">
          <cell r="B25">
            <v>25.229166666666661</v>
          </cell>
          <cell r="C25">
            <v>32.4</v>
          </cell>
          <cell r="D25">
            <v>19.600000000000001</v>
          </cell>
          <cell r="E25">
            <v>67.82352941176471</v>
          </cell>
          <cell r="F25">
            <v>100</v>
          </cell>
          <cell r="G25">
            <v>44</v>
          </cell>
          <cell r="H25">
            <v>12.96</v>
          </cell>
          <cell r="I25" t="str">
            <v>S</v>
          </cell>
          <cell r="J25">
            <v>24.12</v>
          </cell>
          <cell r="K25">
            <v>0</v>
          </cell>
        </row>
        <row r="26">
          <cell r="B26">
            <v>26.083333333333332</v>
          </cell>
          <cell r="C26">
            <v>32.9</v>
          </cell>
          <cell r="D26">
            <v>20.9</v>
          </cell>
          <cell r="E26">
            <v>61.7</v>
          </cell>
          <cell r="F26">
            <v>100</v>
          </cell>
          <cell r="G26">
            <v>32</v>
          </cell>
          <cell r="H26">
            <v>10.8</v>
          </cell>
          <cell r="I26" t="str">
            <v>N</v>
          </cell>
          <cell r="J26">
            <v>24.12</v>
          </cell>
          <cell r="K26">
            <v>0.2</v>
          </cell>
        </row>
        <row r="27">
          <cell r="B27">
            <v>25.445833333333336</v>
          </cell>
          <cell r="C27">
            <v>33.5</v>
          </cell>
          <cell r="D27">
            <v>17.899999999999999</v>
          </cell>
          <cell r="E27">
            <v>61.583333333333336</v>
          </cell>
          <cell r="F27">
            <v>100</v>
          </cell>
          <cell r="G27">
            <v>28</v>
          </cell>
          <cell r="H27">
            <v>11.16</v>
          </cell>
          <cell r="I27" t="str">
            <v>SE</v>
          </cell>
          <cell r="J27">
            <v>21.240000000000002</v>
          </cell>
          <cell r="K27">
            <v>0</v>
          </cell>
        </row>
        <row r="28">
          <cell r="B28">
            <v>25.454166666666666</v>
          </cell>
          <cell r="C28">
            <v>33.799999999999997</v>
          </cell>
          <cell r="D28">
            <v>17.899999999999999</v>
          </cell>
          <cell r="E28">
            <v>63.5</v>
          </cell>
          <cell r="F28">
            <v>92</v>
          </cell>
          <cell r="G28">
            <v>32</v>
          </cell>
          <cell r="H28">
            <v>12.96</v>
          </cell>
          <cell r="I28" t="str">
            <v>SE</v>
          </cell>
          <cell r="J28">
            <v>23.759999999999998</v>
          </cell>
          <cell r="K28">
            <v>0</v>
          </cell>
        </row>
        <row r="29">
          <cell r="B29">
            <v>25.416666666666671</v>
          </cell>
          <cell r="C29">
            <v>33.5</v>
          </cell>
          <cell r="D29">
            <v>17.399999999999999</v>
          </cell>
          <cell r="E29">
            <v>62.333333333333336</v>
          </cell>
          <cell r="F29">
            <v>95</v>
          </cell>
          <cell r="G29">
            <v>29</v>
          </cell>
          <cell r="H29">
            <v>11.879999999999999</v>
          </cell>
          <cell r="I29" t="str">
            <v>SE</v>
          </cell>
          <cell r="J29">
            <v>25.92</v>
          </cell>
          <cell r="K29">
            <v>0</v>
          </cell>
        </row>
        <row r="30">
          <cell r="B30">
            <v>25.408333333333331</v>
          </cell>
          <cell r="C30">
            <v>33.200000000000003</v>
          </cell>
          <cell r="D30">
            <v>18.100000000000001</v>
          </cell>
          <cell r="E30">
            <v>61.958333333333336</v>
          </cell>
          <cell r="F30">
            <v>100</v>
          </cell>
          <cell r="G30">
            <v>30</v>
          </cell>
          <cell r="H30">
            <v>12.24</v>
          </cell>
          <cell r="I30" t="str">
            <v>N</v>
          </cell>
          <cell r="J30">
            <v>21.6</v>
          </cell>
          <cell r="K30">
            <v>0</v>
          </cell>
        </row>
        <row r="31">
          <cell r="B31">
            <v>25.358333333333334</v>
          </cell>
          <cell r="C31">
            <v>33.799999999999997</v>
          </cell>
          <cell r="D31">
            <v>18</v>
          </cell>
          <cell r="E31">
            <v>63.18181818181818</v>
          </cell>
          <cell r="F31">
            <v>100</v>
          </cell>
          <cell r="G31">
            <v>29</v>
          </cell>
          <cell r="H31">
            <v>13.32</v>
          </cell>
          <cell r="I31" t="str">
            <v>SE</v>
          </cell>
          <cell r="J31">
            <v>29.52</v>
          </cell>
          <cell r="K31">
            <v>0</v>
          </cell>
        </row>
        <row r="32">
          <cell r="B32">
            <v>25.958333333333332</v>
          </cell>
          <cell r="C32">
            <v>34</v>
          </cell>
          <cell r="D32">
            <v>18.600000000000001</v>
          </cell>
          <cell r="E32">
            <v>66.391304347826093</v>
          </cell>
          <cell r="F32">
            <v>100</v>
          </cell>
          <cell r="G32">
            <v>33</v>
          </cell>
          <cell r="H32">
            <v>13.68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25.849999999999994</v>
          </cell>
          <cell r="C33">
            <v>34.1</v>
          </cell>
          <cell r="D33">
            <v>18.100000000000001</v>
          </cell>
          <cell r="E33">
            <v>63.772727272727273</v>
          </cell>
          <cell r="F33">
            <v>100</v>
          </cell>
          <cell r="G33">
            <v>31</v>
          </cell>
          <cell r="H33">
            <v>12.24</v>
          </cell>
          <cell r="I33" t="str">
            <v>N</v>
          </cell>
          <cell r="J33">
            <v>25.2</v>
          </cell>
          <cell r="K33">
            <v>0</v>
          </cell>
        </row>
        <row r="34">
          <cell r="B34">
            <v>26.008333333333336</v>
          </cell>
          <cell r="C34">
            <v>34.700000000000003</v>
          </cell>
          <cell r="D34">
            <v>18.7</v>
          </cell>
          <cell r="E34">
            <v>64.75</v>
          </cell>
          <cell r="F34">
            <v>100</v>
          </cell>
          <cell r="G34">
            <v>30</v>
          </cell>
          <cell r="H34">
            <v>11.879999999999999</v>
          </cell>
          <cell r="I34" t="str">
            <v>SE</v>
          </cell>
          <cell r="J34">
            <v>24.48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24.254166666666666</v>
          </cell>
          <cell r="C5">
            <v>28.9</v>
          </cell>
          <cell r="D5">
            <v>21.8</v>
          </cell>
          <cell r="E5">
            <v>85.25</v>
          </cell>
          <cell r="F5">
            <v>96</v>
          </cell>
          <cell r="G5">
            <v>63</v>
          </cell>
          <cell r="H5">
            <v>11.520000000000001</v>
          </cell>
          <cell r="I5" t="str">
            <v>S</v>
          </cell>
          <cell r="J5">
            <v>32.04</v>
          </cell>
          <cell r="K5">
            <v>0.2</v>
          </cell>
        </row>
        <row r="6">
          <cell r="B6">
            <v>24.3</v>
          </cell>
          <cell r="C6">
            <v>30.3</v>
          </cell>
          <cell r="D6">
            <v>20.8</v>
          </cell>
          <cell r="E6">
            <v>79.875</v>
          </cell>
          <cell r="F6">
            <v>98</v>
          </cell>
          <cell r="G6">
            <v>48</v>
          </cell>
          <cell r="H6">
            <v>11.16</v>
          </cell>
          <cell r="I6" t="str">
            <v>L</v>
          </cell>
          <cell r="J6">
            <v>27</v>
          </cell>
          <cell r="K6">
            <v>0</v>
          </cell>
        </row>
        <row r="7">
          <cell r="B7">
            <v>23.641666666666655</v>
          </cell>
          <cell r="C7">
            <v>30</v>
          </cell>
          <cell r="D7">
            <v>18.2</v>
          </cell>
          <cell r="E7">
            <v>72.375</v>
          </cell>
          <cell r="F7">
            <v>97</v>
          </cell>
          <cell r="G7">
            <v>35</v>
          </cell>
          <cell r="H7">
            <v>9</v>
          </cell>
          <cell r="I7" t="str">
            <v>NE</v>
          </cell>
          <cell r="J7">
            <v>24.48</v>
          </cell>
          <cell r="K7">
            <v>0</v>
          </cell>
        </row>
        <row r="8">
          <cell r="B8">
            <v>23.379166666666666</v>
          </cell>
          <cell r="C8">
            <v>30.4</v>
          </cell>
          <cell r="D8">
            <v>17.5</v>
          </cell>
          <cell r="E8">
            <v>72.875</v>
          </cell>
          <cell r="F8">
            <v>97</v>
          </cell>
          <cell r="G8">
            <v>40</v>
          </cell>
          <cell r="H8">
            <v>7.9200000000000008</v>
          </cell>
          <cell r="I8" t="str">
            <v>N</v>
          </cell>
          <cell r="J8">
            <v>24.12</v>
          </cell>
          <cell r="K8">
            <v>0.2</v>
          </cell>
        </row>
        <row r="9">
          <cell r="B9">
            <v>24.037499999999998</v>
          </cell>
          <cell r="C9">
            <v>31.9</v>
          </cell>
          <cell r="D9">
            <v>17.8</v>
          </cell>
          <cell r="E9">
            <v>68.083333333333329</v>
          </cell>
          <cell r="F9">
            <v>97</v>
          </cell>
          <cell r="G9">
            <v>32</v>
          </cell>
          <cell r="H9">
            <v>7.5600000000000005</v>
          </cell>
          <cell r="I9" t="str">
            <v>N</v>
          </cell>
          <cell r="J9">
            <v>16.2</v>
          </cell>
          <cell r="K9">
            <v>0</v>
          </cell>
        </row>
        <row r="10">
          <cell r="B10">
            <v>24.579166666666662</v>
          </cell>
          <cell r="C10">
            <v>32</v>
          </cell>
          <cell r="D10">
            <v>17.100000000000001</v>
          </cell>
          <cell r="E10">
            <v>63.458333333333336</v>
          </cell>
          <cell r="F10">
            <v>96</v>
          </cell>
          <cell r="G10">
            <v>33</v>
          </cell>
          <cell r="H10">
            <v>5.7600000000000007</v>
          </cell>
          <cell r="I10" t="str">
            <v>NO</v>
          </cell>
          <cell r="J10">
            <v>14.4</v>
          </cell>
          <cell r="K10">
            <v>0</v>
          </cell>
        </row>
        <row r="11">
          <cell r="B11">
            <v>25.429166666666671</v>
          </cell>
          <cell r="C11">
            <v>32.6</v>
          </cell>
          <cell r="D11">
            <v>17.8</v>
          </cell>
          <cell r="E11">
            <v>57.041666666666664</v>
          </cell>
          <cell r="F11">
            <v>86</v>
          </cell>
          <cell r="G11">
            <v>30</v>
          </cell>
          <cell r="H11">
            <v>9.3600000000000012</v>
          </cell>
          <cell r="I11" t="str">
            <v>NO</v>
          </cell>
          <cell r="J11">
            <v>23.759999999999998</v>
          </cell>
          <cell r="K11">
            <v>0</v>
          </cell>
        </row>
        <row r="12">
          <cell r="B12">
            <v>24.845833333333331</v>
          </cell>
          <cell r="C12">
            <v>32.4</v>
          </cell>
          <cell r="D12">
            <v>17.600000000000001</v>
          </cell>
          <cell r="E12">
            <v>60.708333333333336</v>
          </cell>
          <cell r="F12">
            <v>93</v>
          </cell>
          <cell r="G12">
            <v>29</v>
          </cell>
          <cell r="H12">
            <v>10.8</v>
          </cell>
          <cell r="I12" t="str">
            <v>NO</v>
          </cell>
          <cell r="J12">
            <v>24.12</v>
          </cell>
          <cell r="K12">
            <v>0</v>
          </cell>
        </row>
        <row r="13">
          <cell r="B13">
            <v>24.070833333333329</v>
          </cell>
          <cell r="C13">
            <v>32</v>
          </cell>
          <cell r="D13">
            <v>17.100000000000001</v>
          </cell>
          <cell r="E13">
            <v>67.833333333333329</v>
          </cell>
          <cell r="F13">
            <v>93</v>
          </cell>
          <cell r="G13">
            <v>40</v>
          </cell>
          <cell r="H13">
            <v>8.2799999999999994</v>
          </cell>
          <cell r="I13" t="str">
            <v>NO</v>
          </cell>
          <cell r="J13">
            <v>26.64</v>
          </cell>
          <cell r="K13">
            <v>0</v>
          </cell>
        </row>
        <row r="14">
          <cell r="B14">
            <v>26.254166666666663</v>
          </cell>
          <cell r="C14">
            <v>33</v>
          </cell>
          <cell r="D14">
            <v>19.899999999999999</v>
          </cell>
          <cell r="E14">
            <v>65.666666666666671</v>
          </cell>
          <cell r="F14">
            <v>89</v>
          </cell>
          <cell r="G14">
            <v>39</v>
          </cell>
          <cell r="H14">
            <v>19.079999999999998</v>
          </cell>
          <cell r="I14" t="str">
            <v>NO</v>
          </cell>
          <cell r="J14">
            <v>37.080000000000005</v>
          </cell>
          <cell r="K14">
            <v>0</v>
          </cell>
        </row>
        <row r="15">
          <cell r="B15">
            <v>27.008333333333329</v>
          </cell>
          <cell r="C15">
            <v>33.200000000000003</v>
          </cell>
          <cell r="D15">
            <v>21.9</v>
          </cell>
          <cell r="E15">
            <v>65.083333333333329</v>
          </cell>
          <cell r="F15">
            <v>87</v>
          </cell>
          <cell r="G15">
            <v>39</v>
          </cell>
          <cell r="H15">
            <v>20.16</v>
          </cell>
          <cell r="I15" t="str">
            <v>O</v>
          </cell>
          <cell r="J15">
            <v>46.080000000000005</v>
          </cell>
          <cell r="K15">
            <v>0</v>
          </cell>
        </row>
        <row r="16">
          <cell r="B16">
            <v>26.525000000000002</v>
          </cell>
          <cell r="C16">
            <v>33.4</v>
          </cell>
          <cell r="D16">
            <v>19.600000000000001</v>
          </cell>
          <cell r="E16">
            <v>62.416666666666664</v>
          </cell>
          <cell r="F16">
            <v>94</v>
          </cell>
          <cell r="G16">
            <v>31</v>
          </cell>
          <cell r="H16">
            <v>12.96</v>
          </cell>
          <cell r="I16" t="str">
            <v>O</v>
          </cell>
          <cell r="J16">
            <v>28.08</v>
          </cell>
          <cell r="K16">
            <v>0</v>
          </cell>
        </row>
        <row r="17">
          <cell r="B17">
            <v>25.304166666666664</v>
          </cell>
          <cell r="C17">
            <v>32.4</v>
          </cell>
          <cell r="D17">
            <v>18</v>
          </cell>
          <cell r="E17">
            <v>59.875</v>
          </cell>
          <cell r="F17">
            <v>90</v>
          </cell>
          <cell r="G17">
            <v>31</v>
          </cell>
          <cell r="H17">
            <v>9</v>
          </cell>
          <cell r="I17" t="str">
            <v>NO</v>
          </cell>
          <cell r="J17">
            <v>23.040000000000003</v>
          </cell>
          <cell r="K17">
            <v>0</v>
          </cell>
        </row>
        <row r="18">
          <cell r="B18">
            <v>24.966666666666665</v>
          </cell>
          <cell r="C18">
            <v>32</v>
          </cell>
          <cell r="D18">
            <v>18.399999999999999</v>
          </cell>
          <cell r="E18">
            <v>66.708333333333329</v>
          </cell>
          <cell r="F18">
            <v>92</v>
          </cell>
          <cell r="G18">
            <v>41</v>
          </cell>
          <cell r="H18">
            <v>12.24</v>
          </cell>
          <cell r="I18" t="str">
            <v>NO</v>
          </cell>
          <cell r="J18">
            <v>26.28</v>
          </cell>
          <cell r="K18">
            <v>0</v>
          </cell>
        </row>
        <row r="19">
          <cell r="B19">
            <v>24.058333333333334</v>
          </cell>
          <cell r="C19">
            <v>28.6</v>
          </cell>
          <cell r="D19">
            <v>21.3</v>
          </cell>
          <cell r="E19">
            <v>75.416666666666671</v>
          </cell>
          <cell r="F19">
            <v>91</v>
          </cell>
          <cell r="G19">
            <v>53</v>
          </cell>
          <cell r="H19">
            <v>17.28</v>
          </cell>
          <cell r="I19" t="str">
            <v>NO</v>
          </cell>
          <cell r="J19">
            <v>36.36</v>
          </cell>
          <cell r="K19">
            <v>0</v>
          </cell>
        </row>
        <row r="20">
          <cell r="B20">
            <v>22.408333333333335</v>
          </cell>
          <cell r="C20">
            <v>28.2</v>
          </cell>
          <cell r="D20">
            <v>18</v>
          </cell>
          <cell r="E20">
            <v>77.333333333333329</v>
          </cell>
          <cell r="F20">
            <v>97</v>
          </cell>
          <cell r="G20">
            <v>50</v>
          </cell>
          <cell r="H20">
            <v>18.36</v>
          </cell>
          <cell r="I20" t="str">
            <v>NO</v>
          </cell>
          <cell r="J20">
            <v>38.159999999999997</v>
          </cell>
          <cell r="K20">
            <v>0</v>
          </cell>
        </row>
        <row r="21">
          <cell r="B21">
            <v>22.854166666666668</v>
          </cell>
          <cell r="C21">
            <v>29.1</v>
          </cell>
          <cell r="D21">
            <v>18</v>
          </cell>
          <cell r="E21">
            <v>71.958333333333329</v>
          </cell>
          <cell r="F21">
            <v>90</v>
          </cell>
          <cell r="G21">
            <v>51</v>
          </cell>
          <cell r="H21">
            <v>16.920000000000002</v>
          </cell>
          <cell r="I21" t="str">
            <v>NO</v>
          </cell>
          <cell r="J21">
            <v>36.72</v>
          </cell>
          <cell r="K21">
            <v>0</v>
          </cell>
        </row>
        <row r="22">
          <cell r="B22">
            <v>24.125</v>
          </cell>
          <cell r="C22">
            <v>30.7</v>
          </cell>
          <cell r="D22">
            <v>19.3</v>
          </cell>
          <cell r="E22">
            <v>68.208333333333329</v>
          </cell>
          <cell r="F22">
            <v>84</v>
          </cell>
          <cell r="G22">
            <v>46</v>
          </cell>
          <cell r="H22">
            <v>15.48</v>
          </cell>
          <cell r="I22" t="str">
            <v>O</v>
          </cell>
          <cell r="J22">
            <v>33.480000000000004</v>
          </cell>
          <cell r="K22">
            <v>0</v>
          </cell>
        </row>
        <row r="23">
          <cell r="B23">
            <v>25.379166666666674</v>
          </cell>
          <cell r="C23">
            <v>31.5</v>
          </cell>
          <cell r="D23">
            <v>20.6</v>
          </cell>
          <cell r="E23">
            <v>66.125</v>
          </cell>
          <cell r="F23">
            <v>84</v>
          </cell>
          <cell r="G23">
            <v>42</v>
          </cell>
          <cell r="H23">
            <v>14.04</v>
          </cell>
          <cell r="I23" t="str">
            <v>O</v>
          </cell>
          <cell r="J23">
            <v>38.159999999999997</v>
          </cell>
          <cell r="K23">
            <v>0</v>
          </cell>
        </row>
        <row r="24">
          <cell r="B24">
            <v>23.387499999999999</v>
          </cell>
          <cell r="C24">
            <v>27</v>
          </cell>
          <cell r="D24">
            <v>21.3</v>
          </cell>
          <cell r="E24">
            <v>82.5</v>
          </cell>
          <cell r="F24">
            <v>94</v>
          </cell>
          <cell r="G24">
            <v>67</v>
          </cell>
          <cell r="H24">
            <v>10.08</v>
          </cell>
          <cell r="I24" t="str">
            <v>SO</v>
          </cell>
          <cell r="J24">
            <v>23.040000000000003</v>
          </cell>
          <cell r="K24">
            <v>6.0000000000000009</v>
          </cell>
        </row>
        <row r="25">
          <cell r="B25">
            <v>24.570833333333336</v>
          </cell>
          <cell r="C25">
            <v>31.1</v>
          </cell>
          <cell r="D25">
            <v>20.100000000000001</v>
          </cell>
          <cell r="E25">
            <v>77.125</v>
          </cell>
          <cell r="F25">
            <v>96</v>
          </cell>
          <cell r="G25">
            <v>44</v>
          </cell>
          <cell r="H25">
            <v>8.64</v>
          </cell>
          <cell r="I25" t="str">
            <v>S</v>
          </cell>
          <cell r="J25">
            <v>23.040000000000003</v>
          </cell>
          <cell r="K25">
            <v>0</v>
          </cell>
        </row>
        <row r="26">
          <cell r="B26">
            <v>25.112500000000008</v>
          </cell>
          <cell r="C26">
            <v>31.6</v>
          </cell>
          <cell r="D26">
            <v>18.8</v>
          </cell>
          <cell r="E26">
            <v>65.416666666666671</v>
          </cell>
          <cell r="F26">
            <v>93</v>
          </cell>
          <cell r="G26">
            <v>36</v>
          </cell>
          <cell r="H26">
            <v>10.08</v>
          </cell>
          <cell r="I26" t="str">
            <v>O</v>
          </cell>
          <cell r="J26">
            <v>21.240000000000002</v>
          </cell>
          <cell r="K26">
            <v>0</v>
          </cell>
        </row>
        <row r="27">
          <cell r="B27">
            <v>24.399999999999991</v>
          </cell>
          <cell r="C27">
            <v>31.8</v>
          </cell>
          <cell r="D27">
            <v>17.8</v>
          </cell>
          <cell r="E27">
            <v>60.833333333333336</v>
          </cell>
          <cell r="F27">
            <v>92</v>
          </cell>
          <cell r="G27">
            <v>30</v>
          </cell>
          <cell r="H27">
            <v>10.8</v>
          </cell>
          <cell r="I27" t="str">
            <v>O</v>
          </cell>
          <cell r="J27">
            <v>24.12</v>
          </cell>
          <cell r="K27">
            <v>0</v>
          </cell>
        </row>
        <row r="28">
          <cell r="B28">
            <v>24.499999999999996</v>
          </cell>
          <cell r="C28">
            <v>31.9</v>
          </cell>
          <cell r="D28">
            <v>17.8</v>
          </cell>
          <cell r="E28">
            <v>65.583333333333329</v>
          </cell>
          <cell r="F28">
            <v>92</v>
          </cell>
          <cell r="G28">
            <v>32</v>
          </cell>
          <cell r="H28">
            <v>10.44</v>
          </cell>
          <cell r="I28" t="str">
            <v>O</v>
          </cell>
          <cell r="J28">
            <v>28.08</v>
          </cell>
          <cell r="K28">
            <v>0</v>
          </cell>
        </row>
        <row r="29">
          <cell r="B29">
            <v>24.541666666666668</v>
          </cell>
          <cell r="C29">
            <v>31.5</v>
          </cell>
          <cell r="D29">
            <v>17.5</v>
          </cell>
          <cell r="E29">
            <v>64.666666666666671</v>
          </cell>
          <cell r="F29">
            <v>94</v>
          </cell>
          <cell r="G29">
            <v>33</v>
          </cell>
          <cell r="H29">
            <v>10.08</v>
          </cell>
          <cell r="I29" t="str">
            <v>NO</v>
          </cell>
          <cell r="J29">
            <v>19.8</v>
          </cell>
          <cell r="K29">
            <v>0</v>
          </cell>
        </row>
        <row r="30">
          <cell r="B30">
            <v>24.212500000000002</v>
          </cell>
          <cell r="C30">
            <v>32</v>
          </cell>
          <cell r="D30">
            <v>17.2</v>
          </cell>
          <cell r="E30">
            <v>65.5</v>
          </cell>
          <cell r="F30">
            <v>94</v>
          </cell>
          <cell r="G30">
            <v>33</v>
          </cell>
          <cell r="H30">
            <v>13.68</v>
          </cell>
          <cell r="I30" t="str">
            <v>NO</v>
          </cell>
          <cell r="J30">
            <v>28.08</v>
          </cell>
          <cell r="K30">
            <v>0</v>
          </cell>
        </row>
        <row r="31">
          <cell r="B31">
            <v>24.887500000000003</v>
          </cell>
          <cell r="C31">
            <v>32.1</v>
          </cell>
          <cell r="D31">
            <v>18.100000000000001</v>
          </cell>
          <cell r="E31">
            <v>63.791666666666664</v>
          </cell>
          <cell r="F31">
            <v>89</v>
          </cell>
          <cell r="G31">
            <v>35</v>
          </cell>
          <cell r="H31">
            <v>10.08</v>
          </cell>
          <cell r="I31" t="str">
            <v>NO</v>
          </cell>
          <cell r="J31">
            <v>29.16</v>
          </cell>
          <cell r="K31">
            <v>0</v>
          </cell>
        </row>
        <row r="32">
          <cell r="B32">
            <v>25.508333333333329</v>
          </cell>
          <cell r="C32">
            <v>33</v>
          </cell>
          <cell r="D32">
            <v>18.600000000000001</v>
          </cell>
          <cell r="E32">
            <v>68.625</v>
          </cell>
          <cell r="F32">
            <v>96</v>
          </cell>
          <cell r="G32">
            <v>34</v>
          </cell>
          <cell r="H32">
            <v>13.68</v>
          </cell>
          <cell r="I32" t="str">
            <v>NO</v>
          </cell>
          <cell r="J32">
            <v>26.28</v>
          </cell>
          <cell r="K32">
            <v>0</v>
          </cell>
        </row>
        <row r="33">
          <cell r="B33">
            <v>25.674999999999997</v>
          </cell>
          <cell r="C33">
            <v>33.1</v>
          </cell>
          <cell r="D33">
            <v>18.8</v>
          </cell>
          <cell r="E33">
            <v>65.75</v>
          </cell>
          <cell r="F33">
            <v>95</v>
          </cell>
          <cell r="G33">
            <v>33</v>
          </cell>
          <cell r="H33">
            <v>10.8</v>
          </cell>
          <cell r="I33" t="str">
            <v>SO</v>
          </cell>
          <cell r="J33">
            <v>25.56</v>
          </cell>
          <cell r="K33">
            <v>0</v>
          </cell>
        </row>
        <row r="34">
          <cell r="B34">
            <v>25.966666666666665</v>
          </cell>
          <cell r="C34">
            <v>33.4</v>
          </cell>
          <cell r="D34">
            <v>18.899999999999999</v>
          </cell>
          <cell r="E34">
            <v>60.25</v>
          </cell>
          <cell r="F34">
            <v>89</v>
          </cell>
          <cell r="G34">
            <v>28</v>
          </cell>
          <cell r="H34">
            <v>9.7200000000000006</v>
          </cell>
          <cell r="I34" t="str">
            <v>SO</v>
          </cell>
          <cell r="J34">
            <v>24.48</v>
          </cell>
          <cell r="K34">
            <v>0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22.962499999999995</v>
          </cell>
          <cell r="C5">
            <v>28.3</v>
          </cell>
          <cell r="D5">
            <v>20.5</v>
          </cell>
          <cell r="E5">
            <v>87.958333333333329</v>
          </cell>
          <cell r="F5">
            <v>95</v>
          </cell>
          <cell r="G5">
            <v>66</v>
          </cell>
          <cell r="H5">
            <v>2.16</v>
          </cell>
          <cell r="I5" t="str">
            <v>L</v>
          </cell>
          <cell r="J5">
            <v>28.08</v>
          </cell>
          <cell r="K5" t="str">
            <v>*</v>
          </cell>
        </row>
        <row r="6">
          <cell r="B6">
            <v>23.066666666666663</v>
          </cell>
          <cell r="C6">
            <v>29.5</v>
          </cell>
          <cell r="D6">
            <v>20.6</v>
          </cell>
          <cell r="E6">
            <v>85.375</v>
          </cell>
          <cell r="F6">
            <v>95</v>
          </cell>
          <cell r="G6">
            <v>56</v>
          </cell>
          <cell r="H6">
            <v>0</v>
          </cell>
          <cell r="I6" t="str">
            <v>NE</v>
          </cell>
          <cell r="J6">
            <v>21.6</v>
          </cell>
          <cell r="K6" t="str">
            <v>*</v>
          </cell>
        </row>
        <row r="7">
          <cell r="B7">
            <v>24.141666666666666</v>
          </cell>
          <cell r="C7">
            <v>30</v>
          </cell>
          <cell r="D7">
            <v>18.8</v>
          </cell>
          <cell r="E7">
            <v>75.166666666666671</v>
          </cell>
          <cell r="F7">
            <v>95</v>
          </cell>
          <cell r="G7">
            <v>43</v>
          </cell>
          <cell r="H7">
            <v>3.9600000000000004</v>
          </cell>
          <cell r="I7" t="str">
            <v>NO</v>
          </cell>
          <cell r="J7">
            <v>23.759999999999998</v>
          </cell>
          <cell r="K7" t="str">
            <v>*</v>
          </cell>
        </row>
        <row r="8">
          <cell r="B8">
            <v>23.237499999999997</v>
          </cell>
          <cell r="C8">
            <v>30.2</v>
          </cell>
          <cell r="D8">
            <v>17.3</v>
          </cell>
          <cell r="E8">
            <v>69.458333333333329</v>
          </cell>
          <cell r="F8">
            <v>91</v>
          </cell>
          <cell r="G8">
            <v>36</v>
          </cell>
          <cell r="H8">
            <v>0.72000000000000008</v>
          </cell>
          <cell r="I8" t="str">
            <v>N</v>
          </cell>
          <cell r="J8">
            <v>20.88</v>
          </cell>
          <cell r="K8" t="str">
            <v>*</v>
          </cell>
        </row>
        <row r="9">
          <cell r="B9">
            <v>22.995833333333334</v>
          </cell>
          <cell r="C9">
            <v>30.6</v>
          </cell>
          <cell r="D9">
            <v>16.5</v>
          </cell>
          <cell r="E9">
            <v>70.416666666666671</v>
          </cell>
          <cell r="F9">
            <v>93</v>
          </cell>
          <cell r="G9">
            <v>33</v>
          </cell>
          <cell r="H9">
            <v>0</v>
          </cell>
          <cell r="I9" t="str">
            <v>NE</v>
          </cell>
          <cell r="J9">
            <v>0</v>
          </cell>
          <cell r="K9" t="str">
            <v>*</v>
          </cell>
        </row>
        <row r="10">
          <cell r="B10">
            <v>23.295833333333331</v>
          </cell>
          <cell r="C10">
            <v>31.7</v>
          </cell>
          <cell r="D10">
            <v>16.7</v>
          </cell>
          <cell r="E10">
            <v>67.458333333333329</v>
          </cell>
          <cell r="F10">
            <v>92</v>
          </cell>
          <cell r="G10">
            <v>33</v>
          </cell>
          <cell r="H10">
            <v>0.36000000000000004</v>
          </cell>
          <cell r="I10" t="str">
            <v>NE</v>
          </cell>
          <cell r="J10">
            <v>11.520000000000001</v>
          </cell>
          <cell r="K10" t="str">
            <v>*</v>
          </cell>
        </row>
        <row r="11">
          <cell r="B11">
            <v>23.729166666666668</v>
          </cell>
          <cell r="C11">
            <v>32.4</v>
          </cell>
          <cell r="D11">
            <v>16.399999999999999</v>
          </cell>
          <cell r="E11">
            <v>64.666666666666671</v>
          </cell>
          <cell r="F11">
            <v>91</v>
          </cell>
          <cell r="G11">
            <v>28</v>
          </cell>
          <cell r="H11">
            <v>0</v>
          </cell>
          <cell r="I11" t="str">
            <v>NE</v>
          </cell>
          <cell r="J11">
            <v>10.8</v>
          </cell>
          <cell r="K11" t="str">
            <v>*</v>
          </cell>
        </row>
        <row r="12">
          <cell r="B12">
            <v>23.616666666666664</v>
          </cell>
          <cell r="C12">
            <v>31.7</v>
          </cell>
          <cell r="D12">
            <v>15.7</v>
          </cell>
          <cell r="E12">
            <v>62.291666666666664</v>
          </cell>
          <cell r="F12">
            <v>90</v>
          </cell>
          <cell r="G12">
            <v>29</v>
          </cell>
          <cell r="H12">
            <v>0.36000000000000004</v>
          </cell>
          <cell r="I12" t="str">
            <v>SO</v>
          </cell>
          <cell r="J12">
            <v>16.2</v>
          </cell>
          <cell r="K12" t="str">
            <v>*</v>
          </cell>
        </row>
        <row r="13">
          <cell r="B13">
            <v>23.866666666666671</v>
          </cell>
          <cell r="C13">
            <v>31.7</v>
          </cell>
          <cell r="D13">
            <v>16.8</v>
          </cell>
          <cell r="E13">
            <v>67.333333333333329</v>
          </cell>
          <cell r="F13">
            <v>88</v>
          </cell>
          <cell r="G13">
            <v>41</v>
          </cell>
          <cell r="H13">
            <v>0.36000000000000004</v>
          </cell>
          <cell r="I13" t="str">
            <v>SO</v>
          </cell>
          <cell r="J13">
            <v>23.040000000000003</v>
          </cell>
          <cell r="K13" t="str">
            <v>*</v>
          </cell>
        </row>
        <row r="14">
          <cell r="B14">
            <v>25.920833333333334</v>
          </cell>
          <cell r="C14">
            <v>33.9</v>
          </cell>
          <cell r="D14">
            <v>19.2</v>
          </cell>
          <cell r="E14">
            <v>70.916666666666671</v>
          </cell>
          <cell r="F14">
            <v>94</v>
          </cell>
          <cell r="G14">
            <v>39</v>
          </cell>
          <cell r="H14">
            <v>0.36000000000000004</v>
          </cell>
          <cell r="I14" t="str">
            <v>SO</v>
          </cell>
          <cell r="J14">
            <v>24.12</v>
          </cell>
          <cell r="K14" t="str">
            <v>*</v>
          </cell>
        </row>
        <row r="15">
          <cell r="B15">
            <v>25.75</v>
          </cell>
          <cell r="C15">
            <v>33.6</v>
          </cell>
          <cell r="D15">
            <v>18.8</v>
          </cell>
          <cell r="E15">
            <v>68.958333333333329</v>
          </cell>
          <cell r="F15">
            <v>94</v>
          </cell>
          <cell r="G15">
            <v>36</v>
          </cell>
          <cell r="H15">
            <v>1.08</v>
          </cell>
          <cell r="I15" t="str">
            <v>S</v>
          </cell>
          <cell r="J15">
            <v>29.880000000000003</v>
          </cell>
          <cell r="K15" t="str">
            <v>*</v>
          </cell>
        </row>
        <row r="16">
          <cell r="B16">
            <v>25.979166666666661</v>
          </cell>
          <cell r="C16">
            <v>33.299999999999997</v>
          </cell>
          <cell r="D16">
            <v>20.8</v>
          </cell>
          <cell r="E16">
            <v>65.958333333333329</v>
          </cell>
          <cell r="F16">
            <v>91</v>
          </cell>
          <cell r="G16">
            <v>34</v>
          </cell>
          <cell r="H16">
            <v>0</v>
          </cell>
          <cell r="I16" t="str">
            <v>SO</v>
          </cell>
          <cell r="J16">
            <v>19.440000000000001</v>
          </cell>
          <cell r="K16" t="str">
            <v>*</v>
          </cell>
        </row>
        <row r="17">
          <cell r="B17">
            <v>24.558333333333337</v>
          </cell>
          <cell r="C17">
            <v>31.5</v>
          </cell>
          <cell r="D17">
            <v>17.5</v>
          </cell>
          <cell r="E17">
            <v>64</v>
          </cell>
          <cell r="F17">
            <v>92</v>
          </cell>
          <cell r="G17">
            <v>31</v>
          </cell>
          <cell r="H17">
            <v>0</v>
          </cell>
          <cell r="I17" t="str">
            <v>SO</v>
          </cell>
          <cell r="J17">
            <v>21.96</v>
          </cell>
          <cell r="K17" t="str">
            <v>*</v>
          </cell>
        </row>
        <row r="18">
          <cell r="B18">
            <v>23.983333333333331</v>
          </cell>
          <cell r="C18">
            <v>31.2</v>
          </cell>
          <cell r="D18">
            <v>17.2</v>
          </cell>
          <cell r="E18">
            <v>67.958333333333329</v>
          </cell>
          <cell r="F18">
            <v>90</v>
          </cell>
          <cell r="G18">
            <v>39</v>
          </cell>
          <cell r="H18">
            <v>0</v>
          </cell>
          <cell r="I18" t="str">
            <v>SO</v>
          </cell>
          <cell r="J18">
            <v>21.240000000000002</v>
          </cell>
          <cell r="K18" t="str">
            <v>*</v>
          </cell>
        </row>
        <row r="19">
          <cell r="B19">
            <v>24.525000000000002</v>
          </cell>
          <cell r="C19">
            <v>28.5</v>
          </cell>
          <cell r="D19">
            <v>21.5</v>
          </cell>
          <cell r="E19">
            <v>74.333333333333329</v>
          </cell>
          <cell r="F19">
            <v>87</v>
          </cell>
          <cell r="G19">
            <v>60</v>
          </cell>
          <cell r="H19">
            <v>0.72000000000000008</v>
          </cell>
          <cell r="I19" t="str">
            <v>SO</v>
          </cell>
          <cell r="J19">
            <v>29.16</v>
          </cell>
          <cell r="K19" t="str">
            <v>*</v>
          </cell>
        </row>
        <row r="20">
          <cell r="B20">
            <v>23.470833333333342</v>
          </cell>
          <cell r="C20">
            <v>28.5</v>
          </cell>
          <cell r="D20">
            <v>19.899999999999999</v>
          </cell>
          <cell r="E20">
            <v>72.291666666666671</v>
          </cell>
          <cell r="F20">
            <v>89</v>
          </cell>
          <cell r="G20">
            <v>51</v>
          </cell>
          <cell r="H20">
            <v>3.9600000000000004</v>
          </cell>
          <cell r="I20" t="str">
            <v>SO</v>
          </cell>
          <cell r="J20">
            <v>27.36</v>
          </cell>
          <cell r="K20" t="str">
            <v>*</v>
          </cell>
        </row>
        <row r="21">
          <cell r="B21">
            <v>23.033333333333331</v>
          </cell>
          <cell r="C21">
            <v>28.5</v>
          </cell>
          <cell r="D21">
            <v>19.899999999999999</v>
          </cell>
          <cell r="E21">
            <v>71.333333333333329</v>
          </cell>
          <cell r="F21">
            <v>84</v>
          </cell>
          <cell r="G21">
            <v>54</v>
          </cell>
          <cell r="H21">
            <v>4.6800000000000006</v>
          </cell>
          <cell r="I21" t="str">
            <v>SO</v>
          </cell>
          <cell r="J21">
            <v>34.200000000000003</v>
          </cell>
          <cell r="K21" t="str">
            <v>*</v>
          </cell>
        </row>
        <row r="22">
          <cell r="B22">
            <v>23.474999999999998</v>
          </cell>
          <cell r="C22">
            <v>29.1</v>
          </cell>
          <cell r="D22">
            <v>19.8</v>
          </cell>
          <cell r="E22">
            <v>77.875</v>
          </cell>
          <cell r="F22">
            <v>92</v>
          </cell>
          <cell r="G22">
            <v>55</v>
          </cell>
          <cell r="H22">
            <v>0</v>
          </cell>
          <cell r="I22" t="str">
            <v>SO</v>
          </cell>
          <cell r="J22">
            <v>18</v>
          </cell>
          <cell r="K22" t="str">
            <v>*</v>
          </cell>
        </row>
        <row r="23">
          <cell r="B23">
            <v>23.712499999999995</v>
          </cell>
          <cell r="C23">
            <v>31.6</v>
          </cell>
          <cell r="D23">
            <v>18</v>
          </cell>
          <cell r="E23">
            <v>78</v>
          </cell>
          <cell r="F23">
            <v>94</v>
          </cell>
          <cell r="G23">
            <v>46</v>
          </cell>
          <cell r="H23">
            <v>0.36000000000000004</v>
          </cell>
          <cell r="I23" t="str">
            <v>NE</v>
          </cell>
          <cell r="J23">
            <v>20.16</v>
          </cell>
          <cell r="K23" t="str">
            <v>*</v>
          </cell>
        </row>
        <row r="24">
          <cell r="B24">
            <v>22.491666666666671</v>
          </cell>
          <cell r="C24">
            <v>27.8</v>
          </cell>
          <cell r="D24">
            <v>20.6</v>
          </cell>
          <cell r="E24">
            <v>89.25</v>
          </cell>
          <cell r="F24">
            <v>95</v>
          </cell>
          <cell r="G24">
            <v>66</v>
          </cell>
          <cell r="H24">
            <v>0</v>
          </cell>
          <cell r="I24" t="str">
            <v>SO</v>
          </cell>
          <cell r="J24">
            <v>0.72000000000000008</v>
          </cell>
          <cell r="K24" t="str">
            <v>*</v>
          </cell>
        </row>
        <row r="25">
          <cell r="B25">
            <v>23.408333333333335</v>
          </cell>
          <cell r="C25">
            <v>31</v>
          </cell>
          <cell r="D25">
            <v>19.2</v>
          </cell>
          <cell r="E25">
            <v>80.958333333333329</v>
          </cell>
          <cell r="F25">
            <v>95</v>
          </cell>
          <cell r="G25">
            <v>51</v>
          </cell>
          <cell r="H25">
            <v>0</v>
          </cell>
          <cell r="I25" t="str">
            <v>NE</v>
          </cell>
          <cell r="J25">
            <v>4.6800000000000006</v>
          </cell>
          <cell r="K25" t="str">
            <v>*</v>
          </cell>
        </row>
        <row r="26">
          <cell r="B26">
            <v>24.112500000000001</v>
          </cell>
          <cell r="C26">
            <v>30.8</v>
          </cell>
          <cell r="D26">
            <v>18.100000000000001</v>
          </cell>
          <cell r="E26">
            <v>72.416666666666671</v>
          </cell>
          <cell r="F26">
            <v>95</v>
          </cell>
          <cell r="G26">
            <v>37</v>
          </cell>
          <cell r="H26">
            <v>0</v>
          </cell>
          <cell r="I26" t="str">
            <v>NE</v>
          </cell>
          <cell r="J26">
            <v>13.32</v>
          </cell>
          <cell r="K26" t="str">
            <v>*</v>
          </cell>
        </row>
        <row r="27">
          <cell r="B27">
            <v>22.591666666666669</v>
          </cell>
          <cell r="C27">
            <v>30.8</v>
          </cell>
          <cell r="D27">
            <v>15</v>
          </cell>
          <cell r="E27">
            <v>70.333333333333329</v>
          </cell>
          <cell r="F27">
            <v>94</v>
          </cell>
          <cell r="G27">
            <v>38</v>
          </cell>
          <cell r="H27">
            <v>0</v>
          </cell>
          <cell r="I27" t="str">
            <v>SO</v>
          </cell>
          <cell r="J27">
            <v>0.72000000000000008</v>
          </cell>
          <cell r="K27" t="str">
            <v>*</v>
          </cell>
        </row>
        <row r="28">
          <cell r="B28">
            <v>23.087499999999995</v>
          </cell>
          <cell r="C28">
            <v>31.3</v>
          </cell>
          <cell r="D28">
            <v>16</v>
          </cell>
          <cell r="E28">
            <v>69.708333333333329</v>
          </cell>
          <cell r="F28">
            <v>93</v>
          </cell>
          <cell r="G28">
            <v>34</v>
          </cell>
          <cell r="H28">
            <v>0</v>
          </cell>
          <cell r="I28" t="str">
            <v>SO</v>
          </cell>
          <cell r="J28">
            <v>15.840000000000002</v>
          </cell>
          <cell r="K28" t="str">
            <v>*</v>
          </cell>
        </row>
        <row r="29">
          <cell r="B29">
            <v>22.95</v>
          </cell>
          <cell r="C29">
            <v>30.8</v>
          </cell>
          <cell r="D29">
            <v>15.8</v>
          </cell>
          <cell r="E29">
            <v>68.5</v>
          </cell>
          <cell r="F29">
            <v>92</v>
          </cell>
          <cell r="G29">
            <v>35</v>
          </cell>
          <cell r="H29">
            <v>0.36000000000000004</v>
          </cell>
          <cell r="I29" t="str">
            <v>NE</v>
          </cell>
          <cell r="J29">
            <v>21.240000000000002</v>
          </cell>
          <cell r="K29" t="str">
            <v>*</v>
          </cell>
        </row>
        <row r="30">
          <cell r="B30">
            <v>23.499999999999996</v>
          </cell>
          <cell r="C30">
            <v>31.2</v>
          </cell>
          <cell r="D30">
            <v>16.3</v>
          </cell>
          <cell r="E30">
            <v>66.583333333333329</v>
          </cell>
          <cell r="F30">
            <v>92</v>
          </cell>
          <cell r="G30">
            <v>34</v>
          </cell>
          <cell r="H30">
            <v>0</v>
          </cell>
          <cell r="I30" t="str">
            <v>SO</v>
          </cell>
          <cell r="J30">
            <v>19.440000000000001</v>
          </cell>
          <cell r="K30" t="str">
            <v>*</v>
          </cell>
        </row>
        <row r="31">
          <cell r="B31">
            <v>23.379166666666663</v>
          </cell>
          <cell r="C31">
            <v>33.5</v>
          </cell>
          <cell r="D31">
            <v>16.100000000000001</v>
          </cell>
          <cell r="E31">
            <v>70.041666666666671</v>
          </cell>
          <cell r="F31">
            <v>91</v>
          </cell>
          <cell r="G31">
            <v>34</v>
          </cell>
          <cell r="H31">
            <v>0</v>
          </cell>
          <cell r="I31" t="str">
            <v>NE</v>
          </cell>
          <cell r="J31">
            <v>7.5600000000000005</v>
          </cell>
          <cell r="K31" t="str">
            <v>*</v>
          </cell>
        </row>
        <row r="32">
          <cell r="B32">
            <v>24.329166666666666</v>
          </cell>
          <cell r="C32">
            <v>33</v>
          </cell>
          <cell r="D32">
            <v>17.8</v>
          </cell>
          <cell r="E32">
            <v>71.291666666666671</v>
          </cell>
          <cell r="F32">
            <v>92</v>
          </cell>
          <cell r="G32">
            <v>32</v>
          </cell>
          <cell r="H32">
            <v>0.36000000000000004</v>
          </cell>
          <cell r="I32" t="str">
            <v>NE</v>
          </cell>
          <cell r="J32">
            <v>14.04</v>
          </cell>
          <cell r="K32" t="str">
            <v>*</v>
          </cell>
        </row>
        <row r="33">
          <cell r="B33">
            <v>23.991666666666664</v>
          </cell>
          <cell r="C33">
            <v>33.1</v>
          </cell>
          <cell r="D33">
            <v>17.100000000000001</v>
          </cell>
          <cell r="E33">
            <v>70.958333333333329</v>
          </cell>
          <cell r="F33">
            <v>92</v>
          </cell>
          <cell r="G33">
            <v>33</v>
          </cell>
          <cell r="H33">
            <v>0</v>
          </cell>
          <cell r="I33" t="str">
            <v>NE</v>
          </cell>
          <cell r="J33">
            <v>14.4</v>
          </cell>
          <cell r="K33" t="str">
            <v>*</v>
          </cell>
        </row>
        <row r="34">
          <cell r="B34">
            <v>24.229166666666671</v>
          </cell>
          <cell r="C34">
            <v>33.700000000000003</v>
          </cell>
          <cell r="D34">
            <v>17</v>
          </cell>
          <cell r="E34">
            <v>69.666666666666671</v>
          </cell>
          <cell r="F34">
            <v>93</v>
          </cell>
          <cell r="G34">
            <v>29</v>
          </cell>
          <cell r="H34">
            <v>0</v>
          </cell>
          <cell r="I34" t="str">
            <v>NE</v>
          </cell>
          <cell r="J34">
            <v>11.879999999999999</v>
          </cell>
          <cell r="K34" t="str">
            <v>*</v>
          </cell>
        </row>
        <row r="35">
          <cell r="I35" t="str">
            <v>SO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24.552941176470593</v>
          </cell>
          <cell r="C5">
            <v>27.8</v>
          </cell>
          <cell r="D5">
            <v>22.8</v>
          </cell>
          <cell r="E5">
            <v>86.882352941176464</v>
          </cell>
          <cell r="F5">
            <v>94</v>
          </cell>
          <cell r="G5">
            <v>76</v>
          </cell>
          <cell r="H5">
            <v>12.24</v>
          </cell>
          <cell r="I5" t="str">
            <v>N</v>
          </cell>
          <cell r="J5">
            <v>28.44</v>
          </cell>
          <cell r="K5" t="str">
            <v>*</v>
          </cell>
        </row>
        <row r="6">
          <cell r="B6">
            <v>25.24166666666666</v>
          </cell>
          <cell r="C6">
            <v>29.4</v>
          </cell>
          <cell r="D6">
            <v>21.6</v>
          </cell>
          <cell r="E6">
            <v>78.166666666666671</v>
          </cell>
          <cell r="F6">
            <v>93</v>
          </cell>
          <cell r="G6">
            <v>64</v>
          </cell>
          <cell r="H6">
            <v>10.44</v>
          </cell>
          <cell r="I6" t="str">
            <v>N</v>
          </cell>
          <cell r="J6">
            <v>29.52</v>
          </cell>
          <cell r="K6" t="str">
            <v>*</v>
          </cell>
        </row>
        <row r="7">
          <cell r="B7">
            <v>25.92</v>
          </cell>
          <cell r="C7">
            <v>31.9</v>
          </cell>
          <cell r="D7">
            <v>20.8</v>
          </cell>
          <cell r="E7">
            <v>77.13333333333334</v>
          </cell>
          <cell r="F7">
            <v>96</v>
          </cell>
          <cell r="G7">
            <v>45</v>
          </cell>
          <cell r="H7">
            <v>9</v>
          </cell>
          <cell r="I7" t="str">
            <v>S</v>
          </cell>
          <cell r="J7">
            <v>17.64</v>
          </cell>
          <cell r="K7" t="str">
            <v>*</v>
          </cell>
        </row>
        <row r="8">
          <cell r="B8">
            <v>25.647619047619042</v>
          </cell>
          <cell r="C8">
            <v>31.7</v>
          </cell>
          <cell r="D8">
            <v>20.399999999999999</v>
          </cell>
          <cell r="E8">
            <v>73.476190476190482</v>
          </cell>
          <cell r="F8">
            <v>94</v>
          </cell>
          <cell r="G8">
            <v>44</v>
          </cell>
          <cell r="H8">
            <v>5.4</v>
          </cell>
          <cell r="I8" t="str">
            <v>S</v>
          </cell>
          <cell r="J8">
            <v>13.32</v>
          </cell>
          <cell r="K8" t="str">
            <v>*</v>
          </cell>
        </row>
        <row r="9">
          <cell r="B9">
            <v>25.931818181818176</v>
          </cell>
          <cell r="C9">
            <v>32</v>
          </cell>
          <cell r="D9">
            <v>21.2</v>
          </cell>
          <cell r="E9">
            <v>74.13636363636364</v>
          </cell>
          <cell r="F9">
            <v>93</v>
          </cell>
          <cell r="G9">
            <v>45</v>
          </cell>
          <cell r="H9">
            <v>4.6800000000000006</v>
          </cell>
          <cell r="I9" t="str">
            <v>SO</v>
          </cell>
          <cell r="J9">
            <v>12.24</v>
          </cell>
          <cell r="K9" t="str">
            <v>*</v>
          </cell>
        </row>
        <row r="10">
          <cell r="B10">
            <v>26.905000000000001</v>
          </cell>
          <cell r="C10">
            <v>34.200000000000003</v>
          </cell>
          <cell r="D10">
            <v>21.6</v>
          </cell>
          <cell r="E10">
            <v>70.2</v>
          </cell>
          <cell r="F10">
            <v>92</v>
          </cell>
          <cell r="G10">
            <v>37</v>
          </cell>
          <cell r="H10">
            <v>5.04</v>
          </cell>
          <cell r="I10" t="str">
            <v>S</v>
          </cell>
          <cell r="J10">
            <v>14.76</v>
          </cell>
          <cell r="K10" t="str">
            <v>*</v>
          </cell>
        </row>
        <row r="11">
          <cell r="B11">
            <v>27.295238095238098</v>
          </cell>
          <cell r="C11">
            <v>34.299999999999997</v>
          </cell>
          <cell r="D11">
            <v>21.6</v>
          </cell>
          <cell r="E11">
            <v>68.714285714285708</v>
          </cell>
          <cell r="F11">
            <v>92</v>
          </cell>
          <cell r="G11">
            <v>35</v>
          </cell>
          <cell r="H11">
            <v>2.8800000000000003</v>
          </cell>
          <cell r="I11" t="str">
            <v>SO</v>
          </cell>
          <cell r="J11">
            <v>14.76</v>
          </cell>
          <cell r="K11" t="str">
            <v>*</v>
          </cell>
        </row>
        <row r="12">
          <cell r="B12">
            <v>26.708333333333332</v>
          </cell>
          <cell r="C12">
            <v>34.299999999999997</v>
          </cell>
          <cell r="D12">
            <v>21</v>
          </cell>
          <cell r="E12">
            <v>64.25</v>
          </cell>
          <cell r="F12">
            <v>92</v>
          </cell>
          <cell r="G12">
            <v>26</v>
          </cell>
          <cell r="H12">
            <v>0</v>
          </cell>
          <cell r="I12" t="str">
            <v>S</v>
          </cell>
          <cell r="J12">
            <v>11.879999999999999</v>
          </cell>
          <cell r="K12" t="str">
            <v>*</v>
          </cell>
        </row>
        <row r="13">
          <cell r="B13">
            <v>25.745833333333334</v>
          </cell>
          <cell r="C13">
            <v>33.700000000000003</v>
          </cell>
          <cell r="D13">
            <v>20.399999999999999</v>
          </cell>
          <cell r="E13">
            <v>68.5</v>
          </cell>
          <cell r="F13">
            <v>88</v>
          </cell>
          <cell r="G13">
            <v>38</v>
          </cell>
          <cell r="H13">
            <v>0</v>
          </cell>
          <cell r="I13" t="str">
            <v>S</v>
          </cell>
          <cell r="J13">
            <v>1.4400000000000002</v>
          </cell>
          <cell r="K13" t="str">
            <v>*</v>
          </cell>
        </row>
        <row r="14">
          <cell r="B14">
            <v>27.586363636363629</v>
          </cell>
          <cell r="C14">
            <v>33.799999999999997</v>
          </cell>
          <cell r="D14">
            <v>22.8</v>
          </cell>
          <cell r="E14">
            <v>70</v>
          </cell>
          <cell r="F14">
            <v>87</v>
          </cell>
          <cell r="G14">
            <v>45</v>
          </cell>
          <cell r="H14">
            <v>13.68</v>
          </cell>
          <cell r="I14" t="str">
            <v>NE</v>
          </cell>
          <cell r="J14">
            <v>29.52</v>
          </cell>
          <cell r="K14" t="str">
            <v>*</v>
          </cell>
        </row>
        <row r="15">
          <cell r="B15">
            <v>27.254166666666666</v>
          </cell>
          <cell r="C15">
            <v>33.299999999999997</v>
          </cell>
          <cell r="D15">
            <v>21.9</v>
          </cell>
          <cell r="E15">
            <v>71.708333333333329</v>
          </cell>
          <cell r="F15">
            <v>92</v>
          </cell>
          <cell r="G15">
            <v>43</v>
          </cell>
          <cell r="H15">
            <v>16.559999999999999</v>
          </cell>
          <cell r="I15" t="str">
            <v>NE</v>
          </cell>
          <cell r="J15">
            <v>32.04</v>
          </cell>
          <cell r="K15" t="str">
            <v>*</v>
          </cell>
        </row>
        <row r="16">
          <cell r="B16">
            <v>26.399999999999995</v>
          </cell>
          <cell r="C16">
            <v>33.1</v>
          </cell>
          <cell r="D16">
            <v>22.5</v>
          </cell>
          <cell r="E16">
            <v>77.291666666666671</v>
          </cell>
          <cell r="F16">
            <v>92</v>
          </cell>
          <cell r="G16">
            <v>50</v>
          </cell>
          <cell r="H16">
            <v>6.12</v>
          </cell>
          <cell r="I16" t="str">
            <v>O</v>
          </cell>
          <cell r="J16">
            <v>48.6</v>
          </cell>
          <cell r="K16" t="str">
            <v>*</v>
          </cell>
        </row>
        <row r="17">
          <cell r="B17">
            <v>25.836363636363636</v>
          </cell>
          <cell r="C17">
            <v>32.799999999999997</v>
          </cell>
          <cell r="D17">
            <v>20.9</v>
          </cell>
          <cell r="E17">
            <v>75.227272727272734</v>
          </cell>
          <cell r="F17">
            <v>93</v>
          </cell>
          <cell r="G17">
            <v>43</v>
          </cell>
          <cell r="H17">
            <v>14.4</v>
          </cell>
          <cell r="I17" t="str">
            <v>S</v>
          </cell>
          <cell r="J17">
            <v>38.880000000000003</v>
          </cell>
          <cell r="K17" t="str">
            <v>*</v>
          </cell>
        </row>
        <row r="18">
          <cell r="B18">
            <v>26.695</v>
          </cell>
          <cell r="C18">
            <v>33.4</v>
          </cell>
          <cell r="D18">
            <v>21.2</v>
          </cell>
          <cell r="E18">
            <v>67.95</v>
          </cell>
          <cell r="F18">
            <v>91</v>
          </cell>
          <cell r="G18">
            <v>35</v>
          </cell>
          <cell r="H18">
            <v>9.3600000000000012</v>
          </cell>
          <cell r="I18" t="str">
            <v>SO</v>
          </cell>
          <cell r="J18">
            <v>20.16</v>
          </cell>
          <cell r="K18" t="str">
            <v>*</v>
          </cell>
        </row>
        <row r="19">
          <cell r="B19">
            <v>25.159999999999997</v>
          </cell>
          <cell r="C19">
            <v>30.2</v>
          </cell>
          <cell r="D19">
            <v>22.4</v>
          </cell>
          <cell r="E19">
            <v>79.900000000000006</v>
          </cell>
          <cell r="F19">
            <v>92</v>
          </cell>
          <cell r="G19">
            <v>60</v>
          </cell>
          <cell r="H19">
            <v>9</v>
          </cell>
          <cell r="I19" t="str">
            <v>S</v>
          </cell>
          <cell r="J19">
            <v>27.36</v>
          </cell>
          <cell r="K19" t="str">
            <v>*</v>
          </cell>
        </row>
        <row r="20">
          <cell r="B20">
            <v>25.291666666666671</v>
          </cell>
          <cell r="C20">
            <v>29.8</v>
          </cell>
          <cell r="D20">
            <v>20.8</v>
          </cell>
          <cell r="E20">
            <v>75.75</v>
          </cell>
          <cell r="F20">
            <v>93</v>
          </cell>
          <cell r="G20">
            <v>55</v>
          </cell>
          <cell r="H20">
            <v>8.64</v>
          </cell>
          <cell r="I20" t="str">
            <v>SE</v>
          </cell>
          <cell r="J20">
            <v>31.680000000000003</v>
          </cell>
          <cell r="K20" t="str">
            <v>*</v>
          </cell>
        </row>
        <row r="21">
          <cell r="B21">
            <v>24.458823529411767</v>
          </cell>
          <cell r="C21">
            <v>28.4</v>
          </cell>
          <cell r="D21">
            <v>20.9</v>
          </cell>
          <cell r="E21">
            <v>79.117647058823536</v>
          </cell>
          <cell r="F21">
            <v>93</v>
          </cell>
          <cell r="G21">
            <v>62</v>
          </cell>
          <cell r="H21">
            <v>5.4</v>
          </cell>
          <cell r="I21" t="str">
            <v>S</v>
          </cell>
          <cell r="J21">
            <v>14.4</v>
          </cell>
          <cell r="K21" t="str">
            <v>*</v>
          </cell>
        </row>
        <row r="22">
          <cell r="B22">
            <v>24.873333333333335</v>
          </cell>
          <cell r="C22">
            <v>28.6</v>
          </cell>
          <cell r="D22">
            <v>21.4</v>
          </cell>
          <cell r="E22">
            <v>84</v>
          </cell>
          <cell r="F22">
            <v>93</v>
          </cell>
          <cell r="G22">
            <v>64</v>
          </cell>
          <cell r="H22">
            <v>8.2799999999999994</v>
          </cell>
          <cell r="I22" t="str">
            <v>S</v>
          </cell>
          <cell r="J22">
            <v>21.96</v>
          </cell>
          <cell r="K22" t="str">
            <v>*</v>
          </cell>
        </row>
        <row r="23">
          <cell r="B23">
            <v>27.283333333333331</v>
          </cell>
          <cell r="C23">
            <v>31</v>
          </cell>
          <cell r="D23">
            <v>22.9</v>
          </cell>
          <cell r="E23">
            <v>71.5</v>
          </cell>
          <cell r="F23">
            <v>92</v>
          </cell>
          <cell r="G23">
            <v>57</v>
          </cell>
          <cell r="H23">
            <v>10.8</v>
          </cell>
          <cell r="I23" t="str">
            <v>N</v>
          </cell>
          <cell r="J23">
            <v>22.68</v>
          </cell>
          <cell r="K23" t="str">
            <v>*</v>
          </cell>
        </row>
        <row r="24">
          <cell r="B24">
            <v>26.426315789473684</v>
          </cell>
          <cell r="C24">
            <v>31.3</v>
          </cell>
          <cell r="D24">
            <v>22.6</v>
          </cell>
          <cell r="E24">
            <v>76.89473684210526</v>
          </cell>
          <cell r="F24">
            <v>93</v>
          </cell>
          <cell r="G24">
            <v>53</v>
          </cell>
          <cell r="H24">
            <v>6.84</v>
          </cell>
          <cell r="I24" t="str">
            <v>SE</v>
          </cell>
          <cell r="J24">
            <v>18.36</v>
          </cell>
          <cell r="K24" t="str">
            <v>*</v>
          </cell>
        </row>
        <row r="25">
          <cell r="B25">
            <v>26.169999999999998</v>
          </cell>
          <cell r="C25">
            <v>32.200000000000003</v>
          </cell>
          <cell r="D25">
            <v>21.5</v>
          </cell>
          <cell r="E25">
            <v>73.349999999999994</v>
          </cell>
          <cell r="F25">
            <v>90</v>
          </cell>
          <cell r="G25">
            <v>47</v>
          </cell>
          <cell r="H25">
            <v>6.84</v>
          </cell>
          <cell r="I25" t="str">
            <v>O</v>
          </cell>
          <cell r="J25">
            <v>17.28</v>
          </cell>
          <cell r="K25" t="str">
            <v>*</v>
          </cell>
        </row>
        <row r="26">
          <cell r="B26">
            <v>26.855</v>
          </cell>
          <cell r="C26">
            <v>33</v>
          </cell>
          <cell r="D26">
            <v>22</v>
          </cell>
          <cell r="E26">
            <v>67.55</v>
          </cell>
          <cell r="F26">
            <v>90</v>
          </cell>
          <cell r="G26">
            <v>36</v>
          </cell>
          <cell r="H26">
            <v>9</v>
          </cell>
          <cell r="I26" t="str">
            <v>S</v>
          </cell>
          <cell r="J26">
            <v>18.720000000000002</v>
          </cell>
          <cell r="K26" t="str">
            <v>*</v>
          </cell>
        </row>
        <row r="27">
          <cell r="B27">
            <v>25.129166666666666</v>
          </cell>
          <cell r="C27">
            <v>33.1</v>
          </cell>
          <cell r="D27">
            <v>19.8</v>
          </cell>
          <cell r="E27">
            <v>69.5</v>
          </cell>
          <cell r="F27">
            <v>92</v>
          </cell>
          <cell r="G27">
            <v>33</v>
          </cell>
          <cell r="H27">
            <v>5.7600000000000007</v>
          </cell>
          <cell r="I27" t="str">
            <v>S</v>
          </cell>
          <cell r="J27">
            <v>12.24</v>
          </cell>
          <cell r="K27" t="str">
            <v>*</v>
          </cell>
        </row>
        <row r="28">
          <cell r="B28">
            <v>25.786363636363635</v>
          </cell>
          <cell r="C28">
            <v>33.5</v>
          </cell>
          <cell r="D28">
            <v>19.8</v>
          </cell>
          <cell r="E28">
            <v>67.909090909090907</v>
          </cell>
          <cell r="F28">
            <v>91</v>
          </cell>
          <cell r="G28">
            <v>34</v>
          </cell>
          <cell r="H28">
            <v>5.4</v>
          </cell>
          <cell r="I28" t="str">
            <v>O</v>
          </cell>
          <cell r="J28">
            <v>16.559999999999999</v>
          </cell>
          <cell r="K28" t="str">
            <v>*</v>
          </cell>
        </row>
        <row r="29">
          <cell r="B29">
            <v>26.123809523809523</v>
          </cell>
          <cell r="C29">
            <v>33.5</v>
          </cell>
          <cell r="D29">
            <v>21.2</v>
          </cell>
          <cell r="E29">
            <v>67.904761904761898</v>
          </cell>
          <cell r="F29">
            <v>88</v>
          </cell>
          <cell r="G29">
            <v>35</v>
          </cell>
          <cell r="H29">
            <v>6.48</v>
          </cell>
          <cell r="I29" t="str">
            <v>S</v>
          </cell>
          <cell r="J29">
            <v>15.840000000000002</v>
          </cell>
          <cell r="K29" t="str">
            <v>*</v>
          </cell>
        </row>
        <row r="30">
          <cell r="B30">
            <v>26.759999999999998</v>
          </cell>
          <cell r="C30">
            <v>33.200000000000003</v>
          </cell>
          <cell r="D30">
            <v>21.2</v>
          </cell>
          <cell r="E30">
            <v>64.2</v>
          </cell>
          <cell r="F30">
            <v>87</v>
          </cell>
          <cell r="G30">
            <v>34</v>
          </cell>
          <cell r="H30">
            <v>7.9200000000000008</v>
          </cell>
          <cell r="I30" t="str">
            <v>S</v>
          </cell>
          <cell r="J30">
            <v>57.024000000000008</v>
          </cell>
          <cell r="K30" t="str">
            <v>*</v>
          </cell>
        </row>
        <row r="31">
          <cell r="B31">
            <v>27.394444444444442</v>
          </cell>
          <cell r="C31">
            <v>34</v>
          </cell>
          <cell r="D31">
            <v>21</v>
          </cell>
          <cell r="E31">
            <v>66.5</v>
          </cell>
          <cell r="F31">
            <v>92</v>
          </cell>
          <cell r="G31">
            <v>39</v>
          </cell>
          <cell r="H31">
            <v>9</v>
          </cell>
          <cell r="I31" t="str">
            <v>NO</v>
          </cell>
          <cell r="J31">
            <v>20.52</v>
          </cell>
          <cell r="K31" t="str">
            <v>*</v>
          </cell>
        </row>
        <row r="32">
          <cell r="B32">
            <v>28.174999999999994</v>
          </cell>
          <cell r="C32">
            <v>33.6</v>
          </cell>
          <cell r="D32">
            <v>20.6</v>
          </cell>
          <cell r="E32">
            <v>66.9375</v>
          </cell>
          <cell r="F32">
            <v>91</v>
          </cell>
          <cell r="G32">
            <v>40</v>
          </cell>
          <cell r="H32">
            <v>6.48</v>
          </cell>
          <cell r="I32" t="str">
            <v>SO</v>
          </cell>
          <cell r="J32">
            <v>14.04</v>
          </cell>
          <cell r="K32" t="str">
            <v>*</v>
          </cell>
        </row>
        <row r="33">
          <cell r="B33">
            <v>29.564285714285713</v>
          </cell>
          <cell r="C33">
            <v>34.200000000000003</v>
          </cell>
          <cell r="D33">
            <v>22.1</v>
          </cell>
          <cell r="E33">
            <v>57.571428571428569</v>
          </cell>
          <cell r="F33">
            <v>88</v>
          </cell>
          <cell r="G33">
            <v>34</v>
          </cell>
          <cell r="H33">
            <v>8.64</v>
          </cell>
          <cell r="I33" t="str">
            <v>SO</v>
          </cell>
          <cell r="J33">
            <v>21.96</v>
          </cell>
          <cell r="K33" t="str">
            <v>*</v>
          </cell>
        </row>
        <row r="34">
          <cell r="B34">
            <v>28.194117647058825</v>
          </cell>
          <cell r="C34">
            <v>34.1</v>
          </cell>
          <cell r="D34">
            <v>21</v>
          </cell>
          <cell r="E34">
            <v>63.705882352941174</v>
          </cell>
          <cell r="F34">
            <v>92</v>
          </cell>
          <cell r="G34">
            <v>36</v>
          </cell>
          <cell r="H34">
            <v>6.84</v>
          </cell>
          <cell r="I34" t="str">
            <v>NO</v>
          </cell>
          <cell r="J34">
            <v>18.36</v>
          </cell>
          <cell r="K34" t="str">
            <v>*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28.3</v>
          </cell>
          <cell r="C5" t="str">
            <v>*</v>
          </cell>
          <cell r="D5" t="str">
            <v>*</v>
          </cell>
          <cell r="E5">
            <v>74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O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28.15</v>
          </cell>
          <cell r="C7">
            <v>30</v>
          </cell>
          <cell r="D7">
            <v>25</v>
          </cell>
          <cell r="E7">
            <v>68.5</v>
          </cell>
          <cell r="F7">
            <v>85</v>
          </cell>
          <cell r="G7">
            <v>63</v>
          </cell>
          <cell r="H7" t="str">
            <v>*</v>
          </cell>
          <cell r="I7" t="str">
            <v>S</v>
          </cell>
          <cell r="J7">
            <v>17.64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23.429166666666671</v>
          </cell>
          <cell r="C5">
            <v>29.1</v>
          </cell>
          <cell r="D5">
            <v>19.899999999999999</v>
          </cell>
          <cell r="E5">
            <v>85.458333333333329</v>
          </cell>
          <cell r="F5">
            <v>98</v>
          </cell>
          <cell r="G5">
            <v>61</v>
          </cell>
          <cell r="H5">
            <v>11.520000000000001</v>
          </cell>
          <cell r="I5" t="str">
            <v>SO</v>
          </cell>
          <cell r="J5">
            <v>37.800000000000004</v>
          </cell>
          <cell r="K5">
            <v>28.399999999999995</v>
          </cell>
        </row>
        <row r="6">
          <cell r="B6">
            <v>23.195833333333336</v>
          </cell>
          <cell r="C6">
            <v>30.3</v>
          </cell>
          <cell r="D6">
            <v>18.8</v>
          </cell>
          <cell r="E6">
            <v>79.75</v>
          </cell>
          <cell r="F6">
            <v>98</v>
          </cell>
          <cell r="G6">
            <v>41</v>
          </cell>
          <cell r="H6">
            <v>10.08</v>
          </cell>
          <cell r="I6" t="str">
            <v>SO</v>
          </cell>
          <cell r="J6">
            <v>25.2</v>
          </cell>
          <cell r="K6">
            <v>28.4</v>
          </cell>
        </row>
        <row r="7">
          <cell r="B7">
            <v>22.500000000000004</v>
          </cell>
          <cell r="C7">
            <v>30.5</v>
          </cell>
          <cell r="D7">
            <v>16</v>
          </cell>
          <cell r="E7">
            <v>73.375</v>
          </cell>
          <cell r="F7">
            <v>98</v>
          </cell>
          <cell r="G7">
            <v>31</v>
          </cell>
          <cell r="H7">
            <v>6.84</v>
          </cell>
          <cell r="I7" t="str">
            <v>SO</v>
          </cell>
          <cell r="J7">
            <v>26.28</v>
          </cell>
          <cell r="K7">
            <v>0.2</v>
          </cell>
        </row>
        <row r="8">
          <cell r="B8">
            <v>22.458333333333332</v>
          </cell>
          <cell r="C8">
            <v>30.6</v>
          </cell>
          <cell r="D8">
            <v>16.3</v>
          </cell>
          <cell r="E8">
            <v>71.583333333333329</v>
          </cell>
          <cell r="F8">
            <v>98</v>
          </cell>
          <cell r="G8">
            <v>34</v>
          </cell>
          <cell r="H8">
            <v>6.84</v>
          </cell>
          <cell r="I8" t="str">
            <v>SO</v>
          </cell>
          <cell r="J8">
            <v>22.32</v>
          </cell>
          <cell r="K8">
            <v>0</v>
          </cell>
        </row>
        <row r="9">
          <cell r="B9">
            <v>22.895833333333332</v>
          </cell>
          <cell r="C9">
            <v>31.4</v>
          </cell>
          <cell r="D9">
            <v>16.2</v>
          </cell>
          <cell r="E9">
            <v>70</v>
          </cell>
          <cell r="F9">
            <v>98</v>
          </cell>
          <cell r="G9">
            <v>32</v>
          </cell>
          <cell r="H9">
            <v>6.12</v>
          </cell>
          <cell r="I9" t="str">
            <v>SO</v>
          </cell>
          <cell r="J9">
            <v>16.559999999999999</v>
          </cell>
          <cell r="K9">
            <v>0</v>
          </cell>
        </row>
        <row r="10">
          <cell r="B10">
            <v>23.379166666666666</v>
          </cell>
          <cell r="C10">
            <v>32</v>
          </cell>
          <cell r="D10">
            <v>15.9</v>
          </cell>
          <cell r="E10">
            <v>62.625</v>
          </cell>
          <cell r="F10">
            <v>92</v>
          </cell>
          <cell r="G10">
            <v>25</v>
          </cell>
          <cell r="H10">
            <v>7.2</v>
          </cell>
          <cell r="I10" t="str">
            <v>SO</v>
          </cell>
          <cell r="J10">
            <v>15.840000000000002</v>
          </cell>
          <cell r="K10">
            <v>0</v>
          </cell>
        </row>
        <row r="11">
          <cell r="B11">
            <v>23.083333333333332</v>
          </cell>
          <cell r="C11">
            <v>32.4</v>
          </cell>
          <cell r="D11">
            <v>15.4</v>
          </cell>
          <cell r="E11">
            <v>62.916666666666664</v>
          </cell>
          <cell r="F11">
            <v>95</v>
          </cell>
          <cell r="G11">
            <v>24</v>
          </cell>
          <cell r="H11">
            <v>7.5600000000000005</v>
          </cell>
          <cell r="I11" t="str">
            <v>SO</v>
          </cell>
          <cell r="J11">
            <v>22.68</v>
          </cell>
          <cell r="K11">
            <v>0</v>
          </cell>
        </row>
        <row r="12">
          <cell r="B12">
            <v>23.324999999999999</v>
          </cell>
          <cell r="C12">
            <v>31.6</v>
          </cell>
          <cell r="D12">
            <v>15.3</v>
          </cell>
          <cell r="E12">
            <v>63.416666666666664</v>
          </cell>
          <cell r="F12">
            <v>94</v>
          </cell>
          <cell r="G12">
            <v>27</v>
          </cell>
          <cell r="H12">
            <v>13.68</v>
          </cell>
          <cell r="I12" t="str">
            <v>SO</v>
          </cell>
          <cell r="J12">
            <v>24.840000000000003</v>
          </cell>
          <cell r="K12">
            <v>0</v>
          </cell>
        </row>
        <row r="13">
          <cell r="B13">
            <v>22.825000000000003</v>
          </cell>
          <cell r="C13">
            <v>31.2</v>
          </cell>
          <cell r="D13">
            <v>15.7</v>
          </cell>
          <cell r="E13">
            <v>66.041666666666671</v>
          </cell>
          <cell r="F13">
            <v>91</v>
          </cell>
          <cell r="G13">
            <v>35</v>
          </cell>
          <cell r="H13">
            <v>11.16</v>
          </cell>
          <cell r="I13" t="str">
            <v>SO</v>
          </cell>
          <cell r="J13">
            <v>21.96</v>
          </cell>
          <cell r="K13">
            <v>0</v>
          </cell>
        </row>
        <row r="14">
          <cell r="B14">
            <v>24.637500000000003</v>
          </cell>
          <cell r="C14">
            <v>32.6</v>
          </cell>
          <cell r="D14">
            <v>18.3</v>
          </cell>
          <cell r="E14">
            <v>68.75</v>
          </cell>
          <cell r="F14">
            <v>91</v>
          </cell>
          <cell r="G14">
            <v>36</v>
          </cell>
          <cell r="H14">
            <v>18</v>
          </cell>
          <cell r="I14" t="str">
            <v>SO</v>
          </cell>
          <cell r="J14">
            <v>39.6</v>
          </cell>
          <cell r="K14">
            <v>0</v>
          </cell>
        </row>
        <row r="15">
          <cell r="B15">
            <v>25.370833333333334</v>
          </cell>
          <cell r="C15">
            <v>32.5</v>
          </cell>
          <cell r="D15">
            <v>19.899999999999999</v>
          </cell>
          <cell r="E15">
            <v>67.958333333333329</v>
          </cell>
          <cell r="F15">
            <v>93</v>
          </cell>
          <cell r="G15">
            <v>34</v>
          </cell>
          <cell r="H15">
            <v>19.079999999999998</v>
          </cell>
          <cell r="I15" t="str">
            <v>SO</v>
          </cell>
          <cell r="J15">
            <v>39.96</v>
          </cell>
          <cell r="K15">
            <v>0</v>
          </cell>
        </row>
        <row r="16">
          <cell r="B16">
            <v>25.220833333333321</v>
          </cell>
          <cell r="C16">
            <v>32.700000000000003</v>
          </cell>
          <cell r="D16">
            <v>19.399999999999999</v>
          </cell>
          <cell r="E16">
            <v>64.75</v>
          </cell>
          <cell r="F16">
            <v>91</v>
          </cell>
          <cell r="G16">
            <v>30</v>
          </cell>
          <cell r="H16">
            <v>11.879999999999999</v>
          </cell>
          <cell r="I16" t="str">
            <v>SO</v>
          </cell>
          <cell r="J16">
            <v>33.119999999999997</v>
          </cell>
          <cell r="K16">
            <v>0</v>
          </cell>
        </row>
        <row r="17">
          <cell r="B17">
            <v>23.979166666666661</v>
          </cell>
          <cell r="C17">
            <v>32.1</v>
          </cell>
          <cell r="D17">
            <v>16.5</v>
          </cell>
          <cell r="E17">
            <v>60.25</v>
          </cell>
          <cell r="F17">
            <v>91</v>
          </cell>
          <cell r="G17">
            <v>26</v>
          </cell>
          <cell r="H17">
            <v>12.6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23.783333333333331</v>
          </cell>
          <cell r="C18">
            <v>31.9</v>
          </cell>
          <cell r="D18">
            <v>16.8</v>
          </cell>
          <cell r="E18">
            <v>65.458333333333329</v>
          </cell>
          <cell r="F18">
            <v>91</v>
          </cell>
          <cell r="G18">
            <v>32</v>
          </cell>
          <cell r="H18">
            <v>11.879999999999999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23.408333333333331</v>
          </cell>
          <cell r="C19">
            <v>28.2</v>
          </cell>
          <cell r="D19">
            <v>19.600000000000001</v>
          </cell>
          <cell r="E19">
            <v>74.75</v>
          </cell>
          <cell r="F19">
            <v>90</v>
          </cell>
          <cell r="G19">
            <v>54</v>
          </cell>
          <cell r="H19">
            <v>19.079999999999998</v>
          </cell>
          <cell r="I19" t="str">
            <v>SO</v>
          </cell>
          <cell r="J19">
            <v>35.28</v>
          </cell>
          <cell r="K19">
            <v>0</v>
          </cell>
        </row>
        <row r="20">
          <cell r="B20">
            <v>22.079166666666666</v>
          </cell>
          <cell r="C20">
            <v>28.2</v>
          </cell>
          <cell r="D20">
            <v>17.8</v>
          </cell>
          <cell r="E20">
            <v>75.541666666666671</v>
          </cell>
          <cell r="F20">
            <v>98</v>
          </cell>
          <cell r="G20">
            <v>45</v>
          </cell>
          <cell r="H20">
            <v>18.36</v>
          </cell>
          <cell r="I20" t="str">
            <v>SO</v>
          </cell>
          <cell r="J20">
            <v>36</v>
          </cell>
          <cell r="K20">
            <v>0</v>
          </cell>
        </row>
        <row r="21">
          <cell r="B21">
            <v>21.900000000000002</v>
          </cell>
          <cell r="C21">
            <v>28.5</v>
          </cell>
          <cell r="D21">
            <v>17.2</v>
          </cell>
          <cell r="E21">
            <v>72.5</v>
          </cell>
          <cell r="F21">
            <v>93</v>
          </cell>
          <cell r="G21">
            <v>45</v>
          </cell>
          <cell r="H21">
            <v>21.240000000000002</v>
          </cell>
          <cell r="I21" t="str">
            <v>SO</v>
          </cell>
          <cell r="J21">
            <v>42.12</v>
          </cell>
          <cell r="K21">
            <v>0</v>
          </cell>
        </row>
        <row r="22">
          <cell r="B22">
            <v>22.879166666666666</v>
          </cell>
          <cell r="C22">
            <v>29.6</v>
          </cell>
          <cell r="D22">
            <v>17.899999999999999</v>
          </cell>
          <cell r="E22">
            <v>71.833333333333329</v>
          </cell>
          <cell r="F22">
            <v>91</v>
          </cell>
          <cell r="G22">
            <v>46</v>
          </cell>
          <cell r="H22">
            <v>16.920000000000002</v>
          </cell>
          <cell r="I22" t="str">
            <v>SO</v>
          </cell>
          <cell r="J22">
            <v>33.480000000000004</v>
          </cell>
          <cell r="K22">
            <v>0</v>
          </cell>
        </row>
        <row r="23">
          <cell r="B23">
            <v>23.525000000000002</v>
          </cell>
          <cell r="C23">
            <v>31.1</v>
          </cell>
          <cell r="D23">
            <v>18.100000000000001</v>
          </cell>
          <cell r="E23">
            <v>72.958333333333329</v>
          </cell>
          <cell r="F23">
            <v>93</v>
          </cell>
          <cell r="G23">
            <v>41</v>
          </cell>
          <cell r="H23">
            <v>17.28</v>
          </cell>
          <cell r="I23" t="str">
            <v>SO</v>
          </cell>
          <cell r="J23">
            <v>33.119999999999997</v>
          </cell>
          <cell r="K23">
            <v>0</v>
          </cell>
        </row>
        <row r="24">
          <cell r="B24">
            <v>23.487499999999997</v>
          </cell>
          <cell r="C24">
            <v>30</v>
          </cell>
          <cell r="D24">
            <v>20.7</v>
          </cell>
          <cell r="E24">
            <v>77.5</v>
          </cell>
          <cell r="F24">
            <v>93</v>
          </cell>
          <cell r="G24">
            <v>45</v>
          </cell>
          <cell r="H24">
            <v>16.559999999999999</v>
          </cell>
          <cell r="I24" t="str">
            <v>SO</v>
          </cell>
          <cell r="J24">
            <v>30.6</v>
          </cell>
          <cell r="K24">
            <v>0.2</v>
          </cell>
        </row>
        <row r="25">
          <cell r="B25">
            <v>23.779166666666665</v>
          </cell>
          <cell r="C25">
            <v>32</v>
          </cell>
          <cell r="D25">
            <v>18.8</v>
          </cell>
          <cell r="E25">
            <v>75.375</v>
          </cell>
          <cell r="F25">
            <v>97</v>
          </cell>
          <cell r="G25">
            <v>34</v>
          </cell>
          <cell r="H25">
            <v>10.08</v>
          </cell>
          <cell r="I25" t="str">
            <v>SO</v>
          </cell>
          <cell r="J25">
            <v>24.840000000000003</v>
          </cell>
          <cell r="K25">
            <v>0</v>
          </cell>
        </row>
        <row r="26">
          <cell r="B26">
            <v>24.112500000000001</v>
          </cell>
          <cell r="C26">
            <v>31.6</v>
          </cell>
          <cell r="D26">
            <v>18</v>
          </cell>
          <cell r="E26">
            <v>69.291666666666671</v>
          </cell>
          <cell r="F26">
            <v>98</v>
          </cell>
          <cell r="G26">
            <v>28</v>
          </cell>
          <cell r="H26">
            <v>11.879999999999999</v>
          </cell>
          <cell r="I26" t="str">
            <v>SO</v>
          </cell>
          <cell r="J26">
            <v>26.64</v>
          </cell>
          <cell r="K26">
            <v>0</v>
          </cell>
        </row>
        <row r="27">
          <cell r="B27">
            <v>22.875</v>
          </cell>
          <cell r="C27">
            <v>31</v>
          </cell>
          <cell r="D27">
            <v>15.2</v>
          </cell>
          <cell r="E27">
            <v>63.958333333333336</v>
          </cell>
          <cell r="F27">
            <v>94</v>
          </cell>
          <cell r="G27">
            <v>30</v>
          </cell>
          <cell r="H27">
            <v>12.24</v>
          </cell>
          <cell r="I27" t="str">
            <v>SO</v>
          </cell>
          <cell r="J27">
            <v>29.880000000000003</v>
          </cell>
          <cell r="K27">
            <v>0</v>
          </cell>
        </row>
        <row r="28">
          <cell r="B28">
            <v>22.741666666666664</v>
          </cell>
          <cell r="C28">
            <v>32.200000000000003</v>
          </cell>
          <cell r="D28">
            <v>15.7</v>
          </cell>
          <cell r="E28">
            <v>66.416666666666671</v>
          </cell>
          <cell r="F28">
            <v>93</v>
          </cell>
          <cell r="G28">
            <v>31</v>
          </cell>
          <cell r="H28">
            <v>13.68</v>
          </cell>
          <cell r="I28" t="str">
            <v>SO</v>
          </cell>
          <cell r="J28">
            <v>24.840000000000003</v>
          </cell>
          <cell r="K28">
            <v>0</v>
          </cell>
        </row>
        <row r="29">
          <cell r="B29">
            <v>23.120833333333334</v>
          </cell>
          <cell r="C29">
            <v>31.2</v>
          </cell>
          <cell r="D29">
            <v>15.9</v>
          </cell>
          <cell r="E29">
            <v>65.333333333333329</v>
          </cell>
          <cell r="F29">
            <v>94</v>
          </cell>
          <cell r="G29">
            <v>31</v>
          </cell>
          <cell r="H29">
            <v>13.32</v>
          </cell>
          <cell r="I29" t="str">
            <v>SO</v>
          </cell>
          <cell r="J29">
            <v>24.48</v>
          </cell>
          <cell r="K29">
            <v>0</v>
          </cell>
        </row>
        <row r="30">
          <cell r="B30">
            <v>22.458333333333332</v>
          </cell>
          <cell r="C30">
            <v>31</v>
          </cell>
          <cell r="D30">
            <v>15.4</v>
          </cell>
          <cell r="E30">
            <v>65.375</v>
          </cell>
          <cell r="F30">
            <v>91</v>
          </cell>
          <cell r="G30">
            <v>30</v>
          </cell>
          <cell r="H30">
            <v>16.920000000000002</v>
          </cell>
          <cell r="I30" t="str">
            <v>SO</v>
          </cell>
          <cell r="J30">
            <v>29.16</v>
          </cell>
          <cell r="K30">
            <v>0</v>
          </cell>
        </row>
        <row r="31">
          <cell r="B31">
            <v>22.991666666666664</v>
          </cell>
          <cell r="C31">
            <v>31.9</v>
          </cell>
          <cell r="D31">
            <v>15.7</v>
          </cell>
          <cell r="E31">
            <v>65.833333333333329</v>
          </cell>
          <cell r="F31">
            <v>90</v>
          </cell>
          <cell r="G31">
            <v>34</v>
          </cell>
          <cell r="H31">
            <v>13.32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23.908333333333331</v>
          </cell>
          <cell r="C32">
            <v>32.799999999999997</v>
          </cell>
          <cell r="D32">
            <v>16.3</v>
          </cell>
          <cell r="E32">
            <v>67.833333333333329</v>
          </cell>
          <cell r="F32">
            <v>98</v>
          </cell>
          <cell r="G32">
            <v>29</v>
          </cell>
          <cell r="H32">
            <v>12.6</v>
          </cell>
          <cell r="I32" t="str">
            <v>SO</v>
          </cell>
          <cell r="J32">
            <v>23.759999999999998</v>
          </cell>
          <cell r="K32">
            <v>0</v>
          </cell>
        </row>
        <row r="33">
          <cell r="B33">
            <v>24.016666666666666</v>
          </cell>
          <cell r="C33">
            <v>32.799999999999997</v>
          </cell>
          <cell r="D33">
            <v>16.899999999999999</v>
          </cell>
          <cell r="E33">
            <v>65.208333333333329</v>
          </cell>
          <cell r="F33">
            <v>92</v>
          </cell>
          <cell r="G33">
            <v>29</v>
          </cell>
          <cell r="H33">
            <v>13.68</v>
          </cell>
          <cell r="I33" t="str">
            <v>SO</v>
          </cell>
          <cell r="J33">
            <v>26.28</v>
          </cell>
          <cell r="K33">
            <v>0</v>
          </cell>
        </row>
        <row r="34">
          <cell r="B34">
            <v>24.149999999999995</v>
          </cell>
          <cell r="C34">
            <v>33.200000000000003</v>
          </cell>
          <cell r="D34">
            <v>16</v>
          </cell>
          <cell r="E34">
            <v>63.833333333333336</v>
          </cell>
          <cell r="F34">
            <v>94</v>
          </cell>
          <cell r="G34">
            <v>26</v>
          </cell>
          <cell r="H34">
            <v>11.879999999999999</v>
          </cell>
          <cell r="I34" t="str">
            <v>SO</v>
          </cell>
          <cell r="J34">
            <v>27</v>
          </cell>
          <cell r="K34">
            <v>0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24.679166666666664</v>
          </cell>
          <cell r="C5">
            <v>31.7</v>
          </cell>
          <cell r="D5">
            <v>21.7</v>
          </cell>
          <cell r="E5">
            <v>82.5</v>
          </cell>
          <cell r="F5">
            <v>95</v>
          </cell>
          <cell r="G5">
            <v>48</v>
          </cell>
          <cell r="H5">
            <v>23.759999999999998</v>
          </cell>
          <cell r="I5" t="str">
            <v>N</v>
          </cell>
          <cell r="J5">
            <v>41.4</v>
          </cell>
          <cell r="K5">
            <v>23</v>
          </cell>
        </row>
        <row r="6">
          <cell r="B6">
            <v>24.312500000000004</v>
          </cell>
          <cell r="C6">
            <v>31.5</v>
          </cell>
          <cell r="D6">
            <v>21.9</v>
          </cell>
          <cell r="E6">
            <v>82.833333333333329</v>
          </cell>
          <cell r="F6">
            <v>94</v>
          </cell>
          <cell r="G6">
            <v>46</v>
          </cell>
          <cell r="H6">
            <v>9.3600000000000012</v>
          </cell>
          <cell r="I6" t="str">
            <v>N</v>
          </cell>
          <cell r="J6">
            <v>24.840000000000003</v>
          </cell>
          <cell r="K6">
            <v>19.000000000000004</v>
          </cell>
        </row>
        <row r="7">
          <cell r="B7">
            <v>24.470588235294116</v>
          </cell>
          <cell r="C7">
            <v>31</v>
          </cell>
          <cell r="D7">
            <v>21.7</v>
          </cell>
          <cell r="E7">
            <v>82.470588235294116</v>
          </cell>
          <cell r="F7">
            <v>95</v>
          </cell>
          <cell r="G7">
            <v>50</v>
          </cell>
          <cell r="H7">
            <v>21.6</v>
          </cell>
          <cell r="I7" t="str">
            <v>SO</v>
          </cell>
          <cell r="J7">
            <v>43.56</v>
          </cell>
          <cell r="K7">
            <v>17.399999999999999</v>
          </cell>
        </row>
        <row r="8">
          <cell r="B8">
            <v>27.02</v>
          </cell>
          <cell r="C8">
            <v>31</v>
          </cell>
          <cell r="D8">
            <v>22.3</v>
          </cell>
          <cell r="E8">
            <v>64.733333333333334</v>
          </cell>
          <cell r="F8">
            <v>93</v>
          </cell>
          <cell r="G8">
            <v>45</v>
          </cell>
          <cell r="H8">
            <v>10.44</v>
          </cell>
          <cell r="I8" t="str">
            <v>S</v>
          </cell>
          <cell r="J8">
            <v>16.559999999999999</v>
          </cell>
          <cell r="K8">
            <v>0</v>
          </cell>
        </row>
        <row r="9">
          <cell r="B9">
            <v>24.908695652173911</v>
          </cell>
          <cell r="C9">
            <v>32</v>
          </cell>
          <cell r="D9">
            <v>19.2</v>
          </cell>
          <cell r="E9">
            <v>70.043478260869563</v>
          </cell>
          <cell r="F9">
            <v>94</v>
          </cell>
          <cell r="G9">
            <v>36</v>
          </cell>
          <cell r="H9">
            <v>8.64</v>
          </cell>
          <cell r="I9" t="str">
            <v>SE</v>
          </cell>
          <cell r="J9">
            <v>24.48</v>
          </cell>
          <cell r="K9">
            <v>0</v>
          </cell>
        </row>
        <row r="10">
          <cell r="B10">
            <v>25.145833333333339</v>
          </cell>
          <cell r="C10">
            <v>32.1</v>
          </cell>
          <cell r="D10">
            <v>19.100000000000001</v>
          </cell>
          <cell r="E10">
            <v>67.541666666666671</v>
          </cell>
          <cell r="F10">
            <v>92</v>
          </cell>
          <cell r="G10">
            <v>33</v>
          </cell>
          <cell r="H10">
            <v>10.08</v>
          </cell>
          <cell r="I10" t="str">
            <v>SO</v>
          </cell>
          <cell r="J10">
            <v>21.6</v>
          </cell>
          <cell r="K10">
            <v>0</v>
          </cell>
        </row>
        <row r="11">
          <cell r="B11">
            <v>25.520833333333329</v>
          </cell>
          <cell r="C11">
            <v>32.4</v>
          </cell>
          <cell r="D11">
            <v>19.2</v>
          </cell>
          <cell r="E11">
            <v>68.458333333333329</v>
          </cell>
          <cell r="F11">
            <v>90</v>
          </cell>
          <cell r="G11">
            <v>32</v>
          </cell>
          <cell r="H11">
            <v>11.879999999999999</v>
          </cell>
          <cell r="I11" t="str">
            <v>S</v>
          </cell>
          <cell r="J11">
            <v>26.64</v>
          </cell>
          <cell r="K11">
            <v>0</v>
          </cell>
        </row>
        <row r="12">
          <cell r="B12">
            <v>25.916666666666668</v>
          </cell>
          <cell r="C12">
            <v>32.4</v>
          </cell>
          <cell r="D12">
            <v>19</v>
          </cell>
          <cell r="E12">
            <v>66.833333333333329</v>
          </cell>
          <cell r="F12">
            <v>90</v>
          </cell>
          <cell r="G12">
            <v>43</v>
          </cell>
          <cell r="H12">
            <v>10.8</v>
          </cell>
          <cell r="I12" t="str">
            <v>S</v>
          </cell>
          <cell r="J12">
            <v>21.6</v>
          </cell>
          <cell r="K12">
            <v>0</v>
          </cell>
        </row>
        <row r="13">
          <cell r="B13">
            <v>26.862500000000001</v>
          </cell>
          <cell r="C13">
            <v>32.5</v>
          </cell>
          <cell r="D13">
            <v>22</v>
          </cell>
          <cell r="E13">
            <v>69.375</v>
          </cell>
          <cell r="F13">
            <v>92</v>
          </cell>
          <cell r="G13">
            <v>42</v>
          </cell>
          <cell r="H13">
            <v>11.16</v>
          </cell>
          <cell r="I13" t="str">
            <v>NE</v>
          </cell>
          <cell r="J13">
            <v>28.08</v>
          </cell>
          <cell r="K13">
            <v>0</v>
          </cell>
        </row>
        <row r="14">
          <cell r="B14">
            <v>26.895833333333339</v>
          </cell>
          <cell r="C14">
            <v>32.700000000000003</v>
          </cell>
          <cell r="D14">
            <v>20.9</v>
          </cell>
          <cell r="E14">
            <v>64.25</v>
          </cell>
          <cell r="F14">
            <v>90</v>
          </cell>
          <cell r="G14">
            <v>36</v>
          </cell>
          <cell r="H14">
            <v>13.32</v>
          </cell>
          <cell r="I14" t="str">
            <v>L</v>
          </cell>
          <cell r="J14">
            <v>29.880000000000003</v>
          </cell>
          <cell r="K14">
            <v>0</v>
          </cell>
        </row>
        <row r="15">
          <cell r="B15">
            <v>26.733333333333334</v>
          </cell>
          <cell r="C15">
            <v>32.4</v>
          </cell>
          <cell r="D15">
            <v>21.3</v>
          </cell>
          <cell r="E15">
            <v>61.833333333333336</v>
          </cell>
          <cell r="F15">
            <v>90</v>
          </cell>
          <cell r="G15">
            <v>34</v>
          </cell>
          <cell r="H15">
            <v>16.2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25.662499999999998</v>
          </cell>
          <cell r="C16">
            <v>31.9</v>
          </cell>
          <cell r="D16">
            <v>20.3</v>
          </cell>
          <cell r="E16">
            <v>59.625</v>
          </cell>
          <cell r="F16">
            <v>87</v>
          </cell>
          <cell r="G16">
            <v>31</v>
          </cell>
          <cell r="H16">
            <v>13.32</v>
          </cell>
          <cell r="I16" t="str">
            <v>L</v>
          </cell>
          <cell r="J16">
            <v>33.119999999999997</v>
          </cell>
          <cell r="K16">
            <v>0</v>
          </cell>
        </row>
        <row r="17">
          <cell r="B17">
            <v>24.599999999999998</v>
          </cell>
          <cell r="C17">
            <v>31</v>
          </cell>
          <cell r="D17">
            <v>17.7</v>
          </cell>
          <cell r="E17">
            <v>62.833333333333336</v>
          </cell>
          <cell r="F17">
            <v>93</v>
          </cell>
          <cell r="G17">
            <v>35</v>
          </cell>
          <cell r="H17">
            <v>11.16</v>
          </cell>
          <cell r="I17" t="str">
            <v>NE</v>
          </cell>
          <cell r="J17">
            <v>27.36</v>
          </cell>
          <cell r="K17">
            <v>0</v>
          </cell>
        </row>
        <row r="18">
          <cell r="B18">
            <v>25.258333333333336</v>
          </cell>
          <cell r="C18">
            <v>31.3</v>
          </cell>
          <cell r="D18">
            <v>20.399999999999999</v>
          </cell>
          <cell r="E18">
            <v>69.416666666666671</v>
          </cell>
          <cell r="F18">
            <v>91</v>
          </cell>
          <cell r="G18">
            <v>44</v>
          </cell>
          <cell r="H18">
            <v>19.8</v>
          </cell>
          <cell r="I18" t="str">
            <v>SE</v>
          </cell>
          <cell r="J18">
            <v>43.56</v>
          </cell>
          <cell r="K18">
            <v>2.2000000000000002</v>
          </cell>
        </row>
        <row r="19">
          <cell r="B19">
            <v>23.341666666666665</v>
          </cell>
          <cell r="C19">
            <v>28.6</v>
          </cell>
          <cell r="D19">
            <v>20.3</v>
          </cell>
          <cell r="E19">
            <v>84.583333333333329</v>
          </cell>
          <cell r="F19">
            <v>95</v>
          </cell>
          <cell r="G19">
            <v>63</v>
          </cell>
          <cell r="H19">
            <v>13.68</v>
          </cell>
          <cell r="I19" t="str">
            <v>SE</v>
          </cell>
          <cell r="J19">
            <v>34.56</v>
          </cell>
          <cell r="K19">
            <v>18.399999999999999</v>
          </cell>
        </row>
        <row r="20">
          <cell r="B20">
            <v>23.291666666666668</v>
          </cell>
          <cell r="C20">
            <v>27</v>
          </cell>
          <cell r="D20">
            <v>20.6</v>
          </cell>
          <cell r="E20">
            <v>79.666666666666671</v>
          </cell>
          <cell r="F20">
            <v>93</v>
          </cell>
          <cell r="G20">
            <v>62</v>
          </cell>
          <cell r="H20">
            <v>14.04</v>
          </cell>
          <cell r="I20" t="str">
            <v>SE</v>
          </cell>
          <cell r="J20">
            <v>23.400000000000002</v>
          </cell>
          <cell r="K20">
            <v>0</v>
          </cell>
        </row>
        <row r="21">
          <cell r="B21">
            <v>23.416666666666668</v>
          </cell>
          <cell r="C21">
            <v>26.9</v>
          </cell>
          <cell r="D21">
            <v>20.6</v>
          </cell>
          <cell r="E21">
            <v>77.625</v>
          </cell>
          <cell r="F21">
            <v>85</v>
          </cell>
          <cell r="G21">
            <v>62</v>
          </cell>
          <cell r="H21">
            <v>15.120000000000001</v>
          </cell>
          <cell r="I21" t="str">
            <v>SE</v>
          </cell>
          <cell r="J21">
            <v>25.56</v>
          </cell>
          <cell r="K21">
            <v>0</v>
          </cell>
        </row>
        <row r="22">
          <cell r="B22">
            <v>24.591666666666669</v>
          </cell>
          <cell r="C22">
            <v>29.3</v>
          </cell>
          <cell r="D22">
            <v>21.6</v>
          </cell>
          <cell r="E22">
            <v>69.375</v>
          </cell>
          <cell r="F22">
            <v>86</v>
          </cell>
          <cell r="G22">
            <v>49</v>
          </cell>
          <cell r="H22">
            <v>15.840000000000002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24.504166666666674</v>
          </cell>
          <cell r="C23">
            <v>30</v>
          </cell>
          <cell r="D23">
            <v>19.3</v>
          </cell>
          <cell r="E23">
            <v>72.583333333333329</v>
          </cell>
          <cell r="F23">
            <v>94</v>
          </cell>
          <cell r="G23">
            <v>43</v>
          </cell>
          <cell r="H23">
            <v>12.6</v>
          </cell>
          <cell r="I23" t="str">
            <v>NE</v>
          </cell>
          <cell r="J23">
            <v>25.2</v>
          </cell>
          <cell r="K23">
            <v>0</v>
          </cell>
        </row>
        <row r="24">
          <cell r="B24">
            <v>24.649999999999995</v>
          </cell>
          <cell r="C24">
            <v>30.4</v>
          </cell>
          <cell r="D24">
            <v>19.8</v>
          </cell>
          <cell r="E24">
            <v>71.541666666666671</v>
          </cell>
          <cell r="F24">
            <v>93</v>
          </cell>
          <cell r="G24">
            <v>43</v>
          </cell>
          <cell r="H24">
            <v>12.24</v>
          </cell>
          <cell r="I24" t="str">
            <v>SE</v>
          </cell>
          <cell r="J24">
            <v>24.12</v>
          </cell>
          <cell r="K24">
            <v>0</v>
          </cell>
        </row>
        <row r="25">
          <cell r="B25">
            <v>24.683333333333334</v>
          </cell>
          <cell r="C25">
            <v>30.3</v>
          </cell>
          <cell r="D25">
            <v>20</v>
          </cell>
          <cell r="E25">
            <v>60.375</v>
          </cell>
          <cell r="F25">
            <v>90</v>
          </cell>
          <cell r="G25">
            <v>29</v>
          </cell>
          <cell r="H25">
            <v>12.96</v>
          </cell>
          <cell r="I25" t="str">
            <v>SE</v>
          </cell>
          <cell r="J25">
            <v>25.2</v>
          </cell>
          <cell r="K25">
            <v>0</v>
          </cell>
        </row>
        <row r="26">
          <cell r="B26">
            <v>22.291666666666671</v>
          </cell>
          <cell r="C26">
            <v>29.7</v>
          </cell>
          <cell r="D26">
            <v>14.7</v>
          </cell>
          <cell r="E26">
            <v>63.166666666666664</v>
          </cell>
          <cell r="F26">
            <v>94</v>
          </cell>
          <cell r="G26">
            <v>27</v>
          </cell>
          <cell r="H26">
            <v>11.16</v>
          </cell>
          <cell r="I26" t="str">
            <v>SE</v>
          </cell>
          <cell r="J26">
            <v>27.720000000000002</v>
          </cell>
          <cell r="K26">
            <v>0</v>
          </cell>
        </row>
        <row r="27">
          <cell r="B27">
            <v>23.141666666666666</v>
          </cell>
          <cell r="C27">
            <v>31.1</v>
          </cell>
          <cell r="D27">
            <v>15.5</v>
          </cell>
          <cell r="E27">
            <v>67.75</v>
          </cell>
          <cell r="F27">
            <v>93</v>
          </cell>
          <cell r="G27">
            <v>40</v>
          </cell>
          <cell r="H27">
            <v>12.24</v>
          </cell>
          <cell r="I27" t="str">
            <v>O</v>
          </cell>
          <cell r="J27">
            <v>24.12</v>
          </cell>
          <cell r="K27">
            <v>0</v>
          </cell>
        </row>
        <row r="28">
          <cell r="B28">
            <v>24.929166666666671</v>
          </cell>
          <cell r="C28">
            <v>31.5</v>
          </cell>
          <cell r="D28">
            <v>17.8</v>
          </cell>
          <cell r="E28">
            <v>66.083333333333329</v>
          </cell>
          <cell r="F28">
            <v>94</v>
          </cell>
          <cell r="G28">
            <v>38</v>
          </cell>
          <cell r="H28">
            <v>11.16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24.908333333333331</v>
          </cell>
          <cell r="C29">
            <v>32.200000000000003</v>
          </cell>
          <cell r="D29">
            <v>17.399999999999999</v>
          </cell>
          <cell r="E29">
            <v>61.708333333333336</v>
          </cell>
          <cell r="F29">
            <v>89</v>
          </cell>
          <cell r="G29">
            <v>30</v>
          </cell>
          <cell r="H29">
            <v>9.7200000000000006</v>
          </cell>
          <cell r="I29" t="str">
            <v>SE</v>
          </cell>
          <cell r="J29">
            <v>26.28</v>
          </cell>
          <cell r="K29">
            <v>0</v>
          </cell>
        </row>
        <row r="30">
          <cell r="B30">
            <v>25.212500000000002</v>
          </cell>
          <cell r="C30">
            <v>32.799999999999997</v>
          </cell>
          <cell r="D30">
            <v>18.5</v>
          </cell>
          <cell r="E30">
            <v>63.416666666666664</v>
          </cell>
          <cell r="F30">
            <v>89</v>
          </cell>
          <cell r="G30">
            <v>33</v>
          </cell>
          <cell r="H30">
            <v>14.4</v>
          </cell>
          <cell r="I30" t="str">
            <v>SE</v>
          </cell>
          <cell r="J30">
            <v>28.8</v>
          </cell>
          <cell r="K30">
            <v>0</v>
          </cell>
        </row>
        <row r="31">
          <cell r="B31">
            <v>25.291666666666661</v>
          </cell>
          <cell r="C31">
            <v>33.4</v>
          </cell>
          <cell r="D31">
            <v>17.7</v>
          </cell>
          <cell r="E31">
            <v>63.625</v>
          </cell>
          <cell r="F31">
            <v>95</v>
          </cell>
          <cell r="G31">
            <v>27</v>
          </cell>
          <cell r="H31">
            <v>13.32</v>
          </cell>
          <cell r="I31" t="str">
            <v>NE</v>
          </cell>
          <cell r="J31">
            <v>25.56</v>
          </cell>
          <cell r="K31">
            <v>0</v>
          </cell>
        </row>
        <row r="32">
          <cell r="B32">
            <v>25.300000000000008</v>
          </cell>
          <cell r="C32">
            <v>33.200000000000003</v>
          </cell>
          <cell r="D32">
            <v>17.2</v>
          </cell>
          <cell r="E32">
            <v>63.833333333333336</v>
          </cell>
          <cell r="F32">
            <v>94</v>
          </cell>
          <cell r="G32">
            <v>31</v>
          </cell>
          <cell r="H32">
            <v>11.16</v>
          </cell>
          <cell r="I32" t="str">
            <v>SE</v>
          </cell>
          <cell r="J32">
            <v>20.16</v>
          </cell>
          <cell r="K32">
            <v>0</v>
          </cell>
        </row>
        <row r="33">
          <cell r="B33">
            <v>25.395833333333332</v>
          </cell>
          <cell r="C33">
            <v>32.9</v>
          </cell>
          <cell r="D33">
            <v>17.899999999999999</v>
          </cell>
          <cell r="E33">
            <v>65.458333333333329</v>
          </cell>
          <cell r="F33">
            <v>95</v>
          </cell>
          <cell r="G33">
            <v>32</v>
          </cell>
          <cell r="H33">
            <v>12.6</v>
          </cell>
          <cell r="I33" t="str">
            <v>SO</v>
          </cell>
          <cell r="J33">
            <v>25.2</v>
          </cell>
          <cell r="K33">
            <v>0</v>
          </cell>
        </row>
        <row r="34">
          <cell r="B34">
            <v>25.229166666666661</v>
          </cell>
          <cell r="C34">
            <v>32.9</v>
          </cell>
          <cell r="D34">
            <v>18.100000000000001</v>
          </cell>
          <cell r="E34">
            <v>65.333333333333329</v>
          </cell>
          <cell r="F34">
            <v>94</v>
          </cell>
          <cell r="G34">
            <v>30</v>
          </cell>
          <cell r="H34">
            <v>14.76</v>
          </cell>
          <cell r="I34" t="str">
            <v>L</v>
          </cell>
          <cell r="J34">
            <v>28.8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22.316666666666663</v>
          </cell>
          <cell r="C5">
            <v>25.9</v>
          </cell>
          <cell r="D5">
            <v>20.100000000000001</v>
          </cell>
          <cell r="E5">
            <v>85.458333333333329</v>
          </cell>
          <cell r="F5">
            <v>90</v>
          </cell>
          <cell r="G5">
            <v>77</v>
          </cell>
          <cell r="H5">
            <v>14.76</v>
          </cell>
          <cell r="I5" t="str">
            <v>O</v>
          </cell>
          <cell r="J5">
            <v>32.76</v>
          </cell>
          <cell r="K5">
            <v>18.399999999999999</v>
          </cell>
        </row>
        <row r="6">
          <cell r="B6">
            <v>22.408333333333335</v>
          </cell>
          <cell r="C6">
            <v>26.3</v>
          </cell>
          <cell r="D6">
            <v>19.7</v>
          </cell>
          <cell r="E6">
            <v>82.875</v>
          </cell>
          <cell r="F6">
            <v>90</v>
          </cell>
          <cell r="G6">
            <v>71</v>
          </cell>
          <cell r="H6">
            <v>13.68</v>
          </cell>
          <cell r="I6" t="str">
            <v>SO</v>
          </cell>
          <cell r="J6">
            <v>28.8</v>
          </cell>
          <cell r="K6">
            <v>0</v>
          </cell>
        </row>
        <row r="7">
          <cell r="B7">
            <v>22.295833333333334</v>
          </cell>
          <cell r="C7">
            <v>27.2</v>
          </cell>
          <cell r="D7">
            <v>17.899999999999999</v>
          </cell>
          <cell r="E7">
            <v>74.75</v>
          </cell>
          <cell r="F7">
            <v>85</v>
          </cell>
          <cell r="G7">
            <v>60</v>
          </cell>
          <cell r="H7">
            <v>10.44</v>
          </cell>
          <cell r="I7" t="str">
            <v>SO</v>
          </cell>
          <cell r="J7">
            <v>21.6</v>
          </cell>
          <cell r="K7">
            <v>0.2</v>
          </cell>
        </row>
        <row r="8">
          <cell r="B8">
            <v>22.854166666666671</v>
          </cell>
          <cell r="C8">
            <v>28.6</v>
          </cell>
          <cell r="D8">
            <v>17.7</v>
          </cell>
          <cell r="E8">
            <v>68.208333333333329</v>
          </cell>
          <cell r="F8">
            <v>81</v>
          </cell>
          <cell r="G8">
            <v>56</v>
          </cell>
          <cell r="H8">
            <v>8.64</v>
          </cell>
          <cell r="I8" t="str">
            <v>SO</v>
          </cell>
          <cell r="J8">
            <v>22.68</v>
          </cell>
          <cell r="K8">
            <v>0</v>
          </cell>
        </row>
        <row r="9">
          <cell r="B9">
            <v>23.354166666666668</v>
          </cell>
          <cell r="C9">
            <v>30</v>
          </cell>
          <cell r="D9">
            <v>18.3</v>
          </cell>
          <cell r="E9">
            <v>64.583333333333329</v>
          </cell>
          <cell r="F9">
            <v>76</v>
          </cell>
          <cell r="G9">
            <v>51</v>
          </cell>
          <cell r="H9">
            <v>5.4</v>
          </cell>
          <cell r="I9" t="str">
            <v>O</v>
          </cell>
          <cell r="J9">
            <v>14.76</v>
          </cell>
          <cell r="K9">
            <v>0</v>
          </cell>
        </row>
        <row r="10">
          <cell r="B10">
            <v>23.466666666666669</v>
          </cell>
          <cell r="C10">
            <v>29.9</v>
          </cell>
          <cell r="D10">
            <v>17.7</v>
          </cell>
          <cell r="E10">
            <v>60.958333333333336</v>
          </cell>
          <cell r="F10">
            <v>75</v>
          </cell>
          <cell r="G10">
            <v>46</v>
          </cell>
          <cell r="H10">
            <v>9</v>
          </cell>
          <cell r="I10" t="str">
            <v>O</v>
          </cell>
          <cell r="J10">
            <v>21.240000000000002</v>
          </cell>
          <cell r="K10">
            <v>0</v>
          </cell>
        </row>
        <row r="11">
          <cell r="B11">
            <v>23.787500000000005</v>
          </cell>
          <cell r="C11">
            <v>31</v>
          </cell>
          <cell r="D11">
            <v>17.899999999999999</v>
          </cell>
          <cell r="E11">
            <v>58.083333333333336</v>
          </cell>
          <cell r="F11">
            <v>72</v>
          </cell>
          <cell r="G11">
            <v>41</v>
          </cell>
          <cell r="H11">
            <v>16.559999999999999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23.762500000000003</v>
          </cell>
          <cell r="C12">
            <v>30.7</v>
          </cell>
          <cell r="D12">
            <v>18.100000000000001</v>
          </cell>
          <cell r="E12">
            <v>54.583333333333336</v>
          </cell>
          <cell r="F12">
            <v>68</v>
          </cell>
          <cell r="G12">
            <v>38</v>
          </cell>
          <cell r="H12">
            <v>14.76</v>
          </cell>
          <cell r="I12" t="str">
            <v>NO</v>
          </cell>
          <cell r="J12">
            <v>28.44</v>
          </cell>
          <cell r="K12">
            <v>0</v>
          </cell>
        </row>
        <row r="13">
          <cell r="B13">
            <v>23.958333333333329</v>
          </cell>
          <cell r="C13">
            <v>30.3</v>
          </cell>
          <cell r="D13">
            <v>18.600000000000001</v>
          </cell>
          <cell r="E13">
            <v>55.375</v>
          </cell>
          <cell r="F13">
            <v>64</v>
          </cell>
          <cell r="G13">
            <v>46</v>
          </cell>
          <cell r="H13">
            <v>10.08</v>
          </cell>
          <cell r="I13" t="str">
            <v>O</v>
          </cell>
          <cell r="J13">
            <v>23.759999999999998</v>
          </cell>
          <cell r="K13">
            <v>0</v>
          </cell>
        </row>
        <row r="14">
          <cell r="B14">
            <v>24.487499999999997</v>
          </cell>
          <cell r="C14">
            <v>30.8</v>
          </cell>
          <cell r="D14">
            <v>19.600000000000001</v>
          </cell>
          <cell r="E14">
            <v>66.416666666666671</v>
          </cell>
          <cell r="F14">
            <v>78</v>
          </cell>
          <cell r="G14">
            <v>52</v>
          </cell>
          <cell r="H14">
            <v>21.96</v>
          </cell>
          <cell r="I14" t="str">
            <v>NO</v>
          </cell>
          <cell r="J14">
            <v>46.080000000000005</v>
          </cell>
          <cell r="K14">
            <v>0</v>
          </cell>
        </row>
        <row r="15">
          <cell r="B15">
            <v>24.600000000000005</v>
          </cell>
          <cell r="C15">
            <v>31.1</v>
          </cell>
          <cell r="D15">
            <v>19.399999999999999</v>
          </cell>
          <cell r="E15">
            <v>68.416666666666671</v>
          </cell>
          <cell r="F15">
            <v>82</v>
          </cell>
          <cell r="G15">
            <v>51</v>
          </cell>
          <cell r="H15">
            <v>24.12</v>
          </cell>
          <cell r="I15" t="str">
            <v>NO</v>
          </cell>
          <cell r="J15">
            <v>50.76</v>
          </cell>
          <cell r="K15">
            <v>0</v>
          </cell>
        </row>
        <row r="16">
          <cell r="B16">
            <v>24.970833333333331</v>
          </cell>
          <cell r="C16">
            <v>31.5</v>
          </cell>
          <cell r="D16">
            <v>20</v>
          </cell>
          <cell r="E16">
            <v>65.416666666666671</v>
          </cell>
          <cell r="F16">
            <v>80</v>
          </cell>
          <cell r="G16">
            <v>49</v>
          </cell>
          <cell r="H16">
            <v>20.52</v>
          </cell>
          <cell r="I16" t="str">
            <v>NO</v>
          </cell>
          <cell r="J16">
            <v>39.6</v>
          </cell>
          <cell r="K16">
            <v>0</v>
          </cell>
        </row>
        <row r="17">
          <cell r="B17">
            <v>24.275000000000002</v>
          </cell>
          <cell r="C17">
            <v>30.8</v>
          </cell>
          <cell r="D17">
            <v>18.5</v>
          </cell>
          <cell r="E17">
            <v>57.333333333333336</v>
          </cell>
          <cell r="F17">
            <v>72</v>
          </cell>
          <cell r="G17">
            <v>40</v>
          </cell>
          <cell r="H17">
            <v>12.6</v>
          </cell>
          <cell r="I17" t="str">
            <v>O</v>
          </cell>
          <cell r="J17">
            <v>26.64</v>
          </cell>
          <cell r="K17">
            <v>0</v>
          </cell>
        </row>
        <row r="18">
          <cell r="B18">
            <v>24.75</v>
          </cell>
          <cell r="C18">
            <v>30.4</v>
          </cell>
          <cell r="D18">
            <v>20.2</v>
          </cell>
          <cell r="E18">
            <v>56.541666666666664</v>
          </cell>
          <cell r="F18">
            <v>67</v>
          </cell>
          <cell r="G18">
            <v>46</v>
          </cell>
          <cell r="H18">
            <v>9</v>
          </cell>
          <cell r="I18" t="str">
            <v>O</v>
          </cell>
          <cell r="J18">
            <v>27</v>
          </cell>
          <cell r="K18">
            <v>0</v>
          </cell>
        </row>
        <row r="19">
          <cell r="B19">
            <v>23.437500000000004</v>
          </cell>
          <cell r="C19">
            <v>28.3</v>
          </cell>
          <cell r="D19">
            <v>20.5</v>
          </cell>
          <cell r="E19">
            <v>70.291666666666671</v>
          </cell>
          <cell r="F19">
            <v>78</v>
          </cell>
          <cell r="G19">
            <v>56</v>
          </cell>
          <cell r="H19">
            <v>14.04</v>
          </cell>
          <cell r="I19" t="str">
            <v>O</v>
          </cell>
          <cell r="J19">
            <v>34.56</v>
          </cell>
          <cell r="K19">
            <v>0</v>
          </cell>
        </row>
        <row r="20">
          <cell r="B20">
            <v>21.929166666666671</v>
          </cell>
          <cell r="C20">
            <v>27.3</v>
          </cell>
          <cell r="D20">
            <v>17.899999999999999</v>
          </cell>
          <cell r="E20">
            <v>74.958333333333329</v>
          </cell>
          <cell r="F20">
            <v>84</v>
          </cell>
          <cell r="G20">
            <v>63</v>
          </cell>
          <cell r="H20">
            <v>18</v>
          </cell>
          <cell r="I20" t="str">
            <v>O</v>
          </cell>
          <cell r="J20">
            <v>37.800000000000004</v>
          </cell>
          <cell r="K20">
            <v>0</v>
          </cell>
        </row>
        <row r="21">
          <cell r="B21">
            <v>21.50833333333334</v>
          </cell>
          <cell r="C21">
            <v>26.9</v>
          </cell>
          <cell r="D21">
            <v>17.399999999999999</v>
          </cell>
          <cell r="E21">
            <v>73.75</v>
          </cell>
          <cell r="F21">
            <v>83</v>
          </cell>
          <cell r="G21">
            <v>63</v>
          </cell>
          <cell r="H21">
            <v>23.400000000000002</v>
          </cell>
          <cell r="I21" t="str">
            <v>O</v>
          </cell>
          <cell r="J21">
            <v>42.480000000000004</v>
          </cell>
          <cell r="K21">
            <v>0</v>
          </cell>
        </row>
        <row r="22">
          <cell r="B22">
            <v>22.466666666666669</v>
          </cell>
          <cell r="C22">
            <v>27.3</v>
          </cell>
          <cell r="D22">
            <v>18.600000000000001</v>
          </cell>
          <cell r="E22">
            <v>72.708333333333329</v>
          </cell>
          <cell r="F22">
            <v>80</v>
          </cell>
          <cell r="G22">
            <v>63</v>
          </cell>
          <cell r="H22">
            <v>21.96</v>
          </cell>
          <cell r="I22" t="str">
            <v>O</v>
          </cell>
          <cell r="J22">
            <v>43.92</v>
          </cell>
          <cell r="K22">
            <v>0</v>
          </cell>
        </row>
        <row r="23">
          <cell r="B23">
            <v>22.908333333333331</v>
          </cell>
          <cell r="C23">
            <v>30.3</v>
          </cell>
          <cell r="D23">
            <v>18.5</v>
          </cell>
          <cell r="E23">
            <v>73.333333333333329</v>
          </cell>
          <cell r="F23">
            <v>84</v>
          </cell>
          <cell r="G23">
            <v>58</v>
          </cell>
          <cell r="H23">
            <v>18.720000000000002</v>
          </cell>
          <cell r="I23" t="str">
            <v>O</v>
          </cell>
          <cell r="J23">
            <v>43.92</v>
          </cell>
          <cell r="K23">
            <v>2</v>
          </cell>
        </row>
        <row r="24">
          <cell r="B24">
            <v>23.154166666666669</v>
          </cell>
          <cell r="C24">
            <v>28.6</v>
          </cell>
          <cell r="D24">
            <v>20.399999999999999</v>
          </cell>
          <cell r="E24">
            <v>77.5</v>
          </cell>
          <cell r="F24">
            <v>85</v>
          </cell>
          <cell r="G24">
            <v>65</v>
          </cell>
          <cell r="H24">
            <v>14.76</v>
          </cell>
          <cell r="I24" t="str">
            <v>O</v>
          </cell>
          <cell r="J24">
            <v>32.4</v>
          </cell>
          <cell r="K24">
            <v>2.4000000000000004</v>
          </cell>
        </row>
        <row r="25">
          <cell r="B25">
            <v>22.637500000000003</v>
          </cell>
          <cell r="C25">
            <v>29.2</v>
          </cell>
          <cell r="D25">
            <v>19.3</v>
          </cell>
          <cell r="E25">
            <v>78.333333333333329</v>
          </cell>
          <cell r="F25">
            <v>86</v>
          </cell>
          <cell r="G25">
            <v>64</v>
          </cell>
          <cell r="H25">
            <v>11.879999999999999</v>
          </cell>
          <cell r="I25" t="str">
            <v>O</v>
          </cell>
          <cell r="J25">
            <v>28.08</v>
          </cell>
          <cell r="K25">
            <v>1.2</v>
          </cell>
        </row>
        <row r="26">
          <cell r="B26">
            <v>23.741666666666664</v>
          </cell>
          <cell r="C26">
            <v>29.5</v>
          </cell>
          <cell r="D26">
            <v>19.100000000000001</v>
          </cell>
          <cell r="E26">
            <v>70.75</v>
          </cell>
          <cell r="F26">
            <v>85</v>
          </cell>
          <cell r="G26">
            <v>50</v>
          </cell>
          <cell r="H26">
            <v>12.96</v>
          </cell>
          <cell r="I26" t="str">
            <v>O</v>
          </cell>
          <cell r="J26">
            <v>29.52</v>
          </cell>
          <cell r="K26">
            <v>0</v>
          </cell>
        </row>
        <row r="27">
          <cell r="B27">
            <v>23.337500000000006</v>
          </cell>
          <cell r="C27">
            <v>29.9</v>
          </cell>
          <cell r="D27">
            <v>18.3</v>
          </cell>
          <cell r="E27">
            <v>60.208333333333336</v>
          </cell>
          <cell r="F27">
            <v>72</v>
          </cell>
          <cell r="G27">
            <v>44</v>
          </cell>
          <cell r="H27">
            <v>16.559999999999999</v>
          </cell>
          <cell r="I27" t="str">
            <v>O</v>
          </cell>
          <cell r="J27">
            <v>33.119999999999997</v>
          </cell>
          <cell r="K27">
            <v>0</v>
          </cell>
        </row>
        <row r="28">
          <cell r="B28">
            <v>23.320833333333336</v>
          </cell>
          <cell r="C28">
            <v>30.2</v>
          </cell>
          <cell r="D28">
            <v>17.8</v>
          </cell>
          <cell r="E28">
            <v>60.166666666666664</v>
          </cell>
          <cell r="F28">
            <v>73</v>
          </cell>
          <cell r="G28">
            <v>47</v>
          </cell>
          <cell r="H28">
            <v>12.24</v>
          </cell>
          <cell r="I28" t="str">
            <v>O</v>
          </cell>
          <cell r="J28">
            <v>27.36</v>
          </cell>
          <cell r="K28">
            <v>0</v>
          </cell>
        </row>
        <row r="29">
          <cell r="B29">
            <v>23.587500000000002</v>
          </cell>
          <cell r="C29">
            <v>29.7</v>
          </cell>
          <cell r="D29">
            <v>18.600000000000001</v>
          </cell>
          <cell r="E29">
            <v>60.166666666666664</v>
          </cell>
          <cell r="F29">
            <v>73</v>
          </cell>
          <cell r="G29">
            <v>46</v>
          </cell>
          <cell r="H29">
            <v>15.120000000000001</v>
          </cell>
          <cell r="I29" t="str">
            <v>O</v>
          </cell>
          <cell r="J29">
            <v>34.56</v>
          </cell>
          <cell r="K29">
            <v>0</v>
          </cell>
        </row>
        <row r="30">
          <cell r="B30">
            <v>23.508333333333329</v>
          </cell>
          <cell r="C30">
            <v>29.8</v>
          </cell>
          <cell r="D30">
            <v>18.600000000000001</v>
          </cell>
          <cell r="E30">
            <v>59.791666666666664</v>
          </cell>
          <cell r="F30">
            <v>74</v>
          </cell>
          <cell r="G30">
            <v>47</v>
          </cell>
          <cell r="H30">
            <v>12.96</v>
          </cell>
          <cell r="I30" t="str">
            <v>O</v>
          </cell>
          <cell r="J30">
            <v>28.44</v>
          </cell>
          <cell r="K30">
            <v>0</v>
          </cell>
        </row>
        <row r="31">
          <cell r="B31">
            <v>23.350000000000005</v>
          </cell>
          <cell r="C31">
            <v>29.6</v>
          </cell>
          <cell r="D31">
            <v>18.3</v>
          </cell>
          <cell r="E31">
            <v>61.291666666666664</v>
          </cell>
          <cell r="F31">
            <v>71</v>
          </cell>
          <cell r="G31">
            <v>51</v>
          </cell>
          <cell r="H31">
            <v>15.120000000000001</v>
          </cell>
          <cell r="I31" t="str">
            <v>NO</v>
          </cell>
          <cell r="J31">
            <v>30.96</v>
          </cell>
          <cell r="K31">
            <v>0</v>
          </cell>
        </row>
        <row r="32">
          <cell r="B32">
            <v>24.566666666666666</v>
          </cell>
          <cell r="C32">
            <v>31.2</v>
          </cell>
          <cell r="D32">
            <v>19.399999999999999</v>
          </cell>
          <cell r="E32">
            <v>63.375</v>
          </cell>
          <cell r="F32">
            <v>77</v>
          </cell>
          <cell r="G32">
            <v>45</v>
          </cell>
          <cell r="H32">
            <v>14.76</v>
          </cell>
          <cell r="I32" t="str">
            <v>NO</v>
          </cell>
          <cell r="J32">
            <v>30.6</v>
          </cell>
          <cell r="K32">
            <v>0</v>
          </cell>
        </row>
        <row r="33">
          <cell r="B33">
            <v>24.695833333333329</v>
          </cell>
          <cell r="C33">
            <v>30.9</v>
          </cell>
          <cell r="D33">
            <v>19.600000000000001</v>
          </cell>
          <cell r="E33">
            <v>58.958333333333336</v>
          </cell>
          <cell r="F33">
            <v>71</v>
          </cell>
          <cell r="G33">
            <v>45</v>
          </cell>
          <cell r="H33">
            <v>17.64</v>
          </cell>
          <cell r="I33" t="str">
            <v>O</v>
          </cell>
          <cell r="J33">
            <v>32.4</v>
          </cell>
          <cell r="K33">
            <v>0</v>
          </cell>
        </row>
        <row r="34">
          <cell r="B34">
            <v>24.820833333333329</v>
          </cell>
          <cell r="C34">
            <v>31.7</v>
          </cell>
          <cell r="D34">
            <v>19.100000000000001</v>
          </cell>
          <cell r="E34">
            <v>58.958333333333336</v>
          </cell>
          <cell r="F34">
            <v>72</v>
          </cell>
          <cell r="G34">
            <v>42</v>
          </cell>
          <cell r="H34">
            <v>13.68</v>
          </cell>
          <cell r="I34" t="str">
            <v>NO</v>
          </cell>
          <cell r="J34">
            <v>28.08</v>
          </cell>
          <cell r="K34">
            <v>0</v>
          </cell>
        </row>
        <row r="35">
          <cell r="I35" t="str">
            <v>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25.200000000000003</v>
          </cell>
          <cell r="C5">
            <v>30.8</v>
          </cell>
          <cell r="D5">
            <v>22.4</v>
          </cell>
          <cell r="E5">
            <v>82.541666666666671</v>
          </cell>
          <cell r="F5">
            <v>90</v>
          </cell>
          <cell r="G5">
            <v>68</v>
          </cell>
          <cell r="H5">
            <v>12.24</v>
          </cell>
          <cell r="I5" t="str">
            <v>NO</v>
          </cell>
          <cell r="J5">
            <v>33.480000000000004</v>
          </cell>
          <cell r="K5">
            <v>0</v>
          </cell>
        </row>
        <row r="6">
          <cell r="B6">
            <v>25.212500000000006</v>
          </cell>
          <cell r="C6">
            <v>30.6</v>
          </cell>
          <cell r="D6">
            <v>22.2</v>
          </cell>
          <cell r="E6">
            <v>82.708333333333329</v>
          </cell>
          <cell r="F6">
            <v>93</v>
          </cell>
          <cell r="G6">
            <v>59</v>
          </cell>
          <cell r="H6">
            <v>14.04</v>
          </cell>
          <cell r="I6" t="str">
            <v>S</v>
          </cell>
          <cell r="J6">
            <v>31.680000000000003</v>
          </cell>
          <cell r="K6">
            <v>0</v>
          </cell>
        </row>
        <row r="7">
          <cell r="B7">
            <v>24.383333333333329</v>
          </cell>
          <cell r="C7">
            <v>30.5</v>
          </cell>
          <cell r="D7">
            <v>19.600000000000001</v>
          </cell>
          <cell r="E7">
            <v>74.666666666666671</v>
          </cell>
          <cell r="F7">
            <v>91</v>
          </cell>
          <cell r="G7">
            <v>47</v>
          </cell>
          <cell r="H7">
            <v>6.84</v>
          </cell>
          <cell r="I7" t="str">
            <v>S</v>
          </cell>
          <cell r="J7">
            <v>17.28</v>
          </cell>
          <cell r="K7">
            <v>0</v>
          </cell>
        </row>
        <row r="8">
          <cell r="B8">
            <v>25.25</v>
          </cell>
          <cell r="C8">
            <v>31.8</v>
          </cell>
          <cell r="D8">
            <v>19.8</v>
          </cell>
          <cell r="E8">
            <v>70.833333333333329</v>
          </cell>
          <cell r="F8">
            <v>89</v>
          </cell>
          <cell r="G8">
            <v>46</v>
          </cell>
          <cell r="H8">
            <v>10.44</v>
          </cell>
          <cell r="I8" t="str">
            <v>S</v>
          </cell>
          <cell r="J8">
            <v>18</v>
          </cell>
          <cell r="K8">
            <v>0</v>
          </cell>
        </row>
        <row r="9">
          <cell r="B9">
            <v>26.220833333333328</v>
          </cell>
          <cell r="C9">
            <v>32.9</v>
          </cell>
          <cell r="D9">
            <v>20.2</v>
          </cell>
          <cell r="E9">
            <v>70.125</v>
          </cell>
          <cell r="F9">
            <v>89</v>
          </cell>
          <cell r="G9">
            <v>44</v>
          </cell>
          <cell r="H9">
            <v>7.2</v>
          </cell>
          <cell r="I9" t="str">
            <v>SE</v>
          </cell>
          <cell r="J9">
            <v>14.76</v>
          </cell>
          <cell r="K9">
            <v>0</v>
          </cell>
        </row>
        <row r="10">
          <cell r="B10">
            <v>26.933333333333334</v>
          </cell>
          <cell r="C10">
            <v>33.9</v>
          </cell>
          <cell r="D10">
            <v>20.8</v>
          </cell>
          <cell r="E10">
            <v>68.791666666666671</v>
          </cell>
          <cell r="F10">
            <v>89</v>
          </cell>
          <cell r="G10">
            <v>40</v>
          </cell>
          <cell r="H10">
            <v>6.84</v>
          </cell>
          <cell r="I10" t="str">
            <v>SE</v>
          </cell>
          <cell r="J10">
            <v>26.64</v>
          </cell>
          <cell r="K10">
            <v>0</v>
          </cell>
        </row>
        <row r="11">
          <cell r="B11">
            <v>27.254166666666666</v>
          </cell>
          <cell r="C11">
            <v>34.6</v>
          </cell>
          <cell r="D11">
            <v>20.7</v>
          </cell>
          <cell r="E11">
            <v>67.458333333333329</v>
          </cell>
          <cell r="F11">
            <v>87</v>
          </cell>
          <cell r="G11">
            <v>43</v>
          </cell>
          <cell r="H11">
            <v>11.879999999999999</v>
          </cell>
          <cell r="I11" t="str">
            <v>L</v>
          </cell>
          <cell r="J11">
            <v>24.48</v>
          </cell>
          <cell r="K11">
            <v>0</v>
          </cell>
        </row>
        <row r="12">
          <cell r="B12">
            <v>27.625</v>
          </cell>
          <cell r="C12">
            <v>34.700000000000003</v>
          </cell>
          <cell r="D12">
            <v>21.3</v>
          </cell>
          <cell r="E12">
            <v>64.791666666666671</v>
          </cell>
          <cell r="F12">
            <v>86</v>
          </cell>
          <cell r="G12">
            <v>33</v>
          </cell>
          <cell r="H12">
            <v>8.2799999999999994</v>
          </cell>
          <cell r="I12" t="str">
            <v>NE</v>
          </cell>
          <cell r="J12">
            <v>23.759999999999998</v>
          </cell>
          <cell r="K12">
            <v>0</v>
          </cell>
        </row>
        <row r="13">
          <cell r="B13">
            <v>26.616666666666671</v>
          </cell>
          <cell r="C13">
            <v>34.5</v>
          </cell>
          <cell r="D13">
            <v>19.899999999999999</v>
          </cell>
          <cell r="E13">
            <v>61.416666666666664</v>
          </cell>
          <cell r="F13">
            <v>78</v>
          </cell>
          <cell r="G13">
            <v>32</v>
          </cell>
          <cell r="H13">
            <v>6.12</v>
          </cell>
          <cell r="I13" t="str">
            <v>SE</v>
          </cell>
          <cell r="J13">
            <v>16.2</v>
          </cell>
          <cell r="K13">
            <v>0</v>
          </cell>
        </row>
        <row r="14">
          <cell r="B14">
            <v>26.933333333333334</v>
          </cell>
          <cell r="C14">
            <v>34.700000000000003</v>
          </cell>
          <cell r="D14">
            <v>20.7</v>
          </cell>
          <cell r="E14">
            <v>66.958333333333329</v>
          </cell>
          <cell r="F14">
            <v>83</v>
          </cell>
          <cell r="G14">
            <v>47</v>
          </cell>
          <cell r="H14">
            <v>10.44</v>
          </cell>
          <cell r="I14" t="str">
            <v>N</v>
          </cell>
          <cell r="J14">
            <v>31.319999999999997</v>
          </cell>
          <cell r="K14">
            <v>0</v>
          </cell>
        </row>
        <row r="15">
          <cell r="B15">
            <v>28.662500000000005</v>
          </cell>
          <cell r="C15">
            <v>34.5</v>
          </cell>
          <cell r="D15">
            <v>23.6</v>
          </cell>
          <cell r="E15">
            <v>66.708333333333329</v>
          </cell>
          <cell r="F15">
            <v>82</v>
          </cell>
          <cell r="G15">
            <v>46</v>
          </cell>
          <cell r="H15">
            <v>13.32</v>
          </cell>
          <cell r="I15" t="str">
            <v>N</v>
          </cell>
          <cell r="J15">
            <v>34.56</v>
          </cell>
          <cell r="K15">
            <v>0</v>
          </cell>
        </row>
        <row r="16">
          <cell r="B16">
            <v>27.616666666666671</v>
          </cell>
          <cell r="C16">
            <v>34.9</v>
          </cell>
          <cell r="D16">
            <v>21.8</v>
          </cell>
          <cell r="E16">
            <v>68</v>
          </cell>
          <cell r="F16">
            <v>85</v>
          </cell>
          <cell r="G16">
            <v>47</v>
          </cell>
          <cell r="H16">
            <v>13.68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25.558333333333337</v>
          </cell>
          <cell r="C17">
            <v>32.9</v>
          </cell>
          <cell r="D17">
            <v>21.6</v>
          </cell>
          <cell r="E17">
            <v>76.458333333333329</v>
          </cell>
          <cell r="F17">
            <v>88</v>
          </cell>
          <cell r="G17">
            <v>51</v>
          </cell>
          <cell r="H17">
            <v>16.920000000000002</v>
          </cell>
          <cell r="I17" t="str">
            <v>SO</v>
          </cell>
          <cell r="J17">
            <v>43.2</v>
          </cell>
          <cell r="K17">
            <v>0</v>
          </cell>
        </row>
        <row r="18">
          <cell r="B18">
            <v>23.216666666666672</v>
          </cell>
          <cell r="C18">
            <v>29.6</v>
          </cell>
          <cell r="D18">
            <v>20.2</v>
          </cell>
          <cell r="E18">
            <v>81.625</v>
          </cell>
          <cell r="F18">
            <v>91</v>
          </cell>
          <cell r="G18">
            <v>66</v>
          </cell>
          <cell r="H18">
            <v>9.7200000000000006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24.616666666666664</v>
          </cell>
          <cell r="C19">
            <v>30.8</v>
          </cell>
          <cell r="D19">
            <v>21.4</v>
          </cell>
          <cell r="E19">
            <v>78.875</v>
          </cell>
          <cell r="F19">
            <v>89</v>
          </cell>
          <cell r="G19">
            <v>62</v>
          </cell>
          <cell r="H19">
            <v>13.68</v>
          </cell>
          <cell r="I19" t="str">
            <v>S</v>
          </cell>
          <cell r="J19">
            <v>31.680000000000003</v>
          </cell>
          <cell r="K19">
            <v>0</v>
          </cell>
        </row>
        <row r="20">
          <cell r="B20">
            <v>23.970833333333328</v>
          </cell>
          <cell r="C20">
            <v>40.9</v>
          </cell>
          <cell r="D20">
            <v>19.600000000000001</v>
          </cell>
          <cell r="E20">
            <v>78.708333333333329</v>
          </cell>
          <cell r="F20">
            <v>92</v>
          </cell>
          <cell r="G20">
            <v>46</v>
          </cell>
          <cell r="H20">
            <v>8.64</v>
          </cell>
          <cell r="I20" t="str">
            <v>SO</v>
          </cell>
          <cell r="J20">
            <v>43.92</v>
          </cell>
          <cell r="K20">
            <v>2</v>
          </cell>
        </row>
        <row r="21">
          <cell r="B21">
            <v>24.175000000000001</v>
          </cell>
          <cell r="C21">
            <v>31.1</v>
          </cell>
          <cell r="D21">
            <v>19.7</v>
          </cell>
          <cell r="E21">
            <v>78.375</v>
          </cell>
          <cell r="F21">
            <v>95</v>
          </cell>
          <cell r="G21">
            <v>47</v>
          </cell>
          <cell r="H21">
            <v>7.5600000000000005</v>
          </cell>
          <cell r="I21" t="str">
            <v>SO</v>
          </cell>
          <cell r="J21">
            <v>32.4</v>
          </cell>
          <cell r="K21">
            <v>0</v>
          </cell>
        </row>
        <row r="22">
          <cell r="B22">
            <v>25.658333333333335</v>
          </cell>
          <cell r="C22">
            <v>31</v>
          </cell>
          <cell r="D22">
            <v>21.9</v>
          </cell>
          <cell r="E22">
            <v>76.375</v>
          </cell>
          <cell r="F22">
            <v>90</v>
          </cell>
          <cell r="G22">
            <v>53</v>
          </cell>
          <cell r="H22">
            <v>10.8</v>
          </cell>
          <cell r="I22" t="str">
            <v>SO</v>
          </cell>
          <cell r="J22">
            <v>28.44</v>
          </cell>
          <cell r="K22">
            <v>0.4</v>
          </cell>
        </row>
        <row r="23">
          <cell r="B23">
            <v>26.508333333333329</v>
          </cell>
          <cell r="C23">
            <v>32.799999999999997</v>
          </cell>
          <cell r="D23">
            <v>21.9</v>
          </cell>
          <cell r="E23">
            <v>74.583333333333329</v>
          </cell>
          <cell r="F23">
            <v>93</v>
          </cell>
          <cell r="G23">
            <v>48</v>
          </cell>
          <cell r="H23">
            <v>14.4</v>
          </cell>
          <cell r="I23" t="str">
            <v>SO</v>
          </cell>
          <cell r="J23">
            <v>34.200000000000003</v>
          </cell>
          <cell r="K23">
            <v>0</v>
          </cell>
        </row>
        <row r="24">
          <cell r="B24">
            <v>26.683333333333326</v>
          </cell>
          <cell r="C24">
            <v>32.200000000000003</v>
          </cell>
          <cell r="D24">
            <v>21.4</v>
          </cell>
          <cell r="E24">
            <v>73</v>
          </cell>
          <cell r="F24">
            <v>92</v>
          </cell>
          <cell r="G24">
            <v>48</v>
          </cell>
          <cell r="H24">
            <v>11.520000000000001</v>
          </cell>
          <cell r="I24" t="str">
            <v>SO</v>
          </cell>
          <cell r="J24">
            <v>28.8</v>
          </cell>
          <cell r="K24">
            <v>0</v>
          </cell>
        </row>
        <row r="25">
          <cell r="B25">
            <v>26.958333333333332</v>
          </cell>
          <cell r="C25">
            <v>32.9</v>
          </cell>
          <cell r="D25">
            <v>21.2</v>
          </cell>
          <cell r="E25">
            <v>70.583333333333329</v>
          </cell>
          <cell r="F25">
            <v>93</v>
          </cell>
          <cell r="G25">
            <v>43</v>
          </cell>
          <cell r="H25">
            <v>11.16</v>
          </cell>
          <cell r="I25" t="str">
            <v>SO</v>
          </cell>
          <cell r="J25">
            <v>27</v>
          </cell>
          <cell r="K25">
            <v>0</v>
          </cell>
        </row>
        <row r="26">
          <cell r="B26">
            <v>27.529166666666669</v>
          </cell>
          <cell r="C26">
            <v>33.6</v>
          </cell>
          <cell r="D26">
            <v>22</v>
          </cell>
          <cell r="E26">
            <v>69.166666666666671</v>
          </cell>
          <cell r="F26">
            <v>91</v>
          </cell>
          <cell r="G26">
            <v>45</v>
          </cell>
          <cell r="H26">
            <v>10.44</v>
          </cell>
          <cell r="I26" t="str">
            <v>NE</v>
          </cell>
          <cell r="J26">
            <v>25.92</v>
          </cell>
          <cell r="K26">
            <v>0</v>
          </cell>
        </row>
        <row r="27">
          <cell r="B27">
            <v>27.008333333333336</v>
          </cell>
          <cell r="C27">
            <v>34.4</v>
          </cell>
          <cell r="D27">
            <v>20.100000000000001</v>
          </cell>
          <cell r="E27">
            <v>64.083333333333329</v>
          </cell>
          <cell r="F27">
            <v>93</v>
          </cell>
          <cell r="G27">
            <v>30</v>
          </cell>
          <cell r="H27">
            <v>10.44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26.058333333333334</v>
          </cell>
          <cell r="C28">
            <v>34.299999999999997</v>
          </cell>
          <cell r="D28">
            <v>18.399999999999999</v>
          </cell>
          <cell r="E28">
            <v>66.291666666666671</v>
          </cell>
          <cell r="F28">
            <v>90</v>
          </cell>
          <cell r="G28">
            <v>32</v>
          </cell>
          <cell r="H28">
            <v>7.9200000000000008</v>
          </cell>
          <cell r="I28" t="str">
            <v>SO</v>
          </cell>
          <cell r="J28">
            <v>19.079999999999998</v>
          </cell>
          <cell r="K28">
            <v>0</v>
          </cell>
        </row>
        <row r="29">
          <cell r="B29">
            <v>26.145833333333332</v>
          </cell>
          <cell r="C29">
            <v>34.5</v>
          </cell>
          <cell r="D29">
            <v>19.5</v>
          </cell>
          <cell r="E29">
            <v>64.791666666666671</v>
          </cell>
          <cell r="F29">
            <v>92</v>
          </cell>
          <cell r="G29">
            <v>29</v>
          </cell>
          <cell r="H29">
            <v>7.5600000000000005</v>
          </cell>
          <cell r="I29" t="str">
            <v>SO</v>
          </cell>
          <cell r="J29">
            <v>21.240000000000002</v>
          </cell>
          <cell r="K29">
            <v>0</v>
          </cell>
        </row>
        <row r="30">
          <cell r="B30">
            <v>26.037500000000005</v>
          </cell>
          <cell r="C30">
            <v>34.299999999999997</v>
          </cell>
          <cell r="D30">
            <v>19</v>
          </cell>
          <cell r="E30">
            <v>63.291666666666664</v>
          </cell>
          <cell r="F30">
            <v>89</v>
          </cell>
          <cell r="G30">
            <v>29</v>
          </cell>
          <cell r="H30">
            <v>11.879999999999999</v>
          </cell>
          <cell r="I30" t="str">
            <v>SO</v>
          </cell>
          <cell r="J30">
            <v>25.2</v>
          </cell>
          <cell r="K30">
            <v>0</v>
          </cell>
        </row>
        <row r="31">
          <cell r="B31">
            <v>26.108333333333334</v>
          </cell>
          <cell r="C31">
            <v>34.1</v>
          </cell>
          <cell r="D31">
            <v>18.5</v>
          </cell>
          <cell r="E31">
            <v>67.5</v>
          </cell>
          <cell r="F31">
            <v>92</v>
          </cell>
          <cell r="G31">
            <v>41</v>
          </cell>
          <cell r="H31">
            <v>10.8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26.658333333333335</v>
          </cell>
          <cell r="C32">
            <v>33.700000000000003</v>
          </cell>
          <cell r="D32">
            <v>21.3</v>
          </cell>
          <cell r="E32">
            <v>71.5</v>
          </cell>
          <cell r="F32">
            <v>89</v>
          </cell>
          <cell r="G32">
            <v>40</v>
          </cell>
          <cell r="H32">
            <v>7.5600000000000005</v>
          </cell>
          <cell r="I32" t="str">
            <v>SO</v>
          </cell>
          <cell r="J32">
            <v>21.240000000000002</v>
          </cell>
          <cell r="K32">
            <v>0</v>
          </cell>
        </row>
        <row r="33">
          <cell r="B33">
            <v>27.112500000000001</v>
          </cell>
          <cell r="C33">
            <v>35.200000000000003</v>
          </cell>
          <cell r="D33">
            <v>20.100000000000001</v>
          </cell>
          <cell r="E33">
            <v>67.458333333333329</v>
          </cell>
          <cell r="F33">
            <v>93</v>
          </cell>
          <cell r="G33">
            <v>33</v>
          </cell>
          <cell r="H33">
            <v>11.16</v>
          </cell>
          <cell r="I33" t="str">
            <v>SO</v>
          </cell>
          <cell r="J33">
            <v>29.880000000000003</v>
          </cell>
          <cell r="K33">
            <v>0</v>
          </cell>
        </row>
        <row r="34">
          <cell r="B34">
            <v>27.141666666666662</v>
          </cell>
          <cell r="C34">
            <v>34.9</v>
          </cell>
          <cell r="D34">
            <v>19.5</v>
          </cell>
          <cell r="E34">
            <v>65.916666666666671</v>
          </cell>
          <cell r="F34">
            <v>92</v>
          </cell>
          <cell r="G34">
            <v>35</v>
          </cell>
          <cell r="H34">
            <v>10.44</v>
          </cell>
          <cell r="I34" t="str">
            <v>SO</v>
          </cell>
          <cell r="J34">
            <v>24.12</v>
          </cell>
          <cell r="K34">
            <v>0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23.737500000000001</v>
          </cell>
          <cell r="C5">
            <v>28.7</v>
          </cell>
          <cell r="D5">
            <v>20.8</v>
          </cell>
          <cell r="E5">
            <v>89.375</v>
          </cell>
          <cell r="F5">
            <v>98</v>
          </cell>
          <cell r="G5">
            <v>69</v>
          </cell>
          <cell r="H5">
            <v>16.559999999999999</v>
          </cell>
          <cell r="I5" t="str">
            <v>NO</v>
          </cell>
          <cell r="J5">
            <v>35.64</v>
          </cell>
          <cell r="K5">
            <v>0.4</v>
          </cell>
        </row>
        <row r="6">
          <cell r="B6">
            <v>23.295833333333334</v>
          </cell>
          <cell r="C6">
            <v>30.1</v>
          </cell>
          <cell r="D6">
            <v>20.3</v>
          </cell>
          <cell r="E6">
            <v>87.291666666666671</v>
          </cell>
          <cell r="F6">
            <v>97</v>
          </cell>
          <cell r="G6">
            <v>58</v>
          </cell>
          <cell r="H6">
            <v>10.08</v>
          </cell>
          <cell r="I6" t="str">
            <v>O</v>
          </cell>
          <cell r="J6">
            <v>41.04</v>
          </cell>
          <cell r="K6">
            <v>1.2</v>
          </cell>
        </row>
        <row r="7">
          <cell r="B7">
            <v>23.791666666666668</v>
          </cell>
          <cell r="C7">
            <v>30.4</v>
          </cell>
          <cell r="D7">
            <v>18.899999999999999</v>
          </cell>
          <cell r="E7">
            <v>80.5</v>
          </cell>
          <cell r="F7">
            <v>98</v>
          </cell>
          <cell r="G7">
            <v>48</v>
          </cell>
          <cell r="H7">
            <v>8.64</v>
          </cell>
          <cell r="I7" t="str">
            <v>L</v>
          </cell>
          <cell r="J7">
            <v>18.36</v>
          </cell>
          <cell r="K7">
            <v>0.2</v>
          </cell>
        </row>
        <row r="8">
          <cell r="B8">
            <v>22.329166666666666</v>
          </cell>
          <cell r="C8">
            <v>30.1</v>
          </cell>
          <cell r="D8">
            <v>16.100000000000001</v>
          </cell>
          <cell r="E8">
            <v>77.375</v>
          </cell>
          <cell r="F8">
            <v>98</v>
          </cell>
          <cell r="G8">
            <v>42</v>
          </cell>
          <cell r="H8">
            <v>9.3600000000000012</v>
          </cell>
          <cell r="I8" t="str">
            <v>L</v>
          </cell>
          <cell r="J8">
            <v>21.6</v>
          </cell>
          <cell r="K8">
            <v>0</v>
          </cell>
        </row>
        <row r="9">
          <cell r="B9">
            <v>22.962500000000002</v>
          </cell>
          <cell r="C9">
            <v>31</v>
          </cell>
          <cell r="D9">
            <v>15.6</v>
          </cell>
          <cell r="E9">
            <v>75.375</v>
          </cell>
          <cell r="F9">
            <v>98</v>
          </cell>
          <cell r="G9">
            <v>41</v>
          </cell>
          <cell r="H9">
            <v>5.04</v>
          </cell>
          <cell r="I9" t="str">
            <v>O</v>
          </cell>
          <cell r="J9">
            <v>18.720000000000002</v>
          </cell>
          <cell r="K9">
            <v>0</v>
          </cell>
        </row>
        <row r="10">
          <cell r="B10">
            <v>23.174999999999997</v>
          </cell>
          <cell r="C10">
            <v>32</v>
          </cell>
          <cell r="D10">
            <v>15.9</v>
          </cell>
          <cell r="E10">
            <v>74.958333333333329</v>
          </cell>
          <cell r="F10">
            <v>98</v>
          </cell>
          <cell r="G10">
            <v>39</v>
          </cell>
          <cell r="H10">
            <v>6.12</v>
          </cell>
          <cell r="I10" t="str">
            <v>L</v>
          </cell>
          <cell r="J10">
            <v>15.840000000000002</v>
          </cell>
          <cell r="K10">
            <v>0.2</v>
          </cell>
        </row>
        <row r="11">
          <cell r="B11">
            <v>23.933333333333334</v>
          </cell>
          <cell r="C11">
            <v>32.9</v>
          </cell>
          <cell r="D11">
            <v>15.7</v>
          </cell>
          <cell r="E11">
            <v>70.916666666666671</v>
          </cell>
          <cell r="F11">
            <v>98</v>
          </cell>
          <cell r="G11">
            <v>29</v>
          </cell>
          <cell r="H11">
            <v>12.24</v>
          </cell>
          <cell r="I11" t="str">
            <v>L</v>
          </cell>
          <cell r="J11">
            <v>34.200000000000003</v>
          </cell>
          <cell r="K11">
            <v>0</v>
          </cell>
        </row>
        <row r="12">
          <cell r="B12">
            <v>22.958333333333332</v>
          </cell>
          <cell r="C12">
            <v>32.6</v>
          </cell>
          <cell r="D12">
            <v>14.9</v>
          </cell>
          <cell r="E12">
            <v>71</v>
          </cell>
          <cell r="F12">
            <v>98</v>
          </cell>
          <cell r="G12">
            <v>33</v>
          </cell>
          <cell r="H12">
            <v>11.520000000000001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23.708333333333332</v>
          </cell>
          <cell r="C13">
            <v>32.6</v>
          </cell>
          <cell r="D13">
            <v>16.3</v>
          </cell>
          <cell r="E13">
            <v>75.708333333333329</v>
          </cell>
          <cell r="F13">
            <v>98</v>
          </cell>
          <cell r="G13">
            <v>47</v>
          </cell>
          <cell r="H13">
            <v>9.7200000000000006</v>
          </cell>
          <cell r="I13" t="str">
            <v>L</v>
          </cell>
          <cell r="J13">
            <v>24.48</v>
          </cell>
          <cell r="K13">
            <v>0</v>
          </cell>
        </row>
        <row r="14">
          <cell r="B14">
            <v>26.350000000000005</v>
          </cell>
          <cell r="C14">
            <v>33.799999999999997</v>
          </cell>
          <cell r="D14">
            <v>19.8</v>
          </cell>
          <cell r="E14">
            <v>71.458333333333329</v>
          </cell>
          <cell r="F14">
            <v>97</v>
          </cell>
          <cell r="G14">
            <v>40</v>
          </cell>
          <cell r="H14">
            <v>18</v>
          </cell>
          <cell r="I14" t="str">
            <v>N</v>
          </cell>
          <cell r="J14">
            <v>38.519999999999996</v>
          </cell>
          <cell r="K14">
            <v>0</v>
          </cell>
        </row>
        <row r="15">
          <cell r="B15">
            <v>26.733333333333334</v>
          </cell>
          <cell r="C15">
            <v>33.4</v>
          </cell>
          <cell r="D15">
            <v>20.399999999999999</v>
          </cell>
          <cell r="E15">
            <v>67.208333333333329</v>
          </cell>
          <cell r="F15">
            <v>92</v>
          </cell>
          <cell r="G15">
            <v>41</v>
          </cell>
          <cell r="H15">
            <v>18</v>
          </cell>
          <cell r="I15" t="str">
            <v>N</v>
          </cell>
          <cell r="J15">
            <v>38.519999999999996</v>
          </cell>
          <cell r="K15">
            <v>0</v>
          </cell>
        </row>
        <row r="16">
          <cell r="B16">
            <v>26.529166666666669</v>
          </cell>
          <cell r="C16">
            <v>34</v>
          </cell>
          <cell r="D16">
            <v>19.600000000000001</v>
          </cell>
          <cell r="E16">
            <v>63.416666666666664</v>
          </cell>
          <cell r="F16">
            <v>91</v>
          </cell>
          <cell r="G16">
            <v>33</v>
          </cell>
          <cell r="H16">
            <v>11.16</v>
          </cell>
          <cell r="I16" t="str">
            <v>N</v>
          </cell>
          <cell r="J16">
            <v>25.56</v>
          </cell>
          <cell r="K16">
            <v>0</v>
          </cell>
        </row>
        <row r="17">
          <cell r="B17">
            <v>24.05</v>
          </cell>
          <cell r="C17">
            <v>32.5</v>
          </cell>
          <cell r="D17">
            <v>16.600000000000001</v>
          </cell>
          <cell r="E17">
            <v>69.75</v>
          </cell>
          <cell r="F17">
            <v>98</v>
          </cell>
          <cell r="G17">
            <v>33</v>
          </cell>
          <cell r="H17">
            <v>10.44</v>
          </cell>
          <cell r="I17" t="str">
            <v>L</v>
          </cell>
          <cell r="J17">
            <v>21.240000000000002</v>
          </cell>
          <cell r="K17">
            <v>0</v>
          </cell>
        </row>
        <row r="18">
          <cell r="B18">
            <v>23.641666666666666</v>
          </cell>
          <cell r="C18">
            <v>32.1</v>
          </cell>
          <cell r="D18">
            <v>16.3</v>
          </cell>
          <cell r="E18">
            <v>75.75</v>
          </cell>
          <cell r="F18">
            <v>98</v>
          </cell>
          <cell r="G18">
            <v>44</v>
          </cell>
          <cell r="H18">
            <v>11.879999999999999</v>
          </cell>
          <cell r="I18" t="str">
            <v>L</v>
          </cell>
          <cell r="J18">
            <v>23.400000000000002</v>
          </cell>
          <cell r="K18">
            <v>0</v>
          </cell>
        </row>
        <row r="19">
          <cell r="B19">
            <v>24.179166666666671</v>
          </cell>
          <cell r="C19">
            <v>29.7</v>
          </cell>
          <cell r="D19">
            <v>20.7</v>
          </cell>
          <cell r="E19">
            <v>77.958333333333329</v>
          </cell>
          <cell r="F19">
            <v>94</v>
          </cell>
          <cell r="G19">
            <v>53</v>
          </cell>
          <cell r="H19">
            <v>15.120000000000001</v>
          </cell>
          <cell r="I19" t="str">
            <v>L</v>
          </cell>
          <cell r="J19">
            <v>31.680000000000003</v>
          </cell>
          <cell r="K19">
            <v>0</v>
          </cell>
        </row>
        <row r="20">
          <cell r="B20">
            <v>23.283333333333335</v>
          </cell>
          <cell r="C20">
            <v>29.3</v>
          </cell>
          <cell r="D20">
            <v>19.399999999999999</v>
          </cell>
          <cell r="E20">
            <v>75.791666666666671</v>
          </cell>
          <cell r="F20">
            <v>96</v>
          </cell>
          <cell r="G20">
            <v>50</v>
          </cell>
          <cell r="H20">
            <v>14.4</v>
          </cell>
          <cell r="I20" t="str">
            <v>L</v>
          </cell>
          <cell r="J20">
            <v>35.28</v>
          </cell>
          <cell r="K20">
            <v>0</v>
          </cell>
        </row>
        <row r="21">
          <cell r="B21">
            <v>23.604166666666671</v>
          </cell>
          <cell r="C21">
            <v>30.7</v>
          </cell>
          <cell r="D21">
            <v>18.899999999999999</v>
          </cell>
          <cell r="E21">
            <v>70.75</v>
          </cell>
          <cell r="F21">
            <v>90</v>
          </cell>
          <cell r="G21">
            <v>50</v>
          </cell>
          <cell r="H21">
            <v>14.04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24.324999999999999</v>
          </cell>
          <cell r="C22">
            <v>30.7</v>
          </cell>
          <cell r="D22">
            <v>19.5</v>
          </cell>
          <cell r="E22">
            <v>71.75</v>
          </cell>
          <cell r="F22">
            <v>89</v>
          </cell>
          <cell r="G22">
            <v>49</v>
          </cell>
          <cell r="H22">
            <v>15.120000000000001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24.775000000000002</v>
          </cell>
          <cell r="C23">
            <v>32.299999999999997</v>
          </cell>
          <cell r="D23">
            <v>19.5</v>
          </cell>
          <cell r="E23">
            <v>72.458333333333329</v>
          </cell>
          <cell r="F23">
            <v>93</v>
          </cell>
          <cell r="G23">
            <v>42</v>
          </cell>
          <cell r="H23">
            <v>16.2</v>
          </cell>
          <cell r="I23" t="str">
            <v>N</v>
          </cell>
          <cell r="J23">
            <v>31.319999999999997</v>
          </cell>
          <cell r="K23">
            <v>0</v>
          </cell>
        </row>
        <row r="24">
          <cell r="B24">
            <v>24.245833333333337</v>
          </cell>
          <cell r="C24">
            <v>30.4</v>
          </cell>
          <cell r="D24">
            <v>21.1</v>
          </cell>
          <cell r="E24">
            <v>82.541666666666671</v>
          </cell>
          <cell r="F24">
            <v>97</v>
          </cell>
          <cell r="G24">
            <v>53</v>
          </cell>
          <cell r="H24">
            <v>8.64</v>
          </cell>
          <cell r="I24" t="str">
            <v>L</v>
          </cell>
          <cell r="J24">
            <v>17.64</v>
          </cell>
          <cell r="K24">
            <v>1.8</v>
          </cell>
        </row>
        <row r="25">
          <cell r="B25">
            <v>24</v>
          </cell>
          <cell r="C25">
            <v>32</v>
          </cell>
          <cell r="D25">
            <v>18.5</v>
          </cell>
          <cell r="E25">
            <v>80.458333333333329</v>
          </cell>
          <cell r="F25">
            <v>98</v>
          </cell>
          <cell r="G25">
            <v>42</v>
          </cell>
          <cell r="H25">
            <v>8.64</v>
          </cell>
          <cell r="I25" t="str">
            <v>N</v>
          </cell>
          <cell r="J25">
            <v>18.720000000000002</v>
          </cell>
          <cell r="K25">
            <v>1.2</v>
          </cell>
        </row>
        <row r="26">
          <cell r="B26">
            <v>24.379166666666674</v>
          </cell>
          <cell r="C26">
            <v>32.299999999999997</v>
          </cell>
          <cell r="D26">
            <v>17.5</v>
          </cell>
          <cell r="E26">
            <v>69.708333333333329</v>
          </cell>
          <cell r="F26">
            <v>98</v>
          </cell>
          <cell r="G26">
            <v>32</v>
          </cell>
          <cell r="H26">
            <v>10.08</v>
          </cell>
          <cell r="I26" t="str">
            <v>NE</v>
          </cell>
          <cell r="J26">
            <v>20.52</v>
          </cell>
          <cell r="K26">
            <v>0</v>
          </cell>
        </row>
        <row r="27">
          <cell r="B27">
            <v>23.375</v>
          </cell>
          <cell r="C27">
            <v>32.1</v>
          </cell>
          <cell r="D27">
            <v>14.2</v>
          </cell>
          <cell r="E27">
            <v>66.625</v>
          </cell>
          <cell r="F27">
            <v>98</v>
          </cell>
          <cell r="G27">
            <v>34</v>
          </cell>
          <cell r="H27">
            <v>9.7200000000000006</v>
          </cell>
          <cell r="I27" t="str">
            <v>NE</v>
          </cell>
          <cell r="J27">
            <v>20.88</v>
          </cell>
          <cell r="K27">
            <v>0</v>
          </cell>
        </row>
        <row r="28">
          <cell r="B28">
            <v>23.454166666666666</v>
          </cell>
          <cell r="C28">
            <v>32.5</v>
          </cell>
          <cell r="D28">
            <v>16.5</v>
          </cell>
          <cell r="E28">
            <v>73.25</v>
          </cell>
          <cell r="F28">
            <v>98</v>
          </cell>
          <cell r="G28">
            <v>32</v>
          </cell>
          <cell r="H28">
            <v>10.08</v>
          </cell>
          <cell r="I28" t="str">
            <v>NE</v>
          </cell>
          <cell r="J28">
            <v>21.96</v>
          </cell>
          <cell r="K28">
            <v>0</v>
          </cell>
        </row>
        <row r="29">
          <cell r="B29">
            <v>22.983333333333331</v>
          </cell>
          <cell r="C29">
            <v>32.299999999999997</v>
          </cell>
          <cell r="D29">
            <v>15.1</v>
          </cell>
          <cell r="E29">
            <v>71.916666666666671</v>
          </cell>
          <cell r="F29">
            <v>98</v>
          </cell>
          <cell r="G29">
            <v>32</v>
          </cell>
          <cell r="H29">
            <v>11.520000000000001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23.279166666666665</v>
          </cell>
          <cell r="C30">
            <v>32.9</v>
          </cell>
          <cell r="D30">
            <v>15.1</v>
          </cell>
          <cell r="E30">
            <v>71.708333333333329</v>
          </cell>
          <cell r="F30">
            <v>99</v>
          </cell>
          <cell r="G30">
            <v>31</v>
          </cell>
          <cell r="H30">
            <v>11.16</v>
          </cell>
          <cell r="I30" t="str">
            <v>L</v>
          </cell>
          <cell r="J30">
            <v>20.88</v>
          </cell>
          <cell r="K30">
            <v>0</v>
          </cell>
        </row>
        <row r="31">
          <cell r="B31">
            <v>24.012500000000003</v>
          </cell>
          <cell r="C31">
            <v>33.799999999999997</v>
          </cell>
          <cell r="D31">
            <v>15.9</v>
          </cell>
          <cell r="E31">
            <v>71.083333333333329</v>
          </cell>
          <cell r="F31">
            <v>98</v>
          </cell>
          <cell r="G31">
            <v>32</v>
          </cell>
          <cell r="H31">
            <v>16.2</v>
          </cell>
          <cell r="I31" t="str">
            <v>L</v>
          </cell>
          <cell r="J31">
            <v>28.44</v>
          </cell>
          <cell r="K31">
            <v>0</v>
          </cell>
        </row>
        <row r="32">
          <cell r="B32">
            <v>25.083333333333332</v>
          </cell>
          <cell r="C32">
            <v>34</v>
          </cell>
          <cell r="D32">
            <v>18</v>
          </cell>
          <cell r="E32">
            <v>71.958333333333329</v>
          </cell>
          <cell r="F32">
            <v>98</v>
          </cell>
          <cell r="G32">
            <v>31</v>
          </cell>
          <cell r="H32">
            <v>8.64</v>
          </cell>
          <cell r="I32" t="str">
            <v>L</v>
          </cell>
          <cell r="J32">
            <v>20.88</v>
          </cell>
          <cell r="K32">
            <v>0</v>
          </cell>
        </row>
        <row r="33">
          <cell r="B33">
            <v>25.05</v>
          </cell>
          <cell r="C33">
            <v>34</v>
          </cell>
          <cell r="D33">
            <v>17.399999999999999</v>
          </cell>
          <cell r="E33">
            <v>70.833333333333329</v>
          </cell>
          <cell r="F33">
            <v>98</v>
          </cell>
          <cell r="G33">
            <v>31</v>
          </cell>
          <cell r="H33">
            <v>11.879999999999999</v>
          </cell>
          <cell r="I33" t="str">
            <v>N</v>
          </cell>
          <cell r="J33">
            <v>23.759999999999998</v>
          </cell>
          <cell r="K33">
            <v>0</v>
          </cell>
        </row>
        <row r="34">
          <cell r="B34">
            <v>25.070833333333336</v>
          </cell>
          <cell r="C34">
            <v>34.700000000000003</v>
          </cell>
          <cell r="D34">
            <v>17.2</v>
          </cell>
          <cell r="E34">
            <v>68.666666666666671</v>
          </cell>
          <cell r="F34">
            <v>98</v>
          </cell>
          <cell r="G34">
            <v>30</v>
          </cell>
          <cell r="H34">
            <v>10.8</v>
          </cell>
          <cell r="I34" t="str">
            <v>N</v>
          </cell>
          <cell r="J34">
            <v>22.32</v>
          </cell>
          <cell r="K34">
            <v>0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22.262499999999999</v>
          </cell>
          <cell r="C5">
            <v>25.6</v>
          </cell>
          <cell r="D5">
            <v>20</v>
          </cell>
          <cell r="E5">
            <v>85.875</v>
          </cell>
          <cell r="F5">
            <v>96</v>
          </cell>
          <cell r="G5">
            <v>69</v>
          </cell>
          <cell r="H5">
            <v>18</v>
          </cell>
          <cell r="I5" t="str">
            <v>N</v>
          </cell>
          <cell r="J5">
            <v>30.6</v>
          </cell>
          <cell r="K5">
            <v>0.8</v>
          </cell>
        </row>
        <row r="6">
          <cell r="B6">
            <v>22.016666666666666</v>
          </cell>
          <cell r="C6">
            <v>26.6</v>
          </cell>
          <cell r="D6">
            <v>19.7</v>
          </cell>
          <cell r="E6">
            <v>87.416666666666671</v>
          </cell>
          <cell r="F6">
            <v>95</v>
          </cell>
          <cell r="G6">
            <v>72</v>
          </cell>
          <cell r="H6">
            <v>15.120000000000001</v>
          </cell>
          <cell r="I6" t="str">
            <v>O</v>
          </cell>
          <cell r="J6">
            <v>29.16</v>
          </cell>
          <cell r="K6">
            <v>0.60000000000000009</v>
          </cell>
        </row>
        <row r="7">
          <cell r="B7">
            <v>23.004166666666666</v>
          </cell>
          <cell r="C7">
            <v>28.4</v>
          </cell>
          <cell r="D7">
            <v>18.600000000000001</v>
          </cell>
          <cell r="E7">
            <v>81.166666666666671</v>
          </cell>
          <cell r="F7">
            <v>97</v>
          </cell>
          <cell r="G7">
            <v>57</v>
          </cell>
          <cell r="H7">
            <v>12.6</v>
          </cell>
          <cell r="I7" t="str">
            <v>SO</v>
          </cell>
          <cell r="J7">
            <v>27.36</v>
          </cell>
          <cell r="K7">
            <v>0.2</v>
          </cell>
        </row>
        <row r="8">
          <cell r="B8">
            <v>23.283333333333335</v>
          </cell>
          <cell r="C8">
            <v>29.4</v>
          </cell>
          <cell r="D8">
            <v>19</v>
          </cell>
          <cell r="E8">
            <v>76.666666666666671</v>
          </cell>
          <cell r="F8">
            <v>93</v>
          </cell>
          <cell r="G8">
            <v>48</v>
          </cell>
          <cell r="H8">
            <v>1.4400000000000002</v>
          </cell>
          <cell r="I8" t="str">
            <v>S</v>
          </cell>
          <cell r="J8">
            <v>23.400000000000002</v>
          </cell>
          <cell r="K8">
            <v>0.60000000000000009</v>
          </cell>
        </row>
        <row r="9">
          <cell r="B9">
            <v>23.612500000000001</v>
          </cell>
          <cell r="C9">
            <v>30</v>
          </cell>
          <cell r="D9">
            <v>19.100000000000001</v>
          </cell>
          <cell r="E9">
            <v>69</v>
          </cell>
          <cell r="F9">
            <v>85</v>
          </cell>
          <cell r="G9">
            <v>47</v>
          </cell>
          <cell r="H9">
            <v>2.8800000000000003</v>
          </cell>
          <cell r="I9" t="str">
            <v>L</v>
          </cell>
          <cell r="J9">
            <v>25.92</v>
          </cell>
          <cell r="K9">
            <v>0.4</v>
          </cell>
        </row>
        <row r="10">
          <cell r="B10">
            <v>24.470833333333335</v>
          </cell>
          <cell r="C10">
            <v>30.9</v>
          </cell>
          <cell r="D10">
            <v>19.3</v>
          </cell>
          <cell r="E10">
            <v>66.416666666666671</v>
          </cell>
          <cell r="F10">
            <v>84</v>
          </cell>
          <cell r="G10">
            <v>42</v>
          </cell>
          <cell r="H10">
            <v>1.08</v>
          </cell>
          <cell r="I10" t="str">
            <v>L</v>
          </cell>
          <cell r="J10">
            <v>22.32</v>
          </cell>
          <cell r="K10">
            <v>1.8000000000000003</v>
          </cell>
        </row>
        <row r="11">
          <cell r="B11">
            <v>24.487500000000008</v>
          </cell>
          <cell r="C11">
            <v>30.6</v>
          </cell>
          <cell r="D11">
            <v>18.600000000000001</v>
          </cell>
          <cell r="E11">
            <v>63.458333333333336</v>
          </cell>
          <cell r="F11">
            <v>87</v>
          </cell>
          <cell r="G11">
            <v>38</v>
          </cell>
          <cell r="H11">
            <v>4.6800000000000006</v>
          </cell>
          <cell r="I11" t="str">
            <v>L</v>
          </cell>
          <cell r="J11">
            <v>27.36</v>
          </cell>
          <cell r="K11">
            <v>0</v>
          </cell>
        </row>
        <row r="12">
          <cell r="B12">
            <v>24.270833333333339</v>
          </cell>
          <cell r="C12">
            <v>31.1</v>
          </cell>
          <cell r="D12">
            <v>18.2</v>
          </cell>
          <cell r="E12">
            <v>57.291666666666664</v>
          </cell>
          <cell r="F12">
            <v>80</v>
          </cell>
          <cell r="G12">
            <v>29</v>
          </cell>
          <cell r="H12">
            <v>9.7200000000000006</v>
          </cell>
          <cell r="I12" t="str">
            <v>L</v>
          </cell>
          <cell r="J12">
            <v>35.28</v>
          </cell>
          <cell r="K12">
            <v>0</v>
          </cell>
        </row>
        <row r="13">
          <cell r="B13">
            <v>24.945833333333329</v>
          </cell>
          <cell r="C13">
            <v>31.4</v>
          </cell>
          <cell r="D13">
            <v>19.3</v>
          </cell>
          <cell r="E13">
            <v>65.083333333333329</v>
          </cell>
          <cell r="F13">
            <v>82</v>
          </cell>
          <cell r="G13">
            <v>40</v>
          </cell>
          <cell r="H13">
            <v>2.52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25.504166666666674</v>
          </cell>
          <cell r="C14">
            <v>31</v>
          </cell>
          <cell r="D14">
            <v>20.5</v>
          </cell>
          <cell r="E14">
            <v>69.958333333333329</v>
          </cell>
          <cell r="F14">
            <v>90</v>
          </cell>
          <cell r="G14">
            <v>43</v>
          </cell>
          <cell r="H14">
            <v>16.920000000000002</v>
          </cell>
          <cell r="I14" t="str">
            <v>L</v>
          </cell>
          <cell r="J14">
            <v>36</v>
          </cell>
          <cell r="K14">
            <v>0</v>
          </cell>
        </row>
        <row r="15">
          <cell r="B15">
            <v>25.154166666666669</v>
          </cell>
          <cell r="C15">
            <v>30.7</v>
          </cell>
          <cell r="D15">
            <v>20.2</v>
          </cell>
          <cell r="E15">
            <v>67.708333333333329</v>
          </cell>
          <cell r="F15">
            <v>88</v>
          </cell>
          <cell r="G15">
            <v>43</v>
          </cell>
          <cell r="H15">
            <v>9.7200000000000006</v>
          </cell>
          <cell r="I15" t="str">
            <v>NE</v>
          </cell>
          <cell r="J15">
            <v>35.28</v>
          </cell>
          <cell r="K15">
            <v>0</v>
          </cell>
        </row>
        <row r="16">
          <cell r="B16">
            <v>24.975000000000005</v>
          </cell>
          <cell r="C16">
            <v>30.8</v>
          </cell>
          <cell r="D16">
            <v>20</v>
          </cell>
          <cell r="E16">
            <v>65</v>
          </cell>
          <cell r="F16">
            <v>84</v>
          </cell>
          <cell r="G16">
            <v>35</v>
          </cell>
          <cell r="H16">
            <v>19.079999999999998</v>
          </cell>
          <cell r="I16" t="str">
            <v>L</v>
          </cell>
          <cell r="J16">
            <v>35.64</v>
          </cell>
          <cell r="K16">
            <v>0</v>
          </cell>
        </row>
        <row r="17">
          <cell r="B17">
            <v>23.524999999999995</v>
          </cell>
          <cell r="C17">
            <v>30</v>
          </cell>
          <cell r="D17">
            <v>17.899999999999999</v>
          </cell>
          <cell r="E17">
            <v>66.291666666666671</v>
          </cell>
          <cell r="F17">
            <v>90</v>
          </cell>
          <cell r="G17">
            <v>32</v>
          </cell>
          <cell r="H17">
            <v>3.9600000000000004</v>
          </cell>
          <cell r="I17" t="str">
            <v>L</v>
          </cell>
          <cell r="J17">
            <v>29.880000000000003</v>
          </cell>
          <cell r="K17">
            <v>0</v>
          </cell>
        </row>
        <row r="18">
          <cell r="B18">
            <v>23.437500000000004</v>
          </cell>
          <cell r="C18">
            <v>30.1</v>
          </cell>
          <cell r="D18">
            <v>18</v>
          </cell>
          <cell r="E18">
            <v>66.458333333333329</v>
          </cell>
          <cell r="F18">
            <v>87</v>
          </cell>
          <cell r="G18">
            <v>44</v>
          </cell>
          <cell r="H18">
            <v>7.5600000000000005</v>
          </cell>
          <cell r="I18" t="str">
            <v>L</v>
          </cell>
          <cell r="J18">
            <v>34.200000000000003</v>
          </cell>
          <cell r="K18">
            <v>0</v>
          </cell>
        </row>
        <row r="19">
          <cell r="B19">
            <v>22.704166666666669</v>
          </cell>
          <cell r="C19">
            <v>28.5</v>
          </cell>
          <cell r="D19">
            <v>19.7</v>
          </cell>
          <cell r="E19">
            <v>79.875</v>
          </cell>
          <cell r="F19">
            <v>94</v>
          </cell>
          <cell r="G19">
            <v>55</v>
          </cell>
          <cell r="H19">
            <v>7.9200000000000008</v>
          </cell>
          <cell r="I19" t="str">
            <v>L</v>
          </cell>
          <cell r="J19">
            <v>37.800000000000004</v>
          </cell>
          <cell r="K19">
            <v>9.1999999999999975</v>
          </cell>
        </row>
        <row r="20">
          <cell r="B20">
            <v>21.470833333333331</v>
          </cell>
          <cell r="C20">
            <v>25.1</v>
          </cell>
          <cell r="D20">
            <v>19.100000000000001</v>
          </cell>
          <cell r="E20">
            <v>85.875</v>
          </cell>
          <cell r="F20">
            <v>96</v>
          </cell>
          <cell r="G20">
            <v>69</v>
          </cell>
          <cell r="H20">
            <v>2.16</v>
          </cell>
          <cell r="I20" t="str">
            <v>L</v>
          </cell>
          <cell r="J20">
            <v>25.92</v>
          </cell>
          <cell r="K20">
            <v>3.4000000000000008</v>
          </cell>
        </row>
        <row r="21">
          <cell r="B21">
            <v>21.479166666666671</v>
          </cell>
          <cell r="C21">
            <v>25.8</v>
          </cell>
          <cell r="D21">
            <v>19.399999999999999</v>
          </cell>
          <cell r="E21">
            <v>83.75</v>
          </cell>
          <cell r="F21">
            <v>93</v>
          </cell>
          <cell r="G21">
            <v>65</v>
          </cell>
          <cell r="H21">
            <v>11.16</v>
          </cell>
          <cell r="I21" t="str">
            <v>L</v>
          </cell>
          <cell r="J21">
            <v>31.680000000000003</v>
          </cell>
          <cell r="K21">
            <v>4.8</v>
          </cell>
        </row>
        <row r="22">
          <cell r="B22">
            <v>22.095833333333335</v>
          </cell>
          <cell r="C22">
            <v>27.7</v>
          </cell>
          <cell r="D22">
            <v>18.399999999999999</v>
          </cell>
          <cell r="E22">
            <v>85.291666666666671</v>
          </cell>
          <cell r="F22">
            <v>98</v>
          </cell>
          <cell r="G22">
            <v>58</v>
          </cell>
          <cell r="H22">
            <v>11.520000000000001</v>
          </cell>
          <cell r="I22" t="str">
            <v>L</v>
          </cell>
          <cell r="J22">
            <v>31.680000000000003</v>
          </cell>
          <cell r="K22">
            <v>23.400000000000002</v>
          </cell>
        </row>
        <row r="23">
          <cell r="B23">
            <v>22.616666666666664</v>
          </cell>
          <cell r="C23">
            <v>27.2</v>
          </cell>
          <cell r="D23">
            <v>19.899999999999999</v>
          </cell>
          <cell r="E23">
            <v>82.666666666666671</v>
          </cell>
          <cell r="F23">
            <v>95</v>
          </cell>
          <cell r="G23">
            <v>61</v>
          </cell>
          <cell r="H23">
            <v>3.24</v>
          </cell>
          <cell r="I23" t="str">
            <v>L</v>
          </cell>
          <cell r="J23">
            <v>23.400000000000002</v>
          </cell>
          <cell r="K23">
            <v>0</v>
          </cell>
        </row>
        <row r="24">
          <cell r="B24">
            <v>23.654166666666669</v>
          </cell>
          <cell r="C24">
            <v>28.6</v>
          </cell>
          <cell r="D24">
            <v>20.100000000000001</v>
          </cell>
          <cell r="E24">
            <v>78.083333333333329</v>
          </cell>
          <cell r="F24">
            <v>94</v>
          </cell>
          <cell r="G24">
            <v>53</v>
          </cell>
          <cell r="H24">
            <v>5.4</v>
          </cell>
          <cell r="I24" t="str">
            <v>L</v>
          </cell>
          <cell r="J24">
            <v>23.759999999999998</v>
          </cell>
          <cell r="K24">
            <v>0</v>
          </cell>
        </row>
        <row r="25">
          <cell r="B25">
            <v>23.820833333333336</v>
          </cell>
          <cell r="C25">
            <v>29.5</v>
          </cell>
          <cell r="D25">
            <v>20.2</v>
          </cell>
          <cell r="E25">
            <v>75.875</v>
          </cell>
          <cell r="F25">
            <v>93</v>
          </cell>
          <cell r="G25">
            <v>52</v>
          </cell>
          <cell r="H25">
            <v>1.4400000000000002</v>
          </cell>
          <cell r="I25" t="str">
            <v>L</v>
          </cell>
          <cell r="J25">
            <v>23.400000000000002</v>
          </cell>
          <cell r="K25">
            <v>0</v>
          </cell>
        </row>
        <row r="26">
          <cell r="B26">
            <v>23.066666666666666</v>
          </cell>
          <cell r="C26">
            <v>29.3</v>
          </cell>
          <cell r="D26">
            <v>17</v>
          </cell>
          <cell r="E26">
            <v>64.416666666666671</v>
          </cell>
          <cell r="F26">
            <v>86</v>
          </cell>
          <cell r="G26">
            <v>35</v>
          </cell>
          <cell r="H26">
            <v>5.7600000000000007</v>
          </cell>
          <cell r="I26" t="str">
            <v>L</v>
          </cell>
          <cell r="J26">
            <v>26.28</v>
          </cell>
          <cell r="K26">
            <v>0</v>
          </cell>
        </row>
        <row r="27">
          <cell r="B27">
            <v>22.991666666666671</v>
          </cell>
          <cell r="C27">
            <v>30</v>
          </cell>
          <cell r="D27">
            <v>16.7</v>
          </cell>
          <cell r="E27">
            <v>59.125</v>
          </cell>
          <cell r="F27">
            <v>77</v>
          </cell>
          <cell r="G27">
            <v>37</v>
          </cell>
          <cell r="H27">
            <v>9.3600000000000012</v>
          </cell>
          <cell r="I27" t="str">
            <v>L</v>
          </cell>
          <cell r="J27">
            <v>33.840000000000003</v>
          </cell>
          <cell r="K27">
            <v>0</v>
          </cell>
        </row>
        <row r="28">
          <cell r="B28">
            <v>23.658333333333331</v>
          </cell>
          <cell r="C28">
            <v>30.8</v>
          </cell>
          <cell r="D28">
            <v>17.899999999999999</v>
          </cell>
          <cell r="E28">
            <v>65.333333333333329</v>
          </cell>
          <cell r="F28">
            <v>86</v>
          </cell>
          <cell r="G28">
            <v>34</v>
          </cell>
          <cell r="H28">
            <v>7.9200000000000008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23.850000000000005</v>
          </cell>
          <cell r="C29">
            <v>30.3</v>
          </cell>
          <cell r="D29">
            <v>18.399999999999999</v>
          </cell>
          <cell r="E29">
            <v>62.625</v>
          </cell>
          <cell r="F29">
            <v>80</v>
          </cell>
          <cell r="G29">
            <v>39</v>
          </cell>
          <cell r="H29">
            <v>7.5600000000000005</v>
          </cell>
          <cell r="I29" t="str">
            <v>L</v>
          </cell>
          <cell r="J29">
            <v>24.48</v>
          </cell>
          <cell r="K29">
            <v>0</v>
          </cell>
        </row>
        <row r="30">
          <cell r="B30">
            <v>23.654166666666665</v>
          </cell>
          <cell r="C30">
            <v>30.6</v>
          </cell>
          <cell r="D30">
            <v>18.3</v>
          </cell>
          <cell r="E30">
            <v>62.916666666666664</v>
          </cell>
          <cell r="F30">
            <v>80</v>
          </cell>
          <cell r="G30">
            <v>40</v>
          </cell>
          <cell r="H30">
            <v>7.2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23.683333333333337</v>
          </cell>
          <cell r="C31">
            <v>31.2</v>
          </cell>
          <cell r="D31">
            <v>18.399999999999999</v>
          </cell>
          <cell r="E31">
            <v>67.791666666666671</v>
          </cell>
          <cell r="F31">
            <v>86</v>
          </cell>
          <cell r="G31">
            <v>39</v>
          </cell>
          <cell r="H31">
            <v>2.8800000000000003</v>
          </cell>
          <cell r="I31" t="str">
            <v>NE</v>
          </cell>
          <cell r="J31">
            <v>21.240000000000002</v>
          </cell>
          <cell r="K31">
            <v>0</v>
          </cell>
        </row>
        <row r="32">
          <cell r="B32">
            <v>23.862500000000001</v>
          </cell>
          <cell r="C32">
            <v>30.6</v>
          </cell>
          <cell r="D32">
            <v>17.899999999999999</v>
          </cell>
          <cell r="E32">
            <v>68.583333333333329</v>
          </cell>
          <cell r="F32">
            <v>91</v>
          </cell>
          <cell r="G32">
            <v>39</v>
          </cell>
          <cell r="H32">
            <v>2.8800000000000003</v>
          </cell>
          <cell r="I32" t="str">
            <v>L</v>
          </cell>
          <cell r="J32">
            <v>22.68</v>
          </cell>
          <cell r="K32">
            <v>0</v>
          </cell>
        </row>
        <row r="33">
          <cell r="B33">
            <v>24.25</v>
          </cell>
          <cell r="C33">
            <v>31</v>
          </cell>
          <cell r="D33">
            <v>18.399999999999999</v>
          </cell>
          <cell r="E33">
            <v>64.791666666666671</v>
          </cell>
          <cell r="F33">
            <v>94</v>
          </cell>
          <cell r="G33">
            <v>36</v>
          </cell>
          <cell r="H33">
            <v>5.04</v>
          </cell>
          <cell r="I33" t="str">
            <v>S</v>
          </cell>
          <cell r="J33">
            <v>26.64</v>
          </cell>
          <cell r="K33">
            <v>0</v>
          </cell>
        </row>
        <row r="34">
          <cell r="B34">
            <v>23.758333333333336</v>
          </cell>
          <cell r="C34">
            <v>31.6</v>
          </cell>
          <cell r="D34">
            <v>18.100000000000001</v>
          </cell>
          <cell r="E34">
            <v>67.291666666666671</v>
          </cell>
          <cell r="F34">
            <v>88</v>
          </cell>
          <cell r="G34">
            <v>37</v>
          </cell>
          <cell r="H34">
            <v>1.08</v>
          </cell>
          <cell r="I34" t="str">
            <v>SE</v>
          </cell>
          <cell r="J34">
            <v>20.52</v>
          </cell>
          <cell r="K34">
            <v>0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24.65</v>
          </cell>
          <cell r="C18">
            <v>27.6</v>
          </cell>
          <cell r="D18">
            <v>24</v>
          </cell>
          <cell r="E18">
            <v>71</v>
          </cell>
          <cell r="F18">
            <v>73</v>
          </cell>
          <cell r="G18">
            <v>59</v>
          </cell>
          <cell r="H18">
            <v>7.2</v>
          </cell>
          <cell r="I18" t="str">
            <v>SE</v>
          </cell>
          <cell r="J18">
            <v>12.6</v>
          </cell>
          <cell r="K18">
            <v>3</v>
          </cell>
        </row>
        <row r="19">
          <cell r="B19">
            <v>23.833333333333332</v>
          </cell>
          <cell r="C19">
            <v>29.3</v>
          </cell>
          <cell r="D19">
            <v>20</v>
          </cell>
          <cell r="E19">
            <v>75.041666666666671</v>
          </cell>
          <cell r="F19">
            <v>91</v>
          </cell>
          <cell r="G19">
            <v>51</v>
          </cell>
          <cell r="H19">
            <v>15.48</v>
          </cell>
          <cell r="I19" t="str">
            <v>NE</v>
          </cell>
          <cell r="J19">
            <v>35.28</v>
          </cell>
          <cell r="K19">
            <v>0.60000000000000009</v>
          </cell>
        </row>
        <row r="20">
          <cell r="B20">
            <v>22.120833333333334</v>
          </cell>
          <cell r="C20">
            <v>28</v>
          </cell>
          <cell r="D20">
            <v>18</v>
          </cell>
          <cell r="E20">
            <v>76.5</v>
          </cell>
          <cell r="F20">
            <v>94</v>
          </cell>
          <cell r="G20">
            <v>51</v>
          </cell>
          <cell r="H20">
            <v>14.04</v>
          </cell>
          <cell r="I20" t="str">
            <v>L</v>
          </cell>
          <cell r="J20">
            <v>30.240000000000002</v>
          </cell>
          <cell r="K20">
            <v>0</v>
          </cell>
        </row>
        <row r="21">
          <cell r="B21">
            <v>22.108333333333334</v>
          </cell>
          <cell r="C21">
            <v>28.7</v>
          </cell>
          <cell r="D21">
            <v>17.2</v>
          </cell>
          <cell r="E21">
            <v>70.291666666666671</v>
          </cell>
          <cell r="F21">
            <v>90</v>
          </cell>
          <cell r="G21">
            <v>48</v>
          </cell>
          <cell r="H21">
            <v>19.440000000000001</v>
          </cell>
          <cell r="I21" t="str">
            <v>L</v>
          </cell>
          <cell r="J21">
            <v>40.680000000000007</v>
          </cell>
          <cell r="K21">
            <v>0</v>
          </cell>
        </row>
        <row r="22">
          <cell r="B22">
            <v>23.412499999999998</v>
          </cell>
          <cell r="C22">
            <v>30</v>
          </cell>
          <cell r="D22">
            <v>18.3</v>
          </cell>
          <cell r="E22">
            <v>68.25</v>
          </cell>
          <cell r="F22">
            <v>87</v>
          </cell>
          <cell r="G22">
            <v>46</v>
          </cell>
          <cell r="H22">
            <v>16.559999999999999</v>
          </cell>
          <cell r="I22" t="str">
            <v>L</v>
          </cell>
          <cell r="J22">
            <v>33.119999999999997</v>
          </cell>
          <cell r="K22">
            <v>0</v>
          </cell>
        </row>
        <row r="23">
          <cell r="B23">
            <v>24.337499999999995</v>
          </cell>
          <cell r="C23">
            <v>30.9</v>
          </cell>
          <cell r="D23">
            <v>19.100000000000001</v>
          </cell>
          <cell r="E23">
            <v>66.583333333333329</v>
          </cell>
          <cell r="F23">
            <v>88</v>
          </cell>
          <cell r="G23">
            <v>44</v>
          </cell>
          <cell r="H23">
            <v>20.16</v>
          </cell>
          <cell r="I23" t="str">
            <v>NE</v>
          </cell>
          <cell r="J23">
            <v>40.680000000000007</v>
          </cell>
          <cell r="K23">
            <v>0</v>
          </cell>
        </row>
        <row r="24">
          <cell r="B24">
            <v>22.425000000000001</v>
          </cell>
          <cell r="C24">
            <v>25.3</v>
          </cell>
          <cell r="D24">
            <v>19.8</v>
          </cell>
          <cell r="E24">
            <v>81.791666666666671</v>
          </cell>
          <cell r="F24">
            <v>94</v>
          </cell>
          <cell r="G24">
            <v>63</v>
          </cell>
          <cell r="H24">
            <v>11.16</v>
          </cell>
          <cell r="I24" t="str">
            <v>L</v>
          </cell>
          <cell r="J24">
            <v>31.319999999999997</v>
          </cell>
          <cell r="K24">
            <v>30.2</v>
          </cell>
        </row>
        <row r="25">
          <cell r="B25">
            <v>24.016666666666666</v>
          </cell>
          <cell r="C25">
            <v>30.7</v>
          </cell>
          <cell r="D25">
            <v>19.899999999999999</v>
          </cell>
          <cell r="E25">
            <v>77</v>
          </cell>
          <cell r="F25">
            <v>94</v>
          </cell>
          <cell r="G25">
            <v>47</v>
          </cell>
          <cell r="H25">
            <v>9.7200000000000006</v>
          </cell>
          <cell r="I25" t="str">
            <v>NE</v>
          </cell>
          <cell r="J25">
            <v>21.6</v>
          </cell>
          <cell r="K25">
            <v>0</v>
          </cell>
        </row>
        <row r="26">
          <cell r="B26">
            <v>24.416666666666668</v>
          </cell>
          <cell r="C26">
            <v>31</v>
          </cell>
          <cell r="D26">
            <v>19</v>
          </cell>
          <cell r="E26">
            <v>69.625</v>
          </cell>
          <cell r="F26">
            <v>92</v>
          </cell>
          <cell r="G26">
            <v>37</v>
          </cell>
          <cell r="H26">
            <v>11.16</v>
          </cell>
          <cell r="I26" t="str">
            <v>NE</v>
          </cell>
          <cell r="J26">
            <v>24.840000000000003</v>
          </cell>
          <cell r="K26">
            <v>0</v>
          </cell>
        </row>
        <row r="27">
          <cell r="B27">
            <v>23.774999999999995</v>
          </cell>
          <cell r="C27">
            <v>30.7</v>
          </cell>
          <cell r="D27">
            <v>18.3</v>
          </cell>
          <cell r="E27">
            <v>66.416666666666671</v>
          </cell>
          <cell r="F27">
            <v>89</v>
          </cell>
          <cell r="G27">
            <v>38</v>
          </cell>
          <cell r="H27">
            <v>14.76</v>
          </cell>
          <cell r="I27" t="str">
            <v>NE</v>
          </cell>
          <cell r="J27">
            <v>28.8</v>
          </cell>
          <cell r="K27">
            <v>0</v>
          </cell>
        </row>
        <row r="28">
          <cell r="B28">
            <v>24.366666666666664</v>
          </cell>
          <cell r="C28">
            <v>31.5</v>
          </cell>
          <cell r="D28">
            <v>18.899999999999999</v>
          </cell>
          <cell r="E28">
            <v>65.666666666666671</v>
          </cell>
          <cell r="F28">
            <v>87</v>
          </cell>
          <cell r="G28">
            <v>33</v>
          </cell>
          <cell r="H28">
            <v>9.7200000000000006</v>
          </cell>
          <cell r="I28" t="str">
            <v>SE</v>
          </cell>
          <cell r="J28">
            <v>23.759999999999998</v>
          </cell>
          <cell r="K28">
            <v>0</v>
          </cell>
        </row>
        <row r="29">
          <cell r="B29">
            <v>24.412499999999998</v>
          </cell>
          <cell r="C29">
            <v>30.7</v>
          </cell>
          <cell r="D29">
            <v>19.5</v>
          </cell>
          <cell r="E29">
            <v>64.791666666666671</v>
          </cell>
          <cell r="F29">
            <v>86</v>
          </cell>
          <cell r="G29">
            <v>38</v>
          </cell>
          <cell r="H29">
            <v>11.16</v>
          </cell>
          <cell r="I29" t="str">
            <v>SE</v>
          </cell>
          <cell r="J29">
            <v>22.32</v>
          </cell>
          <cell r="K29">
            <v>0</v>
          </cell>
        </row>
        <row r="30">
          <cell r="B30">
            <v>24.341666666666665</v>
          </cell>
          <cell r="C30">
            <v>31</v>
          </cell>
          <cell r="D30">
            <v>18.600000000000001</v>
          </cell>
          <cell r="E30">
            <v>63.416666666666664</v>
          </cell>
          <cell r="F30">
            <v>89</v>
          </cell>
          <cell r="G30">
            <v>37</v>
          </cell>
          <cell r="H30">
            <v>12.24</v>
          </cell>
          <cell r="I30" t="str">
            <v>NE</v>
          </cell>
          <cell r="J30">
            <v>36.36</v>
          </cell>
          <cell r="K30">
            <v>0</v>
          </cell>
        </row>
        <row r="31">
          <cell r="B31">
            <v>24.154166666666669</v>
          </cell>
          <cell r="C31">
            <v>31.1</v>
          </cell>
          <cell r="D31">
            <v>18</v>
          </cell>
          <cell r="E31">
            <v>64.583333333333329</v>
          </cell>
          <cell r="F31">
            <v>88</v>
          </cell>
          <cell r="G31">
            <v>40</v>
          </cell>
          <cell r="H31">
            <v>15.840000000000002</v>
          </cell>
          <cell r="I31" t="str">
            <v>SE</v>
          </cell>
          <cell r="J31">
            <v>30.240000000000002</v>
          </cell>
          <cell r="K31">
            <v>0</v>
          </cell>
        </row>
        <row r="32">
          <cell r="B32">
            <v>24.962499999999995</v>
          </cell>
          <cell r="C32">
            <v>32.200000000000003</v>
          </cell>
          <cell r="D32">
            <v>19.2</v>
          </cell>
          <cell r="E32">
            <v>67.125</v>
          </cell>
          <cell r="F32">
            <v>89</v>
          </cell>
          <cell r="G32">
            <v>37</v>
          </cell>
          <cell r="H32">
            <v>13.32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25.429166666666671</v>
          </cell>
          <cell r="C33">
            <v>32.200000000000003</v>
          </cell>
          <cell r="D33">
            <v>19.5</v>
          </cell>
          <cell r="E33">
            <v>65.5</v>
          </cell>
          <cell r="F33">
            <v>91</v>
          </cell>
          <cell r="G33">
            <v>37</v>
          </cell>
          <cell r="H33">
            <v>15.48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25.095833333333331</v>
          </cell>
          <cell r="C34">
            <v>32.299999999999997</v>
          </cell>
          <cell r="D34">
            <v>19.2</v>
          </cell>
          <cell r="E34">
            <v>62.5</v>
          </cell>
          <cell r="F34">
            <v>84</v>
          </cell>
          <cell r="G34">
            <v>34</v>
          </cell>
          <cell r="H34">
            <v>10.08</v>
          </cell>
          <cell r="I34" t="str">
            <v>NE</v>
          </cell>
          <cell r="J34">
            <v>21.96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21.987500000000001</v>
          </cell>
          <cell r="C5">
            <v>24.5</v>
          </cell>
          <cell r="D5">
            <v>20.399999999999999</v>
          </cell>
          <cell r="E5">
            <v>92.333333333333329</v>
          </cell>
          <cell r="F5">
            <v>95</v>
          </cell>
          <cell r="G5">
            <v>86</v>
          </cell>
          <cell r="H5">
            <v>10.08</v>
          </cell>
          <cell r="I5" t="str">
            <v>NO</v>
          </cell>
          <cell r="J5">
            <v>24.48</v>
          </cell>
          <cell r="K5">
            <v>0</v>
          </cell>
        </row>
        <row r="6">
          <cell r="B6">
            <v>22.079166666666669</v>
          </cell>
          <cell r="C6">
            <v>28</v>
          </cell>
          <cell r="D6">
            <v>19.5</v>
          </cell>
          <cell r="E6">
            <v>88</v>
          </cell>
          <cell r="F6">
            <v>96</v>
          </cell>
          <cell r="G6">
            <v>68</v>
          </cell>
          <cell r="H6">
            <v>13.32</v>
          </cell>
          <cell r="I6" t="str">
            <v>NO</v>
          </cell>
          <cell r="J6">
            <v>28.8</v>
          </cell>
          <cell r="K6">
            <v>0</v>
          </cell>
        </row>
        <row r="7">
          <cell r="B7">
            <v>23.133333333333336</v>
          </cell>
          <cell r="C7">
            <v>29.6</v>
          </cell>
          <cell r="D7">
            <v>18.600000000000001</v>
          </cell>
          <cell r="E7">
            <v>80.166666666666671</v>
          </cell>
          <cell r="F7">
            <v>96</v>
          </cell>
          <cell r="G7">
            <v>51</v>
          </cell>
          <cell r="H7">
            <v>9.7200000000000006</v>
          </cell>
          <cell r="I7" t="str">
            <v>SE</v>
          </cell>
          <cell r="J7">
            <v>21.6</v>
          </cell>
          <cell r="K7">
            <v>0</v>
          </cell>
        </row>
        <row r="8">
          <cell r="B8">
            <v>23.341666666666665</v>
          </cell>
          <cell r="C8">
            <v>29.8</v>
          </cell>
          <cell r="D8">
            <v>17.2</v>
          </cell>
          <cell r="E8">
            <v>71.791666666666671</v>
          </cell>
          <cell r="F8">
            <v>94</v>
          </cell>
          <cell r="G8">
            <v>40</v>
          </cell>
          <cell r="H8">
            <v>8.64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23.979166666666668</v>
          </cell>
          <cell r="C9">
            <v>30.9</v>
          </cell>
          <cell r="D9">
            <v>17.5</v>
          </cell>
          <cell r="E9">
            <v>64.833333333333329</v>
          </cell>
          <cell r="F9">
            <v>89</v>
          </cell>
          <cell r="G9">
            <v>39</v>
          </cell>
          <cell r="H9">
            <v>7.2</v>
          </cell>
          <cell r="I9" t="str">
            <v>SE</v>
          </cell>
          <cell r="J9">
            <v>16.559999999999999</v>
          </cell>
          <cell r="K9">
            <v>0</v>
          </cell>
        </row>
        <row r="10">
          <cell r="B10">
            <v>24.666666666666668</v>
          </cell>
          <cell r="C10">
            <v>32.1</v>
          </cell>
          <cell r="D10">
            <v>18.899999999999999</v>
          </cell>
          <cell r="E10">
            <v>63.208333333333336</v>
          </cell>
          <cell r="F10">
            <v>87</v>
          </cell>
          <cell r="G10">
            <v>34</v>
          </cell>
          <cell r="H10">
            <v>8.64</v>
          </cell>
          <cell r="I10" t="str">
            <v>SE</v>
          </cell>
          <cell r="J10">
            <v>19.079999999999998</v>
          </cell>
          <cell r="K10">
            <v>0</v>
          </cell>
        </row>
        <row r="11">
          <cell r="B11">
            <v>25.337499999999995</v>
          </cell>
          <cell r="C11">
            <v>32.799999999999997</v>
          </cell>
          <cell r="D11">
            <v>18.8</v>
          </cell>
          <cell r="E11">
            <v>58.416666666666664</v>
          </cell>
          <cell r="F11">
            <v>84</v>
          </cell>
          <cell r="G11">
            <v>27</v>
          </cell>
          <cell r="H11">
            <v>18</v>
          </cell>
          <cell r="I11" t="str">
            <v>SE</v>
          </cell>
          <cell r="J11">
            <v>36</v>
          </cell>
          <cell r="K11">
            <v>0</v>
          </cell>
        </row>
        <row r="12">
          <cell r="B12">
            <v>24.787499999999998</v>
          </cell>
          <cell r="C12">
            <v>31.8</v>
          </cell>
          <cell r="D12">
            <v>18.899999999999999</v>
          </cell>
          <cell r="E12">
            <v>58.083333333333336</v>
          </cell>
          <cell r="F12">
            <v>76</v>
          </cell>
          <cell r="G12">
            <v>31</v>
          </cell>
          <cell r="H12">
            <v>11.520000000000001</v>
          </cell>
          <cell r="I12" t="str">
            <v>SE</v>
          </cell>
          <cell r="J12">
            <v>28.08</v>
          </cell>
          <cell r="K12">
            <v>0</v>
          </cell>
        </row>
        <row r="13">
          <cell r="B13">
            <v>25.304166666666671</v>
          </cell>
          <cell r="C13">
            <v>32.700000000000003</v>
          </cell>
          <cell r="D13">
            <v>19.3</v>
          </cell>
          <cell r="E13">
            <v>63.416666666666664</v>
          </cell>
          <cell r="F13">
            <v>81</v>
          </cell>
          <cell r="G13">
            <v>42</v>
          </cell>
          <cell r="H13">
            <v>10.8</v>
          </cell>
          <cell r="I13" t="str">
            <v>SE</v>
          </cell>
          <cell r="J13">
            <v>27</v>
          </cell>
          <cell r="K13">
            <v>0</v>
          </cell>
        </row>
        <row r="14">
          <cell r="B14">
            <v>26.737499999999994</v>
          </cell>
          <cell r="C14">
            <v>33.4</v>
          </cell>
          <cell r="D14">
            <v>21.7</v>
          </cell>
          <cell r="E14">
            <v>66.125</v>
          </cell>
          <cell r="F14">
            <v>88</v>
          </cell>
          <cell r="G14">
            <v>40</v>
          </cell>
          <cell r="H14">
            <v>13.68</v>
          </cell>
          <cell r="I14" t="str">
            <v>N</v>
          </cell>
          <cell r="J14">
            <v>33.119999999999997</v>
          </cell>
          <cell r="K14">
            <v>0</v>
          </cell>
        </row>
        <row r="15">
          <cell r="B15">
            <v>27.458333333333329</v>
          </cell>
          <cell r="C15">
            <v>33.799999999999997</v>
          </cell>
          <cell r="D15">
            <v>22.4</v>
          </cell>
          <cell r="E15">
            <v>58.375</v>
          </cell>
          <cell r="F15">
            <v>78</v>
          </cell>
          <cell r="G15">
            <v>34</v>
          </cell>
          <cell r="H15">
            <v>20.88</v>
          </cell>
          <cell r="I15" t="str">
            <v>NE</v>
          </cell>
          <cell r="J15">
            <v>40.32</v>
          </cell>
          <cell r="K15">
            <v>0.4</v>
          </cell>
        </row>
        <row r="16">
          <cell r="B16">
            <v>27.241666666666664</v>
          </cell>
          <cell r="C16">
            <v>33</v>
          </cell>
          <cell r="D16">
            <v>23.1</v>
          </cell>
          <cell r="E16">
            <v>54.291666666666664</v>
          </cell>
          <cell r="F16">
            <v>69</v>
          </cell>
          <cell r="G16">
            <v>30</v>
          </cell>
          <cell r="H16">
            <v>15.48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25.120833333333334</v>
          </cell>
          <cell r="C17">
            <v>32.299999999999997</v>
          </cell>
          <cell r="D17">
            <v>19</v>
          </cell>
          <cell r="E17">
            <v>57.416666666666664</v>
          </cell>
          <cell r="F17">
            <v>82</v>
          </cell>
          <cell r="G17">
            <v>28</v>
          </cell>
          <cell r="H17">
            <v>14.76</v>
          </cell>
          <cell r="I17" t="str">
            <v>SE</v>
          </cell>
          <cell r="J17">
            <v>29.880000000000003</v>
          </cell>
          <cell r="K17">
            <v>0</v>
          </cell>
        </row>
        <row r="18">
          <cell r="B18">
            <v>24.49166666666666</v>
          </cell>
          <cell r="C18">
            <v>32.4</v>
          </cell>
          <cell r="D18">
            <v>18.8</v>
          </cell>
          <cell r="E18">
            <v>62.833333333333336</v>
          </cell>
          <cell r="F18">
            <v>81</v>
          </cell>
          <cell r="G18">
            <v>33</v>
          </cell>
          <cell r="H18">
            <v>11.520000000000001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24.066666666666666</v>
          </cell>
          <cell r="C19">
            <v>28.7</v>
          </cell>
          <cell r="D19">
            <v>20.5</v>
          </cell>
          <cell r="E19">
            <v>74.583333333333329</v>
          </cell>
          <cell r="F19">
            <v>89</v>
          </cell>
          <cell r="G19">
            <v>55</v>
          </cell>
          <cell r="H19">
            <v>11.879999999999999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22.754166666666666</v>
          </cell>
          <cell r="C20">
            <v>29.4</v>
          </cell>
          <cell r="D20">
            <v>19.2</v>
          </cell>
          <cell r="E20">
            <v>78.666666666666671</v>
          </cell>
          <cell r="F20">
            <v>93</v>
          </cell>
          <cell r="G20">
            <v>51</v>
          </cell>
          <cell r="H20">
            <v>11.520000000000001</v>
          </cell>
          <cell r="I20" t="str">
            <v>SE</v>
          </cell>
          <cell r="J20">
            <v>28.08</v>
          </cell>
          <cell r="K20">
            <v>0.4</v>
          </cell>
        </row>
        <row r="21">
          <cell r="B21">
            <v>22.862500000000001</v>
          </cell>
          <cell r="C21">
            <v>27.9</v>
          </cell>
          <cell r="D21">
            <v>19.8</v>
          </cell>
          <cell r="E21">
            <v>73.708333333333329</v>
          </cell>
          <cell r="F21">
            <v>88</v>
          </cell>
          <cell r="G21">
            <v>54</v>
          </cell>
          <cell r="H21">
            <v>13.32</v>
          </cell>
          <cell r="I21" t="str">
            <v>SE</v>
          </cell>
          <cell r="J21">
            <v>29.52</v>
          </cell>
          <cell r="K21">
            <v>0</v>
          </cell>
        </row>
        <row r="22">
          <cell r="B22">
            <v>23.387499999999992</v>
          </cell>
          <cell r="C22">
            <v>28.9</v>
          </cell>
          <cell r="D22">
            <v>20</v>
          </cell>
          <cell r="E22">
            <v>78.958333333333329</v>
          </cell>
          <cell r="F22">
            <v>93</v>
          </cell>
          <cell r="G22">
            <v>54</v>
          </cell>
          <cell r="H22">
            <v>16.2</v>
          </cell>
          <cell r="I22" t="str">
            <v>NE</v>
          </cell>
          <cell r="J22">
            <v>32.04</v>
          </cell>
          <cell r="K22">
            <v>6.4</v>
          </cell>
        </row>
        <row r="23">
          <cell r="B23">
            <v>23.900000000000002</v>
          </cell>
          <cell r="C23">
            <v>30.5</v>
          </cell>
          <cell r="D23">
            <v>20.5</v>
          </cell>
          <cell r="E23">
            <v>77.333333333333329</v>
          </cell>
          <cell r="F23">
            <v>93</v>
          </cell>
          <cell r="G23">
            <v>50</v>
          </cell>
          <cell r="H23">
            <v>11.879999999999999</v>
          </cell>
          <cell r="I23" t="str">
            <v>SE</v>
          </cell>
          <cell r="J23">
            <v>28.08</v>
          </cell>
          <cell r="K23">
            <v>0.60000000000000009</v>
          </cell>
        </row>
        <row r="24">
          <cell r="B24">
            <v>23.016666666666666</v>
          </cell>
          <cell r="C24">
            <v>30</v>
          </cell>
          <cell r="D24">
            <v>19.8</v>
          </cell>
          <cell r="E24">
            <v>81.541666666666671</v>
          </cell>
          <cell r="F24">
            <v>93</v>
          </cell>
          <cell r="G24">
            <v>52</v>
          </cell>
          <cell r="H24">
            <v>13.68</v>
          </cell>
          <cell r="I24" t="str">
            <v>L</v>
          </cell>
          <cell r="J24">
            <v>35.28</v>
          </cell>
          <cell r="K24">
            <v>2.4000000000000004</v>
          </cell>
        </row>
        <row r="25">
          <cell r="B25">
            <v>23.187499999999996</v>
          </cell>
          <cell r="C25">
            <v>30.8</v>
          </cell>
          <cell r="D25">
            <v>18.399999999999999</v>
          </cell>
          <cell r="E25">
            <v>81.125</v>
          </cell>
          <cell r="F25">
            <v>96</v>
          </cell>
          <cell r="G25">
            <v>49</v>
          </cell>
          <cell r="H25">
            <v>9.7200000000000006</v>
          </cell>
          <cell r="I25" t="str">
            <v>SE</v>
          </cell>
          <cell r="J25">
            <v>24.840000000000003</v>
          </cell>
          <cell r="K25">
            <v>1.2</v>
          </cell>
        </row>
        <row r="26">
          <cell r="B26">
            <v>24.724999999999998</v>
          </cell>
          <cell r="C26">
            <v>31.3</v>
          </cell>
          <cell r="D26">
            <v>19.600000000000001</v>
          </cell>
          <cell r="E26">
            <v>64.625</v>
          </cell>
          <cell r="F26">
            <v>93</v>
          </cell>
          <cell r="G26">
            <v>32</v>
          </cell>
          <cell r="H26">
            <v>12.96</v>
          </cell>
          <cell r="I26" t="str">
            <v>NE</v>
          </cell>
          <cell r="J26">
            <v>25.56</v>
          </cell>
          <cell r="K26">
            <v>0</v>
          </cell>
        </row>
        <row r="27">
          <cell r="B27">
            <v>24.616666666666664</v>
          </cell>
          <cell r="C27">
            <v>32</v>
          </cell>
          <cell r="D27">
            <v>18.100000000000001</v>
          </cell>
          <cell r="E27">
            <v>54.541666666666664</v>
          </cell>
          <cell r="F27">
            <v>74</v>
          </cell>
          <cell r="G27">
            <v>30</v>
          </cell>
          <cell r="H27">
            <v>11.16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24.612499999999997</v>
          </cell>
          <cell r="C28">
            <v>32.200000000000003</v>
          </cell>
          <cell r="D28">
            <v>17.7</v>
          </cell>
          <cell r="E28">
            <v>63.875</v>
          </cell>
          <cell r="F28">
            <v>89</v>
          </cell>
          <cell r="G28">
            <v>31</v>
          </cell>
          <cell r="H28">
            <v>9.3600000000000012</v>
          </cell>
          <cell r="I28" t="str">
            <v>SE</v>
          </cell>
          <cell r="J28">
            <v>26.28</v>
          </cell>
          <cell r="K28">
            <v>0</v>
          </cell>
        </row>
        <row r="29">
          <cell r="B29">
            <v>24.362499999999997</v>
          </cell>
          <cell r="C29">
            <v>31.9</v>
          </cell>
          <cell r="D29">
            <v>18.100000000000001</v>
          </cell>
          <cell r="E29">
            <v>59.208333333333336</v>
          </cell>
          <cell r="F29">
            <v>80</v>
          </cell>
          <cell r="G29">
            <v>30</v>
          </cell>
          <cell r="H29">
            <v>12.24</v>
          </cell>
          <cell r="I29" t="str">
            <v>SE</v>
          </cell>
          <cell r="J29">
            <v>27.36</v>
          </cell>
          <cell r="K29">
            <v>0</v>
          </cell>
        </row>
        <row r="30">
          <cell r="B30">
            <v>24.637500000000003</v>
          </cell>
          <cell r="C30">
            <v>32.299999999999997</v>
          </cell>
          <cell r="D30">
            <v>18.5</v>
          </cell>
          <cell r="E30">
            <v>60.25</v>
          </cell>
          <cell r="F30">
            <v>82</v>
          </cell>
          <cell r="G30">
            <v>30</v>
          </cell>
          <cell r="H30">
            <v>12.24</v>
          </cell>
          <cell r="I30" t="str">
            <v>SE</v>
          </cell>
          <cell r="J30">
            <v>24.48</v>
          </cell>
          <cell r="K30">
            <v>0</v>
          </cell>
        </row>
        <row r="31">
          <cell r="B31">
            <v>25.779166666666669</v>
          </cell>
          <cell r="C31">
            <v>32.5</v>
          </cell>
          <cell r="D31">
            <v>18.7</v>
          </cell>
          <cell r="E31">
            <v>57.666666666666664</v>
          </cell>
          <cell r="F31">
            <v>81</v>
          </cell>
          <cell r="G31">
            <v>34</v>
          </cell>
          <cell r="H31">
            <v>12.6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25.983333333333331</v>
          </cell>
          <cell r="C32">
            <v>33</v>
          </cell>
          <cell r="D32">
            <v>20.8</v>
          </cell>
          <cell r="E32">
            <v>60.291666666666664</v>
          </cell>
          <cell r="F32">
            <v>83</v>
          </cell>
          <cell r="G32">
            <v>32</v>
          </cell>
          <cell r="H32">
            <v>12.24</v>
          </cell>
          <cell r="I32" t="str">
            <v>SE</v>
          </cell>
          <cell r="J32">
            <v>23.040000000000003</v>
          </cell>
          <cell r="K32">
            <v>0</v>
          </cell>
        </row>
        <row r="33">
          <cell r="B33">
            <v>25.470833333333335</v>
          </cell>
          <cell r="C33">
            <v>32.700000000000003</v>
          </cell>
          <cell r="D33">
            <v>17.600000000000001</v>
          </cell>
          <cell r="E33">
            <v>60.541666666666664</v>
          </cell>
          <cell r="F33">
            <v>89</v>
          </cell>
          <cell r="G33">
            <v>31</v>
          </cell>
          <cell r="H33">
            <v>11.879999999999999</v>
          </cell>
          <cell r="I33" t="str">
            <v>SE</v>
          </cell>
          <cell r="J33">
            <v>28.44</v>
          </cell>
          <cell r="K33">
            <v>0</v>
          </cell>
        </row>
        <row r="34">
          <cell r="B34">
            <v>26.254166666666663</v>
          </cell>
          <cell r="C34">
            <v>33.1</v>
          </cell>
          <cell r="D34">
            <v>20.3</v>
          </cell>
          <cell r="E34">
            <v>59.5</v>
          </cell>
          <cell r="F34">
            <v>82</v>
          </cell>
          <cell r="G34">
            <v>36</v>
          </cell>
          <cell r="H34">
            <v>10.08</v>
          </cell>
          <cell r="I34" t="str">
            <v>L</v>
          </cell>
          <cell r="J34">
            <v>27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23.55</v>
          </cell>
          <cell r="C5">
            <v>28.1</v>
          </cell>
          <cell r="D5">
            <v>20.3</v>
          </cell>
          <cell r="E5">
            <v>87.833333333333329</v>
          </cell>
          <cell r="F5">
            <v>100</v>
          </cell>
          <cell r="G5">
            <v>69</v>
          </cell>
          <cell r="H5">
            <v>16.2</v>
          </cell>
          <cell r="I5" t="str">
            <v>L</v>
          </cell>
          <cell r="J5">
            <v>26.28</v>
          </cell>
          <cell r="K5">
            <v>14.399999999999997</v>
          </cell>
        </row>
        <row r="6">
          <cell r="B6">
            <v>23.254166666666666</v>
          </cell>
          <cell r="C6">
            <v>28.2</v>
          </cell>
          <cell r="D6">
            <v>21.1</v>
          </cell>
          <cell r="E6">
            <v>89.166666666666671</v>
          </cell>
          <cell r="F6">
            <v>100</v>
          </cell>
          <cell r="G6">
            <v>64</v>
          </cell>
          <cell r="H6">
            <v>10.8</v>
          </cell>
          <cell r="I6" t="str">
            <v>L</v>
          </cell>
          <cell r="J6">
            <v>24.12</v>
          </cell>
          <cell r="K6">
            <v>8.5999999999999979</v>
          </cell>
        </row>
        <row r="7">
          <cell r="B7">
            <v>24.637500000000003</v>
          </cell>
          <cell r="C7">
            <v>35.200000000000003</v>
          </cell>
          <cell r="D7">
            <v>20.9</v>
          </cell>
          <cell r="E7">
            <v>86.875</v>
          </cell>
          <cell r="F7">
            <v>100</v>
          </cell>
          <cell r="G7">
            <v>57</v>
          </cell>
          <cell r="H7">
            <v>13.68</v>
          </cell>
          <cell r="I7" t="str">
            <v>S</v>
          </cell>
          <cell r="J7">
            <v>25.2</v>
          </cell>
          <cell r="K7">
            <v>11.2</v>
          </cell>
        </row>
        <row r="8">
          <cell r="B8">
            <v>25.158333333333335</v>
          </cell>
          <cell r="C8">
            <v>35</v>
          </cell>
          <cell r="D8">
            <v>19.399999999999999</v>
          </cell>
          <cell r="E8">
            <v>86.75</v>
          </cell>
          <cell r="F8">
            <v>100</v>
          </cell>
          <cell r="G8">
            <v>61</v>
          </cell>
          <cell r="H8">
            <v>9.3600000000000012</v>
          </cell>
          <cell r="I8" t="str">
            <v>L</v>
          </cell>
          <cell r="J8">
            <v>17.28</v>
          </cell>
          <cell r="K8">
            <v>0.4</v>
          </cell>
        </row>
        <row r="9">
          <cell r="B9">
            <v>25.041666666666661</v>
          </cell>
          <cell r="C9">
            <v>38.1</v>
          </cell>
          <cell r="D9">
            <v>20.3</v>
          </cell>
          <cell r="E9">
            <v>86.291666666666671</v>
          </cell>
          <cell r="F9">
            <v>100</v>
          </cell>
          <cell r="G9">
            <v>55</v>
          </cell>
          <cell r="H9">
            <v>17.28</v>
          </cell>
          <cell r="I9" t="str">
            <v>NE</v>
          </cell>
          <cell r="J9">
            <v>33.480000000000004</v>
          </cell>
          <cell r="K9">
            <v>6.8</v>
          </cell>
        </row>
        <row r="10">
          <cell r="B10">
            <v>26.629166666666666</v>
          </cell>
          <cell r="C10">
            <v>36</v>
          </cell>
          <cell r="D10">
            <v>20.8</v>
          </cell>
          <cell r="E10">
            <v>76.875</v>
          </cell>
          <cell r="F10">
            <v>98</v>
          </cell>
          <cell r="G10">
            <v>48</v>
          </cell>
          <cell r="H10">
            <v>13.32</v>
          </cell>
          <cell r="I10" t="str">
            <v>L</v>
          </cell>
          <cell r="J10">
            <v>24.48</v>
          </cell>
          <cell r="K10">
            <v>0</v>
          </cell>
        </row>
        <row r="11">
          <cell r="B11">
            <v>26.333333333333332</v>
          </cell>
          <cell r="C11">
            <v>36.4</v>
          </cell>
          <cell r="D11">
            <v>20.9</v>
          </cell>
          <cell r="E11">
            <v>72.333333333333329</v>
          </cell>
          <cell r="F11">
            <v>88</v>
          </cell>
          <cell r="G11">
            <v>42</v>
          </cell>
          <cell r="H11">
            <v>14.76</v>
          </cell>
          <cell r="I11" t="str">
            <v>L</v>
          </cell>
          <cell r="J11">
            <v>29.52</v>
          </cell>
          <cell r="K11">
            <v>0</v>
          </cell>
        </row>
        <row r="12">
          <cell r="B12">
            <v>26.275000000000002</v>
          </cell>
          <cell r="C12">
            <v>35.299999999999997</v>
          </cell>
          <cell r="D12">
            <v>18.5</v>
          </cell>
          <cell r="E12">
            <v>64.291666666666671</v>
          </cell>
          <cell r="F12">
            <v>87</v>
          </cell>
          <cell r="G12">
            <v>31</v>
          </cell>
          <cell r="H12">
            <v>14.4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26.204166666666669</v>
          </cell>
          <cell r="C13">
            <v>37.6</v>
          </cell>
          <cell r="D13">
            <v>20.9</v>
          </cell>
          <cell r="E13">
            <v>70.5</v>
          </cell>
          <cell r="F13">
            <v>95</v>
          </cell>
          <cell r="G13">
            <v>43</v>
          </cell>
          <cell r="H13">
            <v>13.32</v>
          </cell>
          <cell r="I13" t="str">
            <v>L</v>
          </cell>
          <cell r="J13">
            <v>29.52</v>
          </cell>
          <cell r="K13">
            <v>0.2</v>
          </cell>
        </row>
        <row r="14">
          <cell r="B14">
            <v>27.258333333333329</v>
          </cell>
          <cell r="C14">
            <v>35</v>
          </cell>
          <cell r="D14">
            <v>21</v>
          </cell>
          <cell r="E14">
            <v>72.541666666666671</v>
          </cell>
          <cell r="F14">
            <v>96</v>
          </cell>
          <cell r="G14">
            <v>47</v>
          </cell>
          <cell r="H14">
            <v>17.64</v>
          </cell>
          <cell r="I14" t="str">
            <v>NE</v>
          </cell>
          <cell r="J14">
            <v>31.319999999999997</v>
          </cell>
          <cell r="K14">
            <v>3.4</v>
          </cell>
        </row>
        <row r="15">
          <cell r="B15">
            <v>26.67916666666666</v>
          </cell>
          <cell r="C15">
            <v>35.1</v>
          </cell>
          <cell r="D15">
            <v>20.2</v>
          </cell>
          <cell r="E15">
            <v>70.5</v>
          </cell>
          <cell r="F15">
            <v>94</v>
          </cell>
          <cell r="G15">
            <v>44</v>
          </cell>
          <cell r="H15">
            <v>19.440000000000001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B16">
            <v>26.000000000000004</v>
          </cell>
          <cell r="C16">
            <v>33.299999999999997</v>
          </cell>
          <cell r="D16">
            <v>21</v>
          </cell>
          <cell r="E16">
            <v>70.5</v>
          </cell>
          <cell r="F16">
            <v>90</v>
          </cell>
          <cell r="G16">
            <v>48</v>
          </cell>
          <cell r="H16">
            <v>20.88</v>
          </cell>
          <cell r="I16" t="str">
            <v>L</v>
          </cell>
          <cell r="J16">
            <v>39.24</v>
          </cell>
          <cell r="K16">
            <v>0</v>
          </cell>
        </row>
        <row r="17">
          <cell r="B17">
            <v>24.704166666666652</v>
          </cell>
          <cell r="C17">
            <v>34.6</v>
          </cell>
          <cell r="D17">
            <v>17.600000000000001</v>
          </cell>
          <cell r="E17">
            <v>68.083333333333329</v>
          </cell>
          <cell r="F17">
            <v>96</v>
          </cell>
          <cell r="G17">
            <v>35</v>
          </cell>
          <cell r="H17">
            <v>16.920000000000002</v>
          </cell>
          <cell r="I17" t="str">
            <v>L</v>
          </cell>
          <cell r="J17">
            <v>34.200000000000003</v>
          </cell>
          <cell r="K17">
            <v>0</v>
          </cell>
        </row>
        <row r="18">
          <cell r="B18">
            <v>24.087500000000002</v>
          </cell>
          <cell r="C18">
            <v>35.9</v>
          </cell>
          <cell r="D18">
            <v>18.600000000000001</v>
          </cell>
          <cell r="E18">
            <v>69.666666666666671</v>
          </cell>
          <cell r="F18">
            <v>89</v>
          </cell>
          <cell r="G18">
            <v>39</v>
          </cell>
          <cell r="H18">
            <v>28.8</v>
          </cell>
          <cell r="I18" t="str">
            <v>SE</v>
          </cell>
          <cell r="J18">
            <v>41.04</v>
          </cell>
          <cell r="K18">
            <v>4.2</v>
          </cell>
        </row>
        <row r="19">
          <cell r="B19">
            <v>23.537499999999998</v>
          </cell>
          <cell r="C19">
            <v>34.799999999999997</v>
          </cell>
          <cell r="D19">
            <v>18</v>
          </cell>
          <cell r="E19">
            <v>84.5</v>
          </cell>
          <cell r="F19">
            <v>100</v>
          </cell>
          <cell r="G19">
            <v>46</v>
          </cell>
          <cell r="H19">
            <v>16.920000000000002</v>
          </cell>
          <cell r="I19" t="str">
            <v>SE</v>
          </cell>
          <cell r="J19">
            <v>28.8</v>
          </cell>
          <cell r="K19">
            <v>2.2000000000000002</v>
          </cell>
        </row>
        <row r="20">
          <cell r="B20">
            <v>22.75</v>
          </cell>
          <cell r="C20">
            <v>31</v>
          </cell>
          <cell r="D20">
            <v>19.899999999999999</v>
          </cell>
          <cell r="E20">
            <v>85.666666666666671</v>
          </cell>
          <cell r="F20">
            <v>100</v>
          </cell>
          <cell r="G20">
            <v>61</v>
          </cell>
          <cell r="H20">
            <v>25.2</v>
          </cell>
          <cell r="I20" t="str">
            <v>L</v>
          </cell>
          <cell r="J20">
            <v>38.880000000000003</v>
          </cell>
          <cell r="K20">
            <v>14.8</v>
          </cell>
        </row>
        <row r="21">
          <cell r="B21">
            <v>22.466666666666669</v>
          </cell>
          <cell r="C21">
            <v>32.5</v>
          </cell>
          <cell r="D21">
            <v>19.399999999999999</v>
          </cell>
          <cell r="E21">
            <v>91</v>
          </cell>
          <cell r="F21">
            <v>100</v>
          </cell>
          <cell r="G21">
            <v>57</v>
          </cell>
          <cell r="H21">
            <v>27</v>
          </cell>
          <cell r="I21" t="str">
            <v>S</v>
          </cell>
          <cell r="J21">
            <v>42.12</v>
          </cell>
          <cell r="K21">
            <v>92.999999999999986</v>
          </cell>
        </row>
        <row r="22">
          <cell r="B22">
            <v>23.054166666666671</v>
          </cell>
          <cell r="C22">
            <v>31.8</v>
          </cell>
          <cell r="D22">
            <v>19.899999999999999</v>
          </cell>
          <cell r="E22">
            <v>89.416666666666671</v>
          </cell>
          <cell r="F22">
            <v>100</v>
          </cell>
          <cell r="G22">
            <v>58</v>
          </cell>
          <cell r="H22">
            <v>15.840000000000002</v>
          </cell>
          <cell r="I22" t="str">
            <v>L</v>
          </cell>
          <cell r="J22">
            <v>27.720000000000002</v>
          </cell>
          <cell r="K22">
            <v>10.399999999999999</v>
          </cell>
        </row>
        <row r="23">
          <cell r="B23">
            <v>23.1875</v>
          </cell>
          <cell r="C23">
            <v>30</v>
          </cell>
          <cell r="D23">
            <v>20.2</v>
          </cell>
          <cell r="E23">
            <v>85.958333333333329</v>
          </cell>
          <cell r="F23">
            <v>99</v>
          </cell>
          <cell r="G23">
            <v>62</v>
          </cell>
          <cell r="H23">
            <v>14.4</v>
          </cell>
          <cell r="I23" t="str">
            <v>L</v>
          </cell>
          <cell r="J23">
            <v>23.400000000000002</v>
          </cell>
          <cell r="K23">
            <v>0</v>
          </cell>
        </row>
        <row r="24">
          <cell r="B24">
            <v>22.604166666666668</v>
          </cell>
          <cell r="C24">
            <v>28.8</v>
          </cell>
          <cell r="D24">
            <v>19.100000000000001</v>
          </cell>
          <cell r="E24">
            <v>82.541666666666671</v>
          </cell>
          <cell r="F24">
            <v>98</v>
          </cell>
          <cell r="G24">
            <v>57</v>
          </cell>
          <cell r="H24">
            <v>12.6</v>
          </cell>
          <cell r="I24" t="str">
            <v>L</v>
          </cell>
          <cell r="J24">
            <v>19.079999999999998</v>
          </cell>
          <cell r="K24">
            <v>0</v>
          </cell>
        </row>
        <row r="25">
          <cell r="B25">
            <v>23.958333333333332</v>
          </cell>
          <cell r="C25">
            <v>34.700000000000003</v>
          </cell>
          <cell r="D25">
            <v>18.899999999999999</v>
          </cell>
          <cell r="E25">
            <v>81.333333333333329</v>
          </cell>
          <cell r="F25">
            <v>99</v>
          </cell>
          <cell r="G25">
            <v>51</v>
          </cell>
          <cell r="H25">
            <v>15.120000000000001</v>
          </cell>
          <cell r="I25" t="str">
            <v>SE</v>
          </cell>
          <cell r="J25">
            <v>27</v>
          </cell>
          <cell r="K25">
            <v>4</v>
          </cell>
        </row>
        <row r="26">
          <cell r="B26">
            <v>24.729166666666668</v>
          </cell>
          <cell r="C26">
            <v>33</v>
          </cell>
          <cell r="D26">
            <v>19</v>
          </cell>
          <cell r="E26">
            <v>69</v>
          </cell>
          <cell r="F26">
            <v>97</v>
          </cell>
          <cell r="G26">
            <v>31</v>
          </cell>
          <cell r="H26">
            <v>15.48</v>
          </cell>
          <cell r="I26" t="str">
            <v>L</v>
          </cell>
          <cell r="J26">
            <v>26.64</v>
          </cell>
          <cell r="K26">
            <v>0</v>
          </cell>
        </row>
        <row r="27">
          <cell r="B27">
            <v>24.670833333333334</v>
          </cell>
          <cell r="C27">
            <v>35.6</v>
          </cell>
          <cell r="D27">
            <v>16.899999999999999</v>
          </cell>
          <cell r="E27">
            <v>58</v>
          </cell>
          <cell r="F27">
            <v>84</v>
          </cell>
          <cell r="G27">
            <v>29</v>
          </cell>
          <cell r="H27">
            <v>14.4</v>
          </cell>
          <cell r="I27" t="str">
            <v>L</v>
          </cell>
          <cell r="J27">
            <v>25.56</v>
          </cell>
          <cell r="K27">
            <v>0</v>
          </cell>
        </row>
        <row r="28">
          <cell r="B28">
            <v>24.904166666666665</v>
          </cell>
          <cell r="C28">
            <v>36.200000000000003</v>
          </cell>
          <cell r="D28">
            <v>17.2</v>
          </cell>
          <cell r="E28">
            <v>61.041666666666664</v>
          </cell>
          <cell r="F28">
            <v>85</v>
          </cell>
          <cell r="G28">
            <v>28</v>
          </cell>
          <cell r="H28">
            <v>13.68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25.216666666666665</v>
          </cell>
          <cell r="C29">
            <v>37</v>
          </cell>
          <cell r="D29">
            <v>19.2</v>
          </cell>
          <cell r="E29">
            <v>66</v>
          </cell>
          <cell r="F29">
            <v>86</v>
          </cell>
          <cell r="G29">
            <v>35</v>
          </cell>
          <cell r="H29">
            <v>16.920000000000002</v>
          </cell>
          <cell r="I29" t="str">
            <v>SE</v>
          </cell>
          <cell r="J29">
            <v>30.240000000000002</v>
          </cell>
          <cell r="K29">
            <v>0</v>
          </cell>
        </row>
        <row r="30">
          <cell r="B30">
            <v>25.150000000000006</v>
          </cell>
          <cell r="C30">
            <v>36.6</v>
          </cell>
          <cell r="D30">
            <v>19.5</v>
          </cell>
          <cell r="E30">
            <v>72.291666666666671</v>
          </cell>
          <cell r="F30">
            <v>96</v>
          </cell>
          <cell r="G30">
            <v>39</v>
          </cell>
          <cell r="H30">
            <v>16.920000000000002</v>
          </cell>
          <cell r="I30" t="str">
            <v>L</v>
          </cell>
          <cell r="J30">
            <v>54</v>
          </cell>
          <cell r="K30">
            <v>12.6</v>
          </cell>
        </row>
        <row r="31">
          <cell r="B31">
            <v>26.175000000000001</v>
          </cell>
          <cell r="C31">
            <v>36.799999999999997</v>
          </cell>
          <cell r="D31">
            <v>20.2</v>
          </cell>
          <cell r="E31">
            <v>69.458333333333329</v>
          </cell>
          <cell r="F31">
            <v>88</v>
          </cell>
          <cell r="G31">
            <v>39</v>
          </cell>
          <cell r="H31">
            <v>11.879999999999999</v>
          </cell>
          <cell r="I31" t="str">
            <v>L</v>
          </cell>
          <cell r="J31">
            <v>21.96</v>
          </cell>
          <cell r="K31">
            <v>0</v>
          </cell>
        </row>
        <row r="32">
          <cell r="B32">
            <v>25.095833333333331</v>
          </cell>
          <cell r="C32">
            <v>34.200000000000003</v>
          </cell>
          <cell r="D32">
            <v>21.5</v>
          </cell>
          <cell r="E32">
            <v>74</v>
          </cell>
          <cell r="F32">
            <v>87</v>
          </cell>
          <cell r="G32">
            <v>42</v>
          </cell>
          <cell r="H32">
            <v>19.079999999999998</v>
          </cell>
          <cell r="I32" t="str">
            <v>L</v>
          </cell>
          <cell r="J32">
            <v>47.16</v>
          </cell>
          <cell r="K32">
            <v>7</v>
          </cell>
        </row>
        <row r="33">
          <cell r="B33">
            <v>25.424999999999997</v>
          </cell>
          <cell r="C33">
            <v>35.1</v>
          </cell>
          <cell r="D33">
            <v>19.899999999999999</v>
          </cell>
          <cell r="E33">
            <v>75</v>
          </cell>
          <cell r="F33">
            <v>96</v>
          </cell>
          <cell r="G33">
            <v>43</v>
          </cell>
          <cell r="H33">
            <v>13.68</v>
          </cell>
          <cell r="I33" t="str">
            <v>L</v>
          </cell>
          <cell r="J33">
            <v>34.56</v>
          </cell>
          <cell r="K33">
            <v>4.4000000000000004</v>
          </cell>
        </row>
        <row r="34">
          <cell r="B34">
            <v>25.645833333333332</v>
          </cell>
          <cell r="C34">
            <v>36.299999999999997</v>
          </cell>
          <cell r="D34">
            <v>19.899999999999999</v>
          </cell>
          <cell r="E34">
            <v>69.333333333333329</v>
          </cell>
          <cell r="F34">
            <v>94</v>
          </cell>
          <cell r="G34">
            <v>36</v>
          </cell>
          <cell r="H34">
            <v>16.2</v>
          </cell>
          <cell r="I34" t="str">
            <v>L</v>
          </cell>
          <cell r="J34">
            <v>35.28</v>
          </cell>
          <cell r="K34">
            <v>0.4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24.625</v>
          </cell>
          <cell r="C5">
            <v>29.5</v>
          </cell>
          <cell r="D5">
            <v>22.3</v>
          </cell>
          <cell r="E5">
            <v>83.458333333333329</v>
          </cell>
          <cell r="F5">
            <v>95</v>
          </cell>
          <cell r="G5">
            <v>59</v>
          </cell>
          <cell r="H5">
            <v>9.7200000000000006</v>
          </cell>
          <cell r="I5" t="str">
            <v>NO</v>
          </cell>
          <cell r="J5">
            <v>28.44</v>
          </cell>
          <cell r="K5">
            <v>1.2</v>
          </cell>
        </row>
        <row r="6">
          <cell r="B6">
            <v>23.804166666666671</v>
          </cell>
          <cell r="C6">
            <v>31.2</v>
          </cell>
          <cell r="D6">
            <v>21.5</v>
          </cell>
          <cell r="E6">
            <v>84.041666666666671</v>
          </cell>
          <cell r="F6">
            <v>96</v>
          </cell>
          <cell r="G6">
            <v>53</v>
          </cell>
          <cell r="H6">
            <v>8.64</v>
          </cell>
          <cell r="I6" t="str">
            <v>N</v>
          </cell>
          <cell r="J6">
            <v>20.88</v>
          </cell>
          <cell r="K6">
            <v>2.4000000000000004</v>
          </cell>
        </row>
        <row r="7">
          <cell r="B7">
            <v>24.908333333333328</v>
          </cell>
          <cell r="C7">
            <v>31.8</v>
          </cell>
          <cell r="D7">
            <v>21</v>
          </cell>
          <cell r="E7">
            <v>77.625</v>
          </cell>
          <cell r="F7">
            <v>94</v>
          </cell>
          <cell r="G7">
            <v>46</v>
          </cell>
          <cell r="H7">
            <v>10.08</v>
          </cell>
          <cell r="I7" t="str">
            <v>NO</v>
          </cell>
          <cell r="J7">
            <v>21.96</v>
          </cell>
          <cell r="K7">
            <v>0.2</v>
          </cell>
        </row>
        <row r="8">
          <cell r="B8">
            <v>25.454166666666666</v>
          </cell>
          <cell r="C8">
            <v>32.6</v>
          </cell>
          <cell r="D8">
            <v>19.5</v>
          </cell>
          <cell r="E8">
            <v>67.875</v>
          </cell>
          <cell r="F8">
            <v>92</v>
          </cell>
          <cell r="G8">
            <v>37</v>
          </cell>
          <cell r="H8">
            <v>11.16</v>
          </cell>
          <cell r="I8" t="str">
            <v>SO</v>
          </cell>
          <cell r="J8">
            <v>22.68</v>
          </cell>
          <cell r="K8">
            <v>0</v>
          </cell>
        </row>
        <row r="9">
          <cell r="B9">
            <v>25.366666666666671</v>
          </cell>
          <cell r="C9">
            <v>34.200000000000003</v>
          </cell>
          <cell r="D9">
            <v>18.399999999999999</v>
          </cell>
          <cell r="E9">
            <v>63.583333333333336</v>
          </cell>
          <cell r="F9">
            <v>93</v>
          </cell>
          <cell r="G9">
            <v>30</v>
          </cell>
          <cell r="H9">
            <v>6.48</v>
          </cell>
          <cell r="I9" t="str">
            <v>SO</v>
          </cell>
          <cell r="J9">
            <v>19.8</v>
          </cell>
          <cell r="K9">
            <v>0</v>
          </cell>
        </row>
        <row r="10">
          <cell r="B10">
            <v>26.337500000000002</v>
          </cell>
          <cell r="C10">
            <v>35.5</v>
          </cell>
          <cell r="D10">
            <v>19.100000000000001</v>
          </cell>
          <cell r="E10">
            <v>63.583333333333336</v>
          </cell>
          <cell r="F10">
            <v>91</v>
          </cell>
          <cell r="G10">
            <v>31</v>
          </cell>
          <cell r="H10">
            <v>5.7600000000000007</v>
          </cell>
          <cell r="I10" t="str">
            <v>S</v>
          </cell>
          <cell r="J10">
            <v>18.720000000000002</v>
          </cell>
          <cell r="K10">
            <v>0</v>
          </cell>
        </row>
        <row r="11">
          <cell r="B11">
            <v>27.070833333333336</v>
          </cell>
          <cell r="C11">
            <v>35.9</v>
          </cell>
          <cell r="D11">
            <v>20.3</v>
          </cell>
          <cell r="E11">
            <v>58.166666666666664</v>
          </cell>
          <cell r="F11">
            <v>83</v>
          </cell>
          <cell r="G11">
            <v>28</v>
          </cell>
          <cell r="H11">
            <v>8.2799999999999994</v>
          </cell>
          <cell r="I11" t="str">
            <v>L</v>
          </cell>
          <cell r="J11">
            <v>25.92</v>
          </cell>
          <cell r="K11">
            <v>0</v>
          </cell>
        </row>
        <row r="12">
          <cell r="B12">
            <v>26.95</v>
          </cell>
          <cell r="C12">
            <v>35.4</v>
          </cell>
          <cell r="D12">
            <v>20.9</v>
          </cell>
          <cell r="E12">
            <v>56.375</v>
          </cell>
          <cell r="F12">
            <v>72</v>
          </cell>
          <cell r="G12">
            <v>32</v>
          </cell>
          <cell r="H12">
            <v>9.7200000000000006</v>
          </cell>
          <cell r="I12" t="str">
            <v>SE</v>
          </cell>
          <cell r="J12">
            <v>26.64</v>
          </cell>
          <cell r="K12">
            <v>0</v>
          </cell>
        </row>
        <row r="13">
          <cell r="B13">
            <v>27.533333333333335</v>
          </cell>
          <cell r="C13">
            <v>36</v>
          </cell>
          <cell r="D13">
            <v>21.1</v>
          </cell>
          <cell r="E13">
            <v>59.958333333333336</v>
          </cell>
          <cell r="F13">
            <v>82</v>
          </cell>
          <cell r="G13">
            <v>35</v>
          </cell>
          <cell r="H13">
            <v>10.44</v>
          </cell>
          <cell r="I13" t="str">
            <v>S</v>
          </cell>
          <cell r="J13">
            <v>26.64</v>
          </cell>
          <cell r="K13">
            <v>0</v>
          </cell>
        </row>
        <row r="14">
          <cell r="B14">
            <v>27.816666666666674</v>
          </cell>
          <cell r="C14">
            <v>35.299999999999997</v>
          </cell>
          <cell r="D14">
            <v>22.6</v>
          </cell>
          <cell r="E14">
            <v>60.458333333333336</v>
          </cell>
          <cell r="F14">
            <v>83</v>
          </cell>
          <cell r="G14">
            <v>28</v>
          </cell>
          <cell r="H14">
            <v>14.04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27.575000000000003</v>
          </cell>
          <cell r="C15">
            <v>34.799999999999997</v>
          </cell>
          <cell r="D15">
            <v>21.9</v>
          </cell>
          <cell r="E15">
            <v>58.25</v>
          </cell>
          <cell r="F15">
            <v>82</v>
          </cell>
          <cell r="G15">
            <v>34</v>
          </cell>
          <cell r="H15">
            <v>16.559999999999999</v>
          </cell>
          <cell r="I15" t="str">
            <v>NE</v>
          </cell>
          <cell r="J15">
            <v>35.64</v>
          </cell>
          <cell r="K15">
            <v>0</v>
          </cell>
        </row>
        <row r="16">
          <cell r="B16">
            <v>26.904166666666672</v>
          </cell>
          <cell r="C16">
            <v>34.799999999999997</v>
          </cell>
          <cell r="D16">
            <v>20.6</v>
          </cell>
          <cell r="E16">
            <v>53.75</v>
          </cell>
          <cell r="F16">
            <v>77</v>
          </cell>
          <cell r="G16">
            <v>26</v>
          </cell>
          <cell r="H16">
            <v>12.6</v>
          </cell>
          <cell r="I16" t="str">
            <v>SE</v>
          </cell>
          <cell r="J16">
            <v>26.64</v>
          </cell>
          <cell r="K16">
            <v>0</v>
          </cell>
        </row>
        <row r="17">
          <cell r="B17">
            <v>26.25</v>
          </cell>
          <cell r="C17">
            <v>34.5</v>
          </cell>
          <cell r="D17">
            <v>20.3</v>
          </cell>
          <cell r="E17">
            <v>53.541666666666664</v>
          </cell>
          <cell r="F17">
            <v>87</v>
          </cell>
          <cell r="G17">
            <v>28</v>
          </cell>
          <cell r="H17">
            <v>9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26.158333333333335</v>
          </cell>
          <cell r="C18">
            <v>33.5</v>
          </cell>
          <cell r="D18">
            <v>21</v>
          </cell>
          <cell r="E18">
            <v>63.125</v>
          </cell>
          <cell r="F18">
            <v>82</v>
          </cell>
          <cell r="G18">
            <v>42</v>
          </cell>
          <cell r="H18">
            <v>7.2</v>
          </cell>
          <cell r="I18" t="str">
            <v>SE</v>
          </cell>
          <cell r="J18">
            <v>20.16</v>
          </cell>
          <cell r="K18">
            <v>0</v>
          </cell>
        </row>
        <row r="19">
          <cell r="B19">
            <v>25.012500000000003</v>
          </cell>
          <cell r="C19">
            <v>32.1</v>
          </cell>
          <cell r="D19">
            <v>21.8</v>
          </cell>
          <cell r="E19">
            <v>70.625</v>
          </cell>
          <cell r="F19">
            <v>88</v>
          </cell>
          <cell r="G19">
            <v>45</v>
          </cell>
          <cell r="H19">
            <v>12.24</v>
          </cell>
          <cell r="I19" t="str">
            <v>SE</v>
          </cell>
          <cell r="J19">
            <v>36.36</v>
          </cell>
          <cell r="K19">
            <v>0</v>
          </cell>
        </row>
        <row r="20">
          <cell r="B20">
            <v>24.504166666666666</v>
          </cell>
          <cell r="C20">
            <v>31.9</v>
          </cell>
          <cell r="D20">
            <v>20.3</v>
          </cell>
          <cell r="E20">
            <v>69.875</v>
          </cell>
          <cell r="F20">
            <v>86</v>
          </cell>
          <cell r="G20">
            <v>42</v>
          </cell>
          <cell r="H20">
            <v>6.48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24.666666666666668</v>
          </cell>
          <cell r="C21">
            <v>31.1</v>
          </cell>
          <cell r="D21">
            <v>19.399999999999999</v>
          </cell>
          <cell r="E21">
            <v>64.208333333333329</v>
          </cell>
          <cell r="F21">
            <v>80</v>
          </cell>
          <cell r="G21">
            <v>43</v>
          </cell>
          <cell r="H21">
            <v>10.08</v>
          </cell>
          <cell r="I21" t="str">
            <v>SE</v>
          </cell>
          <cell r="J21">
            <v>27.36</v>
          </cell>
          <cell r="K21">
            <v>0</v>
          </cell>
        </row>
        <row r="22">
          <cell r="B22">
            <v>25.858333333333334</v>
          </cell>
          <cell r="C22">
            <v>32</v>
          </cell>
          <cell r="D22">
            <v>21</v>
          </cell>
          <cell r="E22">
            <v>63.125</v>
          </cell>
          <cell r="F22">
            <v>84</v>
          </cell>
          <cell r="G22">
            <v>37</v>
          </cell>
          <cell r="H22">
            <v>12.6</v>
          </cell>
          <cell r="I22" t="str">
            <v>NE</v>
          </cell>
          <cell r="J22">
            <v>30.240000000000002</v>
          </cell>
          <cell r="K22">
            <v>0</v>
          </cell>
        </row>
        <row r="23">
          <cell r="B23">
            <v>26.287499999999994</v>
          </cell>
          <cell r="C23">
            <v>33.1</v>
          </cell>
          <cell r="D23">
            <v>20.9</v>
          </cell>
          <cell r="E23">
            <v>60.166666666666664</v>
          </cell>
          <cell r="F23">
            <v>81</v>
          </cell>
          <cell r="G23">
            <v>38</v>
          </cell>
          <cell r="H23">
            <v>8.64</v>
          </cell>
          <cell r="I23" t="str">
            <v>NE</v>
          </cell>
          <cell r="J23">
            <v>22.68</v>
          </cell>
          <cell r="K23">
            <v>0</v>
          </cell>
        </row>
        <row r="24">
          <cell r="B24">
            <v>26.558333333333337</v>
          </cell>
          <cell r="C24">
            <v>34.200000000000003</v>
          </cell>
          <cell r="D24">
            <v>20.8</v>
          </cell>
          <cell r="E24">
            <v>59.583333333333336</v>
          </cell>
          <cell r="F24">
            <v>85</v>
          </cell>
          <cell r="G24">
            <v>29</v>
          </cell>
          <cell r="H24">
            <v>10.44</v>
          </cell>
          <cell r="I24" t="str">
            <v>NE</v>
          </cell>
          <cell r="J24">
            <v>27.36</v>
          </cell>
          <cell r="K24">
            <v>0</v>
          </cell>
        </row>
        <row r="25">
          <cell r="B25">
            <v>26.183333333333334</v>
          </cell>
          <cell r="C25">
            <v>34.799999999999997</v>
          </cell>
          <cell r="D25">
            <v>19</v>
          </cell>
          <cell r="E25">
            <v>54.583333333333336</v>
          </cell>
          <cell r="F25">
            <v>83</v>
          </cell>
          <cell r="G25">
            <v>23</v>
          </cell>
          <cell r="H25">
            <v>7.9200000000000008</v>
          </cell>
          <cell r="I25" t="str">
            <v>S</v>
          </cell>
          <cell r="J25">
            <v>20.16</v>
          </cell>
          <cell r="K25">
            <v>0</v>
          </cell>
        </row>
        <row r="26">
          <cell r="B26">
            <v>25.112499999999997</v>
          </cell>
          <cell r="C26">
            <v>34.200000000000003</v>
          </cell>
          <cell r="D26">
            <v>17.2</v>
          </cell>
          <cell r="E26">
            <v>51</v>
          </cell>
          <cell r="F26">
            <v>77</v>
          </cell>
          <cell r="G26">
            <v>22</v>
          </cell>
          <cell r="H26">
            <v>7.9200000000000008</v>
          </cell>
          <cell r="I26" t="str">
            <v>S</v>
          </cell>
          <cell r="J26">
            <v>23.759999999999998</v>
          </cell>
          <cell r="K26">
            <v>0</v>
          </cell>
        </row>
        <row r="27">
          <cell r="B27">
            <v>25.424999999999997</v>
          </cell>
          <cell r="C27">
            <v>35.299999999999997</v>
          </cell>
          <cell r="D27">
            <v>18.2</v>
          </cell>
          <cell r="E27">
            <v>55.875</v>
          </cell>
          <cell r="F27">
            <v>77</v>
          </cell>
          <cell r="G27">
            <v>29</v>
          </cell>
          <cell r="H27">
            <v>8.64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26.275000000000002</v>
          </cell>
          <cell r="C28">
            <v>35.700000000000003</v>
          </cell>
          <cell r="D28">
            <v>19.3</v>
          </cell>
          <cell r="E28">
            <v>55.75</v>
          </cell>
          <cell r="F28">
            <v>80</v>
          </cell>
          <cell r="G28">
            <v>25</v>
          </cell>
          <cell r="H28">
            <v>8.2799999999999994</v>
          </cell>
          <cell r="I28" t="str">
            <v>S</v>
          </cell>
          <cell r="J28">
            <v>22.68</v>
          </cell>
          <cell r="K28">
            <v>0</v>
          </cell>
        </row>
        <row r="29">
          <cell r="B29">
            <v>25.724999999999994</v>
          </cell>
          <cell r="C29">
            <v>35.799999999999997</v>
          </cell>
          <cell r="D29">
            <v>18.600000000000001</v>
          </cell>
          <cell r="E29">
            <v>54.958333333333336</v>
          </cell>
          <cell r="F29">
            <v>79</v>
          </cell>
          <cell r="G29">
            <v>24</v>
          </cell>
          <cell r="H29">
            <v>8.2799999999999994</v>
          </cell>
          <cell r="I29" t="str">
            <v>S</v>
          </cell>
          <cell r="J29">
            <v>33.119999999999997</v>
          </cell>
          <cell r="K29">
            <v>0</v>
          </cell>
        </row>
        <row r="30">
          <cell r="B30">
            <v>25.95</v>
          </cell>
          <cell r="C30">
            <v>34.700000000000003</v>
          </cell>
          <cell r="D30">
            <v>18.8</v>
          </cell>
          <cell r="E30">
            <v>55</v>
          </cell>
          <cell r="F30">
            <v>76</v>
          </cell>
          <cell r="G30">
            <v>27</v>
          </cell>
          <cell r="H30">
            <v>8.2799999999999994</v>
          </cell>
          <cell r="I30" t="str">
            <v>NE</v>
          </cell>
          <cell r="J30">
            <v>21.6</v>
          </cell>
          <cell r="K30">
            <v>0</v>
          </cell>
        </row>
        <row r="31">
          <cell r="B31">
            <v>26.850000000000005</v>
          </cell>
          <cell r="C31">
            <v>35.200000000000003</v>
          </cell>
          <cell r="D31">
            <v>20</v>
          </cell>
          <cell r="E31">
            <v>56.166666666666664</v>
          </cell>
          <cell r="F31">
            <v>81</v>
          </cell>
          <cell r="G31">
            <v>24</v>
          </cell>
          <cell r="H31">
            <v>10.8</v>
          </cell>
          <cell r="I31" t="str">
            <v>NE</v>
          </cell>
          <cell r="J31">
            <v>25.56</v>
          </cell>
          <cell r="K31">
            <v>0</v>
          </cell>
        </row>
        <row r="32">
          <cell r="B32">
            <v>26.933333333333334</v>
          </cell>
          <cell r="C32">
            <v>36.6</v>
          </cell>
          <cell r="D32">
            <v>20.100000000000001</v>
          </cell>
          <cell r="E32">
            <v>56.125</v>
          </cell>
          <cell r="F32">
            <v>80</v>
          </cell>
          <cell r="G32">
            <v>25</v>
          </cell>
          <cell r="H32">
            <v>5.04</v>
          </cell>
          <cell r="I32" t="str">
            <v>S</v>
          </cell>
          <cell r="J32">
            <v>19.8</v>
          </cell>
          <cell r="K32">
            <v>0</v>
          </cell>
        </row>
        <row r="33">
          <cell r="B33">
            <v>26.795833333333334</v>
          </cell>
          <cell r="C33">
            <v>35.299999999999997</v>
          </cell>
          <cell r="D33">
            <v>20.100000000000001</v>
          </cell>
          <cell r="E33">
            <v>57.791666666666664</v>
          </cell>
          <cell r="F33">
            <v>87</v>
          </cell>
          <cell r="G33">
            <v>30</v>
          </cell>
          <cell r="H33">
            <v>9</v>
          </cell>
          <cell r="I33" t="str">
            <v>S</v>
          </cell>
          <cell r="J33">
            <v>25.92</v>
          </cell>
          <cell r="K33">
            <v>0</v>
          </cell>
        </row>
        <row r="34">
          <cell r="B34">
            <v>26.958333333333332</v>
          </cell>
          <cell r="C34">
            <v>35.200000000000003</v>
          </cell>
          <cell r="D34">
            <v>20.8</v>
          </cell>
          <cell r="E34">
            <v>57.791666666666664</v>
          </cell>
          <cell r="F34">
            <v>86</v>
          </cell>
          <cell r="G34">
            <v>29</v>
          </cell>
          <cell r="H34">
            <v>9</v>
          </cell>
          <cell r="I34" t="str">
            <v>NE</v>
          </cell>
          <cell r="J34">
            <v>21.6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26.7</v>
          </cell>
          <cell r="C13">
            <v>28.3</v>
          </cell>
          <cell r="D13">
            <v>26.4</v>
          </cell>
          <cell r="E13">
            <v>67</v>
          </cell>
          <cell r="F13">
            <v>68</v>
          </cell>
          <cell r="G13">
            <v>62</v>
          </cell>
          <cell r="H13">
            <v>8.64</v>
          </cell>
          <cell r="I13" t="str">
            <v>SE</v>
          </cell>
          <cell r="J13">
            <v>15.840000000000002</v>
          </cell>
          <cell r="K13">
            <v>0</v>
          </cell>
        </row>
        <row r="14">
          <cell r="B14">
            <v>26.958333333333332</v>
          </cell>
          <cell r="C14">
            <v>33.1</v>
          </cell>
          <cell r="D14">
            <v>22.2</v>
          </cell>
          <cell r="E14">
            <v>66.666666666666671</v>
          </cell>
          <cell r="F14">
            <v>87</v>
          </cell>
          <cell r="G14">
            <v>43</v>
          </cell>
          <cell r="H14">
            <v>20.52</v>
          </cell>
          <cell r="I14" t="str">
            <v>SE</v>
          </cell>
          <cell r="J14">
            <v>33.840000000000003</v>
          </cell>
          <cell r="K14">
            <v>0</v>
          </cell>
        </row>
        <row r="15">
          <cell r="B15">
            <v>26.824999999999999</v>
          </cell>
          <cell r="C15">
            <v>33.5</v>
          </cell>
          <cell r="D15">
            <v>22</v>
          </cell>
          <cell r="E15">
            <v>65.875</v>
          </cell>
          <cell r="F15">
            <v>84</v>
          </cell>
          <cell r="G15">
            <v>41</v>
          </cell>
          <cell r="H15">
            <v>17.28</v>
          </cell>
          <cell r="I15" t="str">
            <v>L</v>
          </cell>
          <cell r="J15">
            <v>35.28</v>
          </cell>
          <cell r="K15">
            <v>0</v>
          </cell>
        </row>
        <row r="16">
          <cell r="B16">
            <v>26.399999999999995</v>
          </cell>
          <cell r="C16">
            <v>33.5</v>
          </cell>
          <cell r="D16">
            <v>20.9</v>
          </cell>
          <cell r="E16">
            <v>60.416666666666664</v>
          </cell>
          <cell r="F16">
            <v>82</v>
          </cell>
          <cell r="G16">
            <v>32</v>
          </cell>
          <cell r="H16">
            <v>14.04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25.954166666666669</v>
          </cell>
          <cell r="C17">
            <v>33</v>
          </cell>
          <cell r="D17">
            <v>20.6</v>
          </cell>
          <cell r="E17">
            <v>57.291666666666664</v>
          </cell>
          <cell r="F17">
            <v>77</v>
          </cell>
          <cell r="G17">
            <v>32</v>
          </cell>
          <cell r="H17">
            <v>12.96</v>
          </cell>
          <cell r="I17" t="str">
            <v>SE</v>
          </cell>
          <cell r="J17">
            <v>27</v>
          </cell>
          <cell r="K17">
            <v>0</v>
          </cell>
        </row>
        <row r="18">
          <cell r="B18">
            <v>25.499999999999996</v>
          </cell>
          <cell r="C18">
            <v>32.5</v>
          </cell>
          <cell r="D18">
            <v>20.8</v>
          </cell>
          <cell r="E18">
            <v>64.833333333333329</v>
          </cell>
          <cell r="F18">
            <v>83</v>
          </cell>
          <cell r="G18">
            <v>42</v>
          </cell>
          <cell r="H18">
            <v>19.079999999999998</v>
          </cell>
          <cell r="I18" t="str">
            <v>S</v>
          </cell>
          <cell r="J18">
            <v>34.92</v>
          </cell>
          <cell r="K18">
            <v>0.2</v>
          </cell>
        </row>
        <row r="19">
          <cell r="B19">
            <v>24.504166666666666</v>
          </cell>
          <cell r="C19">
            <v>28.2</v>
          </cell>
          <cell r="D19">
            <v>21.8</v>
          </cell>
          <cell r="E19">
            <v>72</v>
          </cell>
          <cell r="F19">
            <v>84</v>
          </cell>
          <cell r="G19">
            <v>54</v>
          </cell>
          <cell r="H19">
            <v>18.36</v>
          </cell>
          <cell r="I19" t="str">
            <v>SE</v>
          </cell>
          <cell r="J19">
            <v>38.519999999999996</v>
          </cell>
          <cell r="K19">
            <v>0</v>
          </cell>
        </row>
        <row r="20">
          <cell r="B20">
            <v>23.079166666666666</v>
          </cell>
          <cell r="C20">
            <v>28.6</v>
          </cell>
          <cell r="D20">
            <v>19.100000000000001</v>
          </cell>
          <cell r="E20">
            <v>73.583333333333329</v>
          </cell>
          <cell r="F20">
            <v>91</v>
          </cell>
          <cell r="G20">
            <v>49</v>
          </cell>
          <cell r="H20">
            <v>19.8</v>
          </cell>
          <cell r="I20" t="str">
            <v>SE</v>
          </cell>
          <cell r="J20">
            <v>39.6</v>
          </cell>
          <cell r="K20">
            <v>0</v>
          </cell>
        </row>
        <row r="21">
          <cell r="B21">
            <v>23.516666666666666</v>
          </cell>
          <cell r="C21">
            <v>30.6</v>
          </cell>
          <cell r="D21">
            <v>18.8</v>
          </cell>
          <cell r="E21">
            <v>69.291666666666671</v>
          </cell>
          <cell r="F21">
            <v>86</v>
          </cell>
          <cell r="G21">
            <v>48</v>
          </cell>
          <cell r="H21">
            <v>20.16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24.545833333333334</v>
          </cell>
          <cell r="C22">
            <v>30.7</v>
          </cell>
          <cell r="D22">
            <v>19.600000000000001</v>
          </cell>
          <cell r="E22">
            <v>66.166666666666671</v>
          </cell>
          <cell r="F22">
            <v>83</v>
          </cell>
          <cell r="G22">
            <v>46</v>
          </cell>
          <cell r="H22">
            <v>19.079999999999998</v>
          </cell>
          <cell r="I22" t="str">
            <v>L</v>
          </cell>
          <cell r="J22">
            <v>34.92</v>
          </cell>
          <cell r="K22">
            <v>0</v>
          </cell>
        </row>
        <row r="23">
          <cell r="B23">
            <v>24.991666666666671</v>
          </cell>
          <cell r="C23">
            <v>31.7</v>
          </cell>
          <cell r="D23">
            <v>19.7</v>
          </cell>
          <cell r="E23">
            <v>66.208333333333329</v>
          </cell>
          <cell r="F23">
            <v>85</v>
          </cell>
          <cell r="G23">
            <v>44</v>
          </cell>
          <cell r="H23">
            <v>16.2</v>
          </cell>
          <cell r="I23" t="str">
            <v>L</v>
          </cell>
          <cell r="J23">
            <v>32.76</v>
          </cell>
          <cell r="K23">
            <v>0</v>
          </cell>
        </row>
        <row r="24">
          <cell r="B24">
            <v>25.579166666666666</v>
          </cell>
          <cell r="C24">
            <v>31.7</v>
          </cell>
          <cell r="D24">
            <v>21.9</v>
          </cell>
          <cell r="E24">
            <v>67.666666666666671</v>
          </cell>
          <cell r="F24">
            <v>87</v>
          </cell>
          <cell r="G24">
            <v>48</v>
          </cell>
          <cell r="H24">
            <v>10.8</v>
          </cell>
          <cell r="I24" t="str">
            <v>NE</v>
          </cell>
          <cell r="J24">
            <v>40.680000000000007</v>
          </cell>
          <cell r="K24">
            <v>0</v>
          </cell>
        </row>
        <row r="25">
          <cell r="B25">
            <v>25.337500000000002</v>
          </cell>
          <cell r="C25">
            <v>32.1</v>
          </cell>
          <cell r="D25">
            <v>20.399999999999999</v>
          </cell>
          <cell r="E25">
            <v>66.708333333333329</v>
          </cell>
          <cell r="F25">
            <v>94</v>
          </cell>
          <cell r="G25">
            <v>35</v>
          </cell>
          <cell r="H25">
            <v>11.16</v>
          </cell>
          <cell r="I25" t="str">
            <v>NE</v>
          </cell>
          <cell r="J25">
            <v>23.759999999999998</v>
          </cell>
          <cell r="K25">
            <v>0</v>
          </cell>
        </row>
        <row r="26">
          <cell r="B26">
            <v>24.970833333333335</v>
          </cell>
          <cell r="C26">
            <v>32.200000000000003</v>
          </cell>
          <cell r="D26">
            <v>18.3</v>
          </cell>
          <cell r="E26">
            <v>59.291666666666664</v>
          </cell>
          <cell r="F26">
            <v>87</v>
          </cell>
          <cell r="G26">
            <v>34</v>
          </cell>
          <cell r="H26">
            <v>12.6</v>
          </cell>
          <cell r="I26" t="str">
            <v>SE</v>
          </cell>
          <cell r="J26">
            <v>26.28</v>
          </cell>
          <cell r="K26">
            <v>0</v>
          </cell>
        </row>
        <row r="27">
          <cell r="B27">
            <v>24.61666666666666</v>
          </cell>
          <cell r="C27">
            <v>32.799999999999997</v>
          </cell>
          <cell r="D27">
            <v>16.8</v>
          </cell>
          <cell r="E27">
            <v>59.208333333333336</v>
          </cell>
          <cell r="F27">
            <v>87</v>
          </cell>
          <cell r="G27">
            <v>32</v>
          </cell>
          <cell r="H27">
            <v>12.6</v>
          </cell>
          <cell r="I27" t="str">
            <v>SE</v>
          </cell>
          <cell r="J27">
            <v>26.28</v>
          </cell>
          <cell r="K27">
            <v>0</v>
          </cell>
        </row>
        <row r="28">
          <cell r="B28">
            <v>25.458333333333329</v>
          </cell>
          <cell r="C28">
            <v>32.4</v>
          </cell>
          <cell r="D28">
            <v>19.899999999999999</v>
          </cell>
          <cell r="E28">
            <v>59.291666666666664</v>
          </cell>
          <cell r="F28">
            <v>82</v>
          </cell>
          <cell r="G28">
            <v>34</v>
          </cell>
          <cell r="H28">
            <v>14.76</v>
          </cell>
          <cell r="I28" t="str">
            <v>SE</v>
          </cell>
          <cell r="J28">
            <v>25.56</v>
          </cell>
          <cell r="K28">
            <v>0</v>
          </cell>
        </row>
        <row r="29">
          <cell r="B29">
            <v>25.154166666666669</v>
          </cell>
          <cell r="C29">
            <v>32.6</v>
          </cell>
          <cell r="D29">
            <v>18.8</v>
          </cell>
          <cell r="E29">
            <v>59.625</v>
          </cell>
          <cell r="F29">
            <v>84</v>
          </cell>
          <cell r="G29">
            <v>35</v>
          </cell>
          <cell r="H29">
            <v>14.04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25.520833333333332</v>
          </cell>
          <cell r="C30">
            <v>32.9</v>
          </cell>
          <cell r="D30">
            <v>19.600000000000001</v>
          </cell>
          <cell r="E30">
            <v>59.541666666666664</v>
          </cell>
          <cell r="F30">
            <v>87</v>
          </cell>
          <cell r="G30">
            <v>31</v>
          </cell>
          <cell r="H30">
            <v>12.96</v>
          </cell>
          <cell r="I30" t="str">
            <v>S</v>
          </cell>
          <cell r="J30">
            <v>24.48</v>
          </cell>
          <cell r="K30">
            <v>0</v>
          </cell>
        </row>
        <row r="31">
          <cell r="B31">
            <v>26.095833333333331</v>
          </cell>
          <cell r="C31">
            <v>33.1</v>
          </cell>
          <cell r="D31">
            <v>20.6</v>
          </cell>
          <cell r="E31">
            <v>57.916666666666664</v>
          </cell>
          <cell r="F31">
            <v>76</v>
          </cell>
          <cell r="G31">
            <v>35</v>
          </cell>
          <cell r="H31">
            <v>13.32</v>
          </cell>
          <cell r="I31" t="str">
            <v>SE</v>
          </cell>
          <cell r="J31">
            <v>26.64</v>
          </cell>
          <cell r="K31">
            <v>0</v>
          </cell>
        </row>
        <row r="32">
          <cell r="B32">
            <v>26.712500000000002</v>
          </cell>
          <cell r="C32">
            <v>34.200000000000003</v>
          </cell>
          <cell r="D32">
            <v>21.7</v>
          </cell>
          <cell r="E32">
            <v>59.875</v>
          </cell>
          <cell r="F32">
            <v>79</v>
          </cell>
          <cell r="G32">
            <v>35</v>
          </cell>
          <cell r="H32">
            <v>12.96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26.8</v>
          </cell>
          <cell r="C33">
            <v>34</v>
          </cell>
          <cell r="D33">
            <v>20.9</v>
          </cell>
          <cell r="E33">
            <v>58</v>
          </cell>
          <cell r="F33">
            <v>83</v>
          </cell>
          <cell r="G33">
            <v>32</v>
          </cell>
          <cell r="H33">
            <v>15.840000000000002</v>
          </cell>
          <cell r="I33" t="str">
            <v>S</v>
          </cell>
          <cell r="J33">
            <v>29.880000000000003</v>
          </cell>
          <cell r="K33">
            <v>0</v>
          </cell>
        </row>
        <row r="34">
          <cell r="B34">
            <v>26.666666666666668</v>
          </cell>
          <cell r="C34">
            <v>34.200000000000003</v>
          </cell>
          <cell r="D34">
            <v>20.100000000000001</v>
          </cell>
          <cell r="E34">
            <v>56.208333333333336</v>
          </cell>
          <cell r="F34">
            <v>79</v>
          </cell>
          <cell r="G34">
            <v>27</v>
          </cell>
          <cell r="H34">
            <v>10.8</v>
          </cell>
          <cell r="I34" t="str">
            <v>SE</v>
          </cell>
          <cell r="J34">
            <v>26.28</v>
          </cell>
          <cell r="K34">
            <v>0</v>
          </cell>
        </row>
        <row r="35">
          <cell r="I35" t="str">
            <v>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23.650000000000002</v>
          </cell>
          <cell r="C5">
            <v>27.8</v>
          </cell>
          <cell r="D5">
            <v>21.4</v>
          </cell>
          <cell r="E5">
            <v>92.25</v>
          </cell>
          <cell r="F5">
            <v>97</v>
          </cell>
          <cell r="G5">
            <v>77</v>
          </cell>
          <cell r="H5">
            <v>7.5600000000000005</v>
          </cell>
          <cell r="I5" t="str">
            <v>SE</v>
          </cell>
          <cell r="J5">
            <v>39.96</v>
          </cell>
          <cell r="K5">
            <v>69.399999999999991</v>
          </cell>
        </row>
        <row r="6">
          <cell r="B6">
            <v>23.787499999999998</v>
          </cell>
          <cell r="C6">
            <v>28.9</v>
          </cell>
          <cell r="D6">
            <v>21.6</v>
          </cell>
          <cell r="E6">
            <v>88.625</v>
          </cell>
          <cell r="F6">
            <v>96</v>
          </cell>
          <cell r="G6">
            <v>68</v>
          </cell>
          <cell r="H6">
            <v>9.7200000000000006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24.741666666666671</v>
          </cell>
          <cell r="C7">
            <v>32.5</v>
          </cell>
          <cell r="D7">
            <v>20</v>
          </cell>
          <cell r="E7">
            <v>79.208333333333329</v>
          </cell>
          <cell r="F7">
            <v>100</v>
          </cell>
          <cell r="G7">
            <v>45</v>
          </cell>
          <cell r="H7">
            <v>5.4</v>
          </cell>
          <cell r="I7" t="str">
            <v>SE</v>
          </cell>
          <cell r="J7">
            <v>14.4</v>
          </cell>
          <cell r="K7">
            <v>0.2</v>
          </cell>
        </row>
        <row r="8">
          <cell r="B8">
            <v>25.483333333333334</v>
          </cell>
          <cell r="C8">
            <v>32.6</v>
          </cell>
          <cell r="D8">
            <v>20</v>
          </cell>
          <cell r="E8">
            <v>74.708333333333329</v>
          </cell>
          <cell r="F8">
            <v>96</v>
          </cell>
          <cell r="G8">
            <v>40</v>
          </cell>
          <cell r="H8">
            <v>11.879999999999999</v>
          </cell>
          <cell r="I8" t="str">
            <v>SE</v>
          </cell>
          <cell r="J8">
            <v>20.88</v>
          </cell>
          <cell r="K8">
            <v>0</v>
          </cell>
        </row>
        <row r="9">
          <cell r="B9">
            <v>25.875</v>
          </cell>
          <cell r="C9">
            <v>34.200000000000003</v>
          </cell>
          <cell r="D9">
            <v>19.7</v>
          </cell>
          <cell r="E9">
            <v>73.583333333333329</v>
          </cell>
          <cell r="F9">
            <v>97</v>
          </cell>
          <cell r="G9">
            <v>40</v>
          </cell>
          <cell r="H9">
            <v>7.9200000000000008</v>
          </cell>
          <cell r="I9" t="str">
            <v>SE</v>
          </cell>
          <cell r="J9">
            <v>14.76</v>
          </cell>
          <cell r="K9">
            <v>0</v>
          </cell>
        </row>
        <row r="10">
          <cell r="B10">
            <v>26.162499999999998</v>
          </cell>
          <cell r="C10">
            <v>34.700000000000003</v>
          </cell>
          <cell r="D10">
            <v>19.7</v>
          </cell>
          <cell r="E10">
            <v>72.416666666666671</v>
          </cell>
          <cell r="F10">
            <v>96</v>
          </cell>
          <cell r="G10">
            <v>37</v>
          </cell>
          <cell r="H10">
            <v>8.2799999999999994</v>
          </cell>
          <cell r="I10" t="str">
            <v>S</v>
          </cell>
          <cell r="J10">
            <v>18</v>
          </cell>
          <cell r="K10">
            <v>0</v>
          </cell>
        </row>
        <row r="11">
          <cell r="B11">
            <v>26.879166666666666</v>
          </cell>
          <cell r="C11">
            <v>35.299999999999997</v>
          </cell>
          <cell r="D11">
            <v>19.600000000000001</v>
          </cell>
          <cell r="E11">
            <v>66.416666666666671</v>
          </cell>
          <cell r="F11">
            <v>92</v>
          </cell>
          <cell r="G11">
            <v>32</v>
          </cell>
          <cell r="H11">
            <v>13.32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25.833333333333329</v>
          </cell>
          <cell r="C12">
            <v>33.799999999999997</v>
          </cell>
          <cell r="D12">
            <v>19.5</v>
          </cell>
          <cell r="E12">
            <v>67.833333333333329</v>
          </cell>
          <cell r="F12">
            <v>95</v>
          </cell>
          <cell r="G12">
            <v>33</v>
          </cell>
          <cell r="H12">
            <v>12.6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25.86666666666666</v>
          </cell>
          <cell r="C13">
            <v>34.799999999999997</v>
          </cell>
          <cell r="D13">
            <v>19.5</v>
          </cell>
          <cell r="E13">
            <v>71.25</v>
          </cell>
          <cell r="F13">
            <v>94</v>
          </cell>
          <cell r="G13">
            <v>37</v>
          </cell>
          <cell r="H13">
            <v>11.520000000000001</v>
          </cell>
          <cell r="I13" t="str">
            <v>SE</v>
          </cell>
          <cell r="J13">
            <v>23.040000000000003</v>
          </cell>
          <cell r="K13">
            <v>0</v>
          </cell>
        </row>
        <row r="14">
          <cell r="B14">
            <v>27.679166666666671</v>
          </cell>
          <cell r="C14">
            <v>35.6</v>
          </cell>
          <cell r="D14">
            <v>22.8</v>
          </cell>
          <cell r="E14">
            <v>71.083333333333329</v>
          </cell>
          <cell r="F14">
            <v>90</v>
          </cell>
          <cell r="G14">
            <v>40</v>
          </cell>
          <cell r="H14">
            <v>26.28</v>
          </cell>
          <cell r="I14" t="str">
            <v>SE</v>
          </cell>
          <cell r="J14">
            <v>43.56</v>
          </cell>
          <cell r="K14">
            <v>0</v>
          </cell>
        </row>
        <row r="15">
          <cell r="B15">
            <v>27.712500000000006</v>
          </cell>
          <cell r="C15">
            <v>35.6</v>
          </cell>
          <cell r="D15">
            <v>22.4</v>
          </cell>
          <cell r="E15">
            <v>69.666666666666671</v>
          </cell>
          <cell r="F15">
            <v>94</v>
          </cell>
          <cell r="G15">
            <v>40</v>
          </cell>
          <cell r="H15">
            <v>15.120000000000001</v>
          </cell>
          <cell r="I15" t="str">
            <v>SE</v>
          </cell>
          <cell r="J15">
            <v>30.6</v>
          </cell>
          <cell r="K15">
            <v>0</v>
          </cell>
        </row>
        <row r="16">
          <cell r="B16">
            <v>27.445833333333329</v>
          </cell>
          <cell r="C16">
            <v>35.200000000000003</v>
          </cell>
          <cell r="D16">
            <v>23.1</v>
          </cell>
          <cell r="E16">
            <v>71.375</v>
          </cell>
          <cell r="F16">
            <v>93</v>
          </cell>
          <cell r="G16">
            <v>40</v>
          </cell>
          <cell r="H16">
            <v>11.879999999999999</v>
          </cell>
          <cell r="I16" t="str">
            <v>SE</v>
          </cell>
          <cell r="J16">
            <v>37.440000000000005</v>
          </cell>
          <cell r="K16">
            <v>0</v>
          </cell>
        </row>
        <row r="17">
          <cell r="B17">
            <v>26.141666666666666</v>
          </cell>
          <cell r="C17">
            <v>34.200000000000003</v>
          </cell>
          <cell r="D17">
            <v>20.100000000000001</v>
          </cell>
          <cell r="E17">
            <v>69.416666666666671</v>
          </cell>
          <cell r="F17">
            <v>96</v>
          </cell>
          <cell r="G17">
            <v>30</v>
          </cell>
          <cell r="H17">
            <v>11.16</v>
          </cell>
          <cell r="I17" t="str">
            <v>SE</v>
          </cell>
          <cell r="J17">
            <v>43.56</v>
          </cell>
          <cell r="K17">
            <v>0</v>
          </cell>
        </row>
        <row r="18">
          <cell r="B18">
            <v>25.775000000000002</v>
          </cell>
          <cell r="C18">
            <v>33.9</v>
          </cell>
          <cell r="D18">
            <v>19.7</v>
          </cell>
          <cell r="E18">
            <v>70.541666666666671</v>
          </cell>
          <cell r="F18">
            <v>95</v>
          </cell>
          <cell r="G18">
            <v>35</v>
          </cell>
          <cell r="H18">
            <v>8.64</v>
          </cell>
          <cell r="I18" t="str">
            <v>S</v>
          </cell>
          <cell r="J18">
            <v>20.16</v>
          </cell>
          <cell r="K18">
            <v>0</v>
          </cell>
        </row>
        <row r="19">
          <cell r="B19">
            <v>25.845833333333331</v>
          </cell>
          <cell r="C19">
            <v>32.5</v>
          </cell>
          <cell r="D19">
            <v>21.9</v>
          </cell>
          <cell r="E19">
            <v>78.583333333333329</v>
          </cell>
          <cell r="F19">
            <v>95</v>
          </cell>
          <cell r="G19">
            <v>46</v>
          </cell>
          <cell r="H19">
            <v>13.32</v>
          </cell>
          <cell r="I19" t="str">
            <v>SE</v>
          </cell>
          <cell r="J19">
            <v>25.2</v>
          </cell>
          <cell r="K19">
            <v>5.6000000000000005</v>
          </cell>
        </row>
        <row r="20">
          <cell r="B20">
            <v>24.900000000000002</v>
          </cell>
          <cell r="C20">
            <v>31.6</v>
          </cell>
          <cell r="D20">
            <v>21</v>
          </cell>
          <cell r="E20">
            <v>78.291666666666671</v>
          </cell>
          <cell r="F20">
            <v>95</v>
          </cell>
          <cell r="G20">
            <v>47</v>
          </cell>
          <cell r="H20">
            <v>14.04</v>
          </cell>
          <cell r="I20" t="str">
            <v>S</v>
          </cell>
          <cell r="J20">
            <v>32.76</v>
          </cell>
          <cell r="K20">
            <v>9.7999999999999989</v>
          </cell>
        </row>
        <row r="21">
          <cell r="B21">
            <v>23.962499999999995</v>
          </cell>
          <cell r="C21">
            <v>29.6</v>
          </cell>
          <cell r="D21">
            <v>20.8</v>
          </cell>
          <cell r="E21">
            <v>80.916666666666671</v>
          </cell>
          <cell r="F21">
            <v>96</v>
          </cell>
          <cell r="G21">
            <v>57</v>
          </cell>
          <cell r="H21">
            <v>9.7200000000000006</v>
          </cell>
          <cell r="I21" t="str">
            <v>SE</v>
          </cell>
          <cell r="J21">
            <v>23.040000000000003</v>
          </cell>
          <cell r="K21">
            <v>1.2</v>
          </cell>
        </row>
        <row r="22">
          <cell r="B22">
            <v>23.883333333333329</v>
          </cell>
          <cell r="C22">
            <v>30.1</v>
          </cell>
          <cell r="D22">
            <v>21</v>
          </cell>
          <cell r="E22">
            <v>86.708333333333329</v>
          </cell>
          <cell r="F22">
            <v>96</v>
          </cell>
          <cell r="G22">
            <v>60</v>
          </cell>
          <cell r="H22">
            <v>0</v>
          </cell>
          <cell r="I22" t="str">
            <v>SE</v>
          </cell>
          <cell r="J22">
            <v>0</v>
          </cell>
          <cell r="K22">
            <v>8.4</v>
          </cell>
        </row>
        <row r="23">
          <cell r="B23">
            <v>25.470833333333331</v>
          </cell>
          <cell r="C23">
            <v>32.9</v>
          </cell>
          <cell r="D23">
            <v>21.1</v>
          </cell>
          <cell r="E23">
            <v>81.25</v>
          </cell>
          <cell r="F23">
            <v>96</v>
          </cell>
          <cell r="G23">
            <v>49</v>
          </cell>
          <cell r="H23">
            <v>0</v>
          </cell>
          <cell r="I23" t="str">
            <v>N</v>
          </cell>
          <cell r="J23">
            <v>0</v>
          </cell>
          <cell r="K23">
            <v>0</v>
          </cell>
        </row>
        <row r="24">
          <cell r="B24">
            <v>25.44583333333334</v>
          </cell>
          <cell r="C24">
            <v>32.9</v>
          </cell>
          <cell r="D24">
            <v>21.4</v>
          </cell>
          <cell r="E24">
            <v>80.166666666666671</v>
          </cell>
          <cell r="F24">
            <v>95</v>
          </cell>
          <cell r="G24">
            <v>45</v>
          </cell>
          <cell r="H24">
            <v>0</v>
          </cell>
          <cell r="I24" t="str">
            <v>SE</v>
          </cell>
          <cell r="J24">
            <v>0</v>
          </cell>
          <cell r="K24">
            <v>2</v>
          </cell>
        </row>
        <row r="25">
          <cell r="B25">
            <v>25.283333333333328</v>
          </cell>
          <cell r="C25">
            <v>34.1</v>
          </cell>
          <cell r="D25">
            <v>20.6</v>
          </cell>
          <cell r="E25">
            <v>78.041666666666671</v>
          </cell>
          <cell r="F25">
            <v>96</v>
          </cell>
          <cell r="G25">
            <v>41</v>
          </cell>
          <cell r="H25">
            <v>0</v>
          </cell>
          <cell r="I25" t="str">
            <v>SE</v>
          </cell>
          <cell r="J25">
            <v>0</v>
          </cell>
          <cell r="K25">
            <v>0</v>
          </cell>
        </row>
        <row r="26">
          <cell r="B26">
            <v>26.179166666666664</v>
          </cell>
          <cell r="C26">
            <v>33.9</v>
          </cell>
          <cell r="D26">
            <v>19.899999999999999</v>
          </cell>
          <cell r="E26">
            <v>69.125</v>
          </cell>
          <cell r="F26">
            <v>97</v>
          </cell>
          <cell r="G26">
            <v>28</v>
          </cell>
          <cell r="H26">
            <v>0</v>
          </cell>
          <cell r="I26" t="str">
            <v>SE</v>
          </cell>
          <cell r="J26">
            <v>0</v>
          </cell>
          <cell r="K26">
            <v>0</v>
          </cell>
        </row>
        <row r="27">
          <cell r="B27">
            <v>25.045833333333334</v>
          </cell>
          <cell r="C27">
            <v>34.1</v>
          </cell>
          <cell r="D27">
            <v>18.2</v>
          </cell>
          <cell r="E27">
            <v>70.458333333333329</v>
          </cell>
          <cell r="F27">
            <v>96</v>
          </cell>
          <cell r="G27">
            <v>31</v>
          </cell>
          <cell r="H27">
            <v>0</v>
          </cell>
          <cell r="I27" t="str">
            <v>SE</v>
          </cell>
          <cell r="J27">
            <v>0</v>
          </cell>
          <cell r="K27">
            <v>0</v>
          </cell>
        </row>
        <row r="28">
          <cell r="B28">
            <v>25.208333333333332</v>
          </cell>
          <cell r="C28">
            <v>33.9</v>
          </cell>
          <cell r="D28">
            <v>18.399999999999999</v>
          </cell>
          <cell r="E28">
            <v>74.125</v>
          </cell>
          <cell r="F28">
            <v>96</v>
          </cell>
          <cell r="G28">
            <v>37</v>
          </cell>
          <cell r="H28">
            <v>0</v>
          </cell>
          <cell r="I28" t="str">
            <v>SE</v>
          </cell>
          <cell r="J28">
            <v>0</v>
          </cell>
          <cell r="K28">
            <v>0</v>
          </cell>
        </row>
        <row r="29">
          <cell r="B29">
            <v>25.662499999999998</v>
          </cell>
          <cell r="C29">
            <v>34.200000000000003</v>
          </cell>
          <cell r="D29">
            <v>19.3</v>
          </cell>
          <cell r="E29">
            <v>67.291666666666671</v>
          </cell>
          <cell r="F29">
            <v>94</v>
          </cell>
          <cell r="G29">
            <v>34</v>
          </cell>
          <cell r="H29">
            <v>0</v>
          </cell>
          <cell r="I29" t="str">
            <v>SE</v>
          </cell>
          <cell r="J29">
            <v>0</v>
          </cell>
          <cell r="K29">
            <v>0</v>
          </cell>
        </row>
        <row r="30">
          <cell r="B30">
            <v>25.787499999999998</v>
          </cell>
          <cell r="C30">
            <v>34.700000000000003</v>
          </cell>
          <cell r="D30">
            <v>19.8</v>
          </cell>
          <cell r="E30">
            <v>67.75</v>
          </cell>
          <cell r="F30">
            <v>92</v>
          </cell>
          <cell r="G30">
            <v>31</v>
          </cell>
          <cell r="H30">
            <v>0</v>
          </cell>
          <cell r="I30" t="str">
            <v>SE</v>
          </cell>
          <cell r="J30">
            <v>0</v>
          </cell>
          <cell r="K30">
            <v>0</v>
          </cell>
        </row>
        <row r="31">
          <cell r="B31">
            <v>26.045833333333331</v>
          </cell>
          <cell r="C31">
            <v>35.200000000000003</v>
          </cell>
          <cell r="D31">
            <v>19.399999999999999</v>
          </cell>
          <cell r="E31">
            <v>72.625</v>
          </cell>
          <cell r="F31">
            <v>95</v>
          </cell>
          <cell r="G31">
            <v>33</v>
          </cell>
          <cell r="H31">
            <v>0</v>
          </cell>
          <cell r="I31" t="str">
            <v>SE</v>
          </cell>
          <cell r="J31">
            <v>0</v>
          </cell>
          <cell r="K31">
            <v>0</v>
          </cell>
        </row>
        <row r="32">
          <cell r="B32">
            <v>26.395833333333332</v>
          </cell>
          <cell r="C32">
            <v>36.299999999999997</v>
          </cell>
          <cell r="D32">
            <v>19.399999999999999</v>
          </cell>
          <cell r="E32">
            <v>72.916666666666671</v>
          </cell>
          <cell r="F32">
            <v>96</v>
          </cell>
          <cell r="G32">
            <v>32</v>
          </cell>
          <cell r="H32">
            <v>0</v>
          </cell>
          <cell r="I32" t="str">
            <v>SE</v>
          </cell>
          <cell r="J32">
            <v>0</v>
          </cell>
          <cell r="K32">
            <v>0</v>
          </cell>
        </row>
        <row r="33">
          <cell r="B33">
            <v>26.529166666666669</v>
          </cell>
          <cell r="C33">
            <v>35.700000000000003</v>
          </cell>
          <cell r="D33">
            <v>19.2</v>
          </cell>
          <cell r="E33">
            <v>70.583333333333329</v>
          </cell>
          <cell r="F33">
            <v>96</v>
          </cell>
          <cell r="G33">
            <v>29</v>
          </cell>
          <cell r="H33">
            <v>0</v>
          </cell>
          <cell r="I33" t="str">
            <v>SE</v>
          </cell>
          <cell r="J33">
            <v>0</v>
          </cell>
          <cell r="K33">
            <v>0</v>
          </cell>
        </row>
        <row r="34">
          <cell r="B34">
            <v>26.599999999999991</v>
          </cell>
          <cell r="C34">
            <v>36.1</v>
          </cell>
          <cell r="D34">
            <v>19.3</v>
          </cell>
          <cell r="E34">
            <v>70.916666666666671</v>
          </cell>
          <cell r="F34">
            <v>96</v>
          </cell>
          <cell r="G34">
            <v>27</v>
          </cell>
          <cell r="H34">
            <v>0</v>
          </cell>
          <cell r="I34" t="str">
            <v>SE</v>
          </cell>
          <cell r="J34">
            <v>0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27.1</v>
          </cell>
          <cell r="C17">
            <v>29.9</v>
          </cell>
          <cell r="D17">
            <v>24.6</v>
          </cell>
          <cell r="E17">
            <v>50.25</v>
          </cell>
          <cell r="F17">
            <v>55</v>
          </cell>
          <cell r="G17">
            <v>38</v>
          </cell>
          <cell r="H17">
            <v>9</v>
          </cell>
          <cell r="I17" t="str">
            <v>L</v>
          </cell>
          <cell r="J17">
            <v>19.440000000000001</v>
          </cell>
          <cell r="K17">
            <v>0</v>
          </cell>
        </row>
        <row r="18">
          <cell r="B18">
            <v>24.241666666666664</v>
          </cell>
          <cell r="C18">
            <v>29.7</v>
          </cell>
          <cell r="D18">
            <v>19.8</v>
          </cell>
          <cell r="E18">
            <v>68.5</v>
          </cell>
          <cell r="F18">
            <v>78</v>
          </cell>
          <cell r="G18">
            <v>53</v>
          </cell>
          <cell r="H18">
            <v>15.120000000000001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22.816666666666663</v>
          </cell>
          <cell r="C19">
            <v>27.8</v>
          </cell>
          <cell r="D19">
            <v>19.399999999999999</v>
          </cell>
          <cell r="E19">
            <v>85.615384615384613</v>
          </cell>
          <cell r="F19">
            <v>96</v>
          </cell>
          <cell r="G19">
            <v>65</v>
          </cell>
          <cell r="H19">
            <v>19.8</v>
          </cell>
          <cell r="I19" t="str">
            <v>L</v>
          </cell>
          <cell r="J19">
            <v>41.76</v>
          </cell>
          <cell r="K19">
            <v>0</v>
          </cell>
        </row>
        <row r="20">
          <cell r="B20">
            <v>21.058333333333337</v>
          </cell>
          <cell r="C20">
            <v>26.5</v>
          </cell>
          <cell r="D20">
            <v>17.7</v>
          </cell>
          <cell r="E20">
            <v>87.733333333333334</v>
          </cell>
          <cell r="F20">
            <v>98</v>
          </cell>
          <cell r="G20">
            <v>51</v>
          </cell>
          <cell r="H20">
            <v>21.240000000000002</v>
          </cell>
          <cell r="I20" t="str">
            <v>L</v>
          </cell>
          <cell r="J20">
            <v>38.880000000000003</v>
          </cell>
          <cell r="K20">
            <v>0</v>
          </cell>
        </row>
        <row r="21">
          <cell r="B21">
            <v>20.854166666666664</v>
          </cell>
          <cell r="C21">
            <v>27.1</v>
          </cell>
          <cell r="D21">
            <v>16.7</v>
          </cell>
          <cell r="E21">
            <v>88.4375</v>
          </cell>
          <cell r="F21">
            <v>96</v>
          </cell>
          <cell r="G21">
            <v>75</v>
          </cell>
          <cell r="H21">
            <v>26.64</v>
          </cell>
          <cell r="I21" t="str">
            <v>L</v>
          </cell>
          <cell r="J21">
            <v>47.88</v>
          </cell>
          <cell r="K21">
            <v>0</v>
          </cell>
        </row>
        <row r="22">
          <cell r="B22">
            <v>22.083333333333332</v>
          </cell>
          <cell r="C22">
            <v>28.3</v>
          </cell>
          <cell r="D22">
            <v>17.100000000000001</v>
          </cell>
          <cell r="E22">
            <v>88.538461538461533</v>
          </cell>
          <cell r="F22">
            <v>94</v>
          </cell>
          <cell r="G22">
            <v>78</v>
          </cell>
          <cell r="H22">
            <v>26.28</v>
          </cell>
          <cell r="I22" t="str">
            <v>L</v>
          </cell>
          <cell r="J22">
            <v>43.56</v>
          </cell>
          <cell r="K22">
            <v>0</v>
          </cell>
        </row>
        <row r="23">
          <cell r="B23">
            <v>23.508333333333329</v>
          </cell>
          <cell r="C23">
            <v>29.8</v>
          </cell>
          <cell r="D23">
            <v>18.600000000000001</v>
          </cell>
          <cell r="E23">
            <v>85.222222222222229</v>
          </cell>
          <cell r="F23">
            <v>91</v>
          </cell>
          <cell r="G23">
            <v>77</v>
          </cell>
          <cell r="H23">
            <v>22.32</v>
          </cell>
          <cell r="I23" t="str">
            <v>NE</v>
          </cell>
          <cell r="J23">
            <v>40.32</v>
          </cell>
          <cell r="K23">
            <v>0</v>
          </cell>
        </row>
        <row r="24">
          <cell r="B24">
            <v>23.833333333333332</v>
          </cell>
          <cell r="C24">
            <v>29.8</v>
          </cell>
          <cell r="D24">
            <v>20.6</v>
          </cell>
          <cell r="E24">
            <v>86</v>
          </cell>
          <cell r="F24">
            <v>89</v>
          </cell>
          <cell r="G24">
            <v>82</v>
          </cell>
          <cell r="H24">
            <v>15.840000000000002</v>
          </cell>
          <cell r="I24" t="str">
            <v>N</v>
          </cell>
          <cell r="J24">
            <v>30.96</v>
          </cell>
          <cell r="K24">
            <v>0</v>
          </cell>
        </row>
        <row r="25">
          <cell r="B25">
            <v>23.129166666666666</v>
          </cell>
          <cell r="C25">
            <v>29.9</v>
          </cell>
          <cell r="D25">
            <v>19.100000000000001</v>
          </cell>
          <cell r="E25">
            <v>86.0625</v>
          </cell>
          <cell r="F25">
            <v>95</v>
          </cell>
          <cell r="G25">
            <v>81</v>
          </cell>
          <cell r="H25">
            <v>12.24</v>
          </cell>
          <cell r="I25" t="str">
            <v>NE</v>
          </cell>
          <cell r="J25">
            <v>44.28</v>
          </cell>
          <cell r="K25">
            <v>10</v>
          </cell>
        </row>
        <row r="26">
          <cell r="B26">
            <v>24.250000000000004</v>
          </cell>
          <cell r="C26">
            <v>30.1</v>
          </cell>
          <cell r="D26">
            <v>19.399999999999999</v>
          </cell>
          <cell r="E26">
            <v>68.89473684210526</v>
          </cell>
          <cell r="F26">
            <v>90</v>
          </cell>
          <cell r="G26">
            <v>38</v>
          </cell>
          <cell r="H26">
            <v>16.2</v>
          </cell>
          <cell r="I26" t="str">
            <v>NE</v>
          </cell>
          <cell r="J26">
            <v>28.8</v>
          </cell>
          <cell r="K26">
            <v>0</v>
          </cell>
        </row>
        <row r="27">
          <cell r="B27">
            <v>23.69583333333334</v>
          </cell>
          <cell r="C27">
            <v>29.9</v>
          </cell>
          <cell r="D27">
            <v>18.5</v>
          </cell>
          <cell r="E27">
            <v>66.230769230769226</v>
          </cell>
          <cell r="F27">
            <v>77</v>
          </cell>
          <cell r="G27">
            <v>39</v>
          </cell>
          <cell r="H27">
            <v>19.079999999999998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23.779166666666669</v>
          </cell>
          <cell r="C28">
            <v>30.1</v>
          </cell>
          <cell r="D28">
            <v>19.100000000000001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16.920000000000002</v>
          </cell>
          <cell r="I28" t="str">
            <v>NE</v>
          </cell>
          <cell r="J28">
            <v>30.6</v>
          </cell>
          <cell r="K28">
            <v>0</v>
          </cell>
        </row>
        <row r="29">
          <cell r="B29">
            <v>23.875</v>
          </cell>
          <cell r="C29">
            <v>29.5</v>
          </cell>
          <cell r="D29">
            <v>19.3</v>
          </cell>
          <cell r="E29">
            <v>70.083333333333329</v>
          </cell>
          <cell r="F29">
            <v>80</v>
          </cell>
          <cell r="G29">
            <v>43</v>
          </cell>
          <cell r="H29">
            <v>14.04</v>
          </cell>
          <cell r="I29" t="str">
            <v>NE</v>
          </cell>
          <cell r="J29">
            <v>27.36</v>
          </cell>
          <cell r="K29">
            <v>0</v>
          </cell>
        </row>
        <row r="30">
          <cell r="B30">
            <v>23.520833333333332</v>
          </cell>
          <cell r="C30">
            <v>30.1</v>
          </cell>
          <cell r="D30">
            <v>19.3</v>
          </cell>
          <cell r="E30">
            <v>63.166666666666664</v>
          </cell>
          <cell r="F30">
            <v>78</v>
          </cell>
          <cell r="G30">
            <v>39</v>
          </cell>
          <cell r="H30">
            <v>17.64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24.020833333333329</v>
          </cell>
          <cell r="C31">
            <v>30.4</v>
          </cell>
          <cell r="D31">
            <v>18.899999999999999</v>
          </cell>
          <cell r="E31">
            <v>49</v>
          </cell>
          <cell r="F31">
            <v>53</v>
          </cell>
          <cell r="G31">
            <v>48</v>
          </cell>
          <cell r="H31">
            <v>15.840000000000002</v>
          </cell>
          <cell r="I31" t="str">
            <v>NE</v>
          </cell>
          <cell r="J31">
            <v>32.04</v>
          </cell>
          <cell r="K31">
            <v>0</v>
          </cell>
        </row>
        <row r="32">
          <cell r="B32">
            <v>25.162499999999998</v>
          </cell>
          <cell r="C32">
            <v>31.4</v>
          </cell>
          <cell r="D32">
            <v>20.6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15.48</v>
          </cell>
          <cell r="I32" t="str">
            <v>NE</v>
          </cell>
          <cell r="J32">
            <v>32.4</v>
          </cell>
          <cell r="K32">
            <v>0</v>
          </cell>
        </row>
        <row r="33">
          <cell r="B33">
            <v>25.083333333333332</v>
          </cell>
          <cell r="C33">
            <v>31.2</v>
          </cell>
          <cell r="D33">
            <v>20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15.840000000000002</v>
          </cell>
          <cell r="I33" t="str">
            <v>NE</v>
          </cell>
          <cell r="J33">
            <v>34.56</v>
          </cell>
          <cell r="K33">
            <v>0</v>
          </cell>
        </row>
        <row r="34">
          <cell r="B34">
            <v>25.604166666666671</v>
          </cell>
          <cell r="C34">
            <v>31.6</v>
          </cell>
          <cell r="D34">
            <v>20.5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15.120000000000001</v>
          </cell>
          <cell r="I34" t="str">
            <v>NE</v>
          </cell>
          <cell r="J34">
            <v>32.76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22.191666666666666</v>
          </cell>
          <cell r="C5">
            <v>26</v>
          </cell>
          <cell r="D5">
            <v>19.3</v>
          </cell>
          <cell r="E5">
            <v>88.333333333333329</v>
          </cell>
          <cell r="F5">
            <v>96</v>
          </cell>
          <cell r="G5">
            <v>74</v>
          </cell>
          <cell r="H5">
            <v>16.920000000000002</v>
          </cell>
          <cell r="I5" t="str">
            <v>NO</v>
          </cell>
          <cell r="J5">
            <v>40.680000000000007</v>
          </cell>
          <cell r="K5">
            <v>1</v>
          </cell>
        </row>
        <row r="6">
          <cell r="B6">
            <v>21.433333333333337</v>
          </cell>
          <cell r="C6">
            <v>26.8</v>
          </cell>
          <cell r="D6">
            <v>18.899999999999999</v>
          </cell>
          <cell r="E6">
            <v>89.625</v>
          </cell>
          <cell r="F6">
            <v>98</v>
          </cell>
          <cell r="G6">
            <v>70</v>
          </cell>
          <cell r="H6">
            <v>16.559999999999999</v>
          </cell>
          <cell r="I6" t="str">
            <v>N</v>
          </cell>
          <cell r="J6">
            <v>37.800000000000004</v>
          </cell>
          <cell r="K6">
            <v>6.2</v>
          </cell>
        </row>
        <row r="7">
          <cell r="B7">
            <v>22.970833333333331</v>
          </cell>
          <cell r="C7">
            <v>28.6</v>
          </cell>
          <cell r="D7">
            <v>18.100000000000001</v>
          </cell>
          <cell r="E7">
            <v>79.583333333333329</v>
          </cell>
          <cell r="F7">
            <v>98</v>
          </cell>
          <cell r="G7">
            <v>50</v>
          </cell>
          <cell r="H7">
            <v>12.96</v>
          </cell>
          <cell r="I7" t="str">
            <v>O</v>
          </cell>
          <cell r="J7">
            <v>22.68</v>
          </cell>
          <cell r="K7">
            <v>0.2</v>
          </cell>
        </row>
        <row r="8">
          <cell r="B8">
            <v>23.224999999999998</v>
          </cell>
          <cell r="C8">
            <v>29.9</v>
          </cell>
          <cell r="D8">
            <v>17.899999999999999</v>
          </cell>
          <cell r="E8">
            <v>75.083333333333329</v>
          </cell>
          <cell r="F8">
            <v>97</v>
          </cell>
          <cell r="G8">
            <v>47</v>
          </cell>
          <cell r="H8">
            <v>21.240000000000002</v>
          </cell>
          <cell r="I8" t="str">
            <v>SE</v>
          </cell>
          <cell r="J8">
            <v>29.880000000000003</v>
          </cell>
          <cell r="K8">
            <v>0</v>
          </cell>
        </row>
        <row r="9">
          <cell r="B9">
            <v>23.191666666666663</v>
          </cell>
          <cell r="C9">
            <v>30.9</v>
          </cell>
          <cell r="D9">
            <v>16.8</v>
          </cell>
          <cell r="E9">
            <v>73.416666666666671</v>
          </cell>
          <cell r="F9">
            <v>94</v>
          </cell>
          <cell r="G9">
            <v>45</v>
          </cell>
          <cell r="H9">
            <v>14.04</v>
          </cell>
          <cell r="I9" t="str">
            <v>SE</v>
          </cell>
          <cell r="J9">
            <v>23.040000000000003</v>
          </cell>
          <cell r="K9">
            <v>0</v>
          </cell>
        </row>
        <row r="10">
          <cell r="B10">
            <v>23.775000000000002</v>
          </cell>
          <cell r="C10">
            <v>31.5</v>
          </cell>
          <cell r="D10">
            <v>17.5</v>
          </cell>
          <cell r="E10">
            <v>71.708333333333329</v>
          </cell>
          <cell r="F10">
            <v>97</v>
          </cell>
          <cell r="G10">
            <v>35</v>
          </cell>
          <cell r="H10">
            <v>15.840000000000002</v>
          </cell>
          <cell r="I10" t="str">
            <v>SE</v>
          </cell>
          <cell r="J10">
            <v>25.92</v>
          </cell>
          <cell r="K10">
            <v>0</v>
          </cell>
        </row>
        <row r="11">
          <cell r="B11">
            <v>23.491666666666664</v>
          </cell>
          <cell r="C11">
            <v>32.299999999999997</v>
          </cell>
          <cell r="D11">
            <v>16.899999999999999</v>
          </cell>
          <cell r="E11">
            <v>70.86363636363636</v>
          </cell>
          <cell r="F11">
            <v>96</v>
          </cell>
          <cell r="G11">
            <v>27</v>
          </cell>
          <cell r="H11">
            <v>19.440000000000001</v>
          </cell>
          <cell r="I11" t="str">
            <v>SE</v>
          </cell>
          <cell r="J11">
            <v>32.76</v>
          </cell>
          <cell r="K11">
            <v>0</v>
          </cell>
        </row>
        <row r="12">
          <cell r="B12">
            <v>23.208333333333339</v>
          </cell>
          <cell r="C12">
            <v>31.9</v>
          </cell>
          <cell r="D12">
            <v>16.5</v>
          </cell>
          <cell r="E12">
            <v>64.708333333333329</v>
          </cell>
          <cell r="F12">
            <v>93</v>
          </cell>
          <cell r="G12">
            <v>33</v>
          </cell>
          <cell r="H12">
            <v>25.2</v>
          </cell>
          <cell r="I12" t="str">
            <v>SE</v>
          </cell>
          <cell r="J12">
            <v>40.32</v>
          </cell>
          <cell r="K12">
            <v>0</v>
          </cell>
        </row>
        <row r="13">
          <cell r="B13">
            <v>24.108333333333331</v>
          </cell>
          <cell r="C13">
            <v>32.200000000000003</v>
          </cell>
          <cell r="D13">
            <v>18.3</v>
          </cell>
          <cell r="E13">
            <v>71.565217391304344</v>
          </cell>
          <cell r="F13">
            <v>91</v>
          </cell>
          <cell r="G13">
            <v>44</v>
          </cell>
          <cell r="H13">
            <v>21.240000000000002</v>
          </cell>
          <cell r="I13" t="str">
            <v>SE</v>
          </cell>
          <cell r="J13">
            <v>33.119999999999997</v>
          </cell>
          <cell r="K13">
            <v>0</v>
          </cell>
        </row>
        <row r="14">
          <cell r="B14">
            <v>25.395833333333329</v>
          </cell>
          <cell r="C14">
            <v>32.299999999999997</v>
          </cell>
          <cell r="D14">
            <v>19.600000000000001</v>
          </cell>
          <cell r="E14">
            <v>71.291666666666671</v>
          </cell>
          <cell r="F14">
            <v>95</v>
          </cell>
          <cell r="G14">
            <v>43</v>
          </cell>
          <cell r="H14">
            <v>23.400000000000002</v>
          </cell>
          <cell r="I14" t="str">
            <v>L</v>
          </cell>
          <cell r="J14">
            <v>35.64</v>
          </cell>
          <cell r="K14">
            <v>0</v>
          </cell>
        </row>
        <row r="15">
          <cell r="B15">
            <v>24.908333333333331</v>
          </cell>
          <cell r="C15">
            <v>32.4</v>
          </cell>
          <cell r="D15">
            <v>19.100000000000001</v>
          </cell>
          <cell r="E15">
            <v>68.791666666666671</v>
          </cell>
          <cell r="F15">
            <v>91</v>
          </cell>
          <cell r="G15">
            <v>41</v>
          </cell>
          <cell r="H15">
            <v>22.32</v>
          </cell>
          <cell r="I15" t="str">
            <v>L</v>
          </cell>
          <cell r="J15">
            <v>39.24</v>
          </cell>
          <cell r="K15">
            <v>0</v>
          </cell>
        </row>
        <row r="16">
          <cell r="B16">
            <v>24.7</v>
          </cell>
          <cell r="C16">
            <v>32.200000000000003</v>
          </cell>
          <cell r="D16">
            <v>18.2</v>
          </cell>
          <cell r="E16">
            <v>66.25</v>
          </cell>
          <cell r="F16">
            <v>91</v>
          </cell>
          <cell r="G16">
            <v>35</v>
          </cell>
          <cell r="H16">
            <v>18.36</v>
          </cell>
          <cell r="I16" t="str">
            <v>L</v>
          </cell>
          <cell r="J16">
            <v>39.24</v>
          </cell>
          <cell r="K16">
            <v>0</v>
          </cell>
        </row>
        <row r="17">
          <cell r="B17">
            <v>23.404166666666672</v>
          </cell>
          <cell r="C17">
            <v>31.5</v>
          </cell>
          <cell r="D17">
            <v>16.3</v>
          </cell>
          <cell r="E17">
            <v>63.541666666666664</v>
          </cell>
          <cell r="F17">
            <v>94</v>
          </cell>
          <cell r="G17">
            <v>30</v>
          </cell>
          <cell r="H17">
            <v>18.720000000000002</v>
          </cell>
          <cell r="I17" t="str">
            <v>SE</v>
          </cell>
          <cell r="J17">
            <v>31.680000000000003</v>
          </cell>
          <cell r="K17">
            <v>0</v>
          </cell>
        </row>
        <row r="18">
          <cell r="B18">
            <v>23.416666666666661</v>
          </cell>
          <cell r="C18">
            <v>31.1</v>
          </cell>
          <cell r="D18">
            <v>16.100000000000001</v>
          </cell>
          <cell r="E18">
            <v>67.5</v>
          </cell>
          <cell r="F18">
            <v>94</v>
          </cell>
          <cell r="G18">
            <v>40</v>
          </cell>
          <cell r="H18">
            <v>25.92</v>
          </cell>
          <cell r="I18" t="str">
            <v>L</v>
          </cell>
          <cell r="J18">
            <v>39.6</v>
          </cell>
          <cell r="K18">
            <v>0</v>
          </cell>
        </row>
        <row r="19">
          <cell r="B19">
            <v>22.5625</v>
          </cell>
          <cell r="C19">
            <v>28.4</v>
          </cell>
          <cell r="D19">
            <v>19.3</v>
          </cell>
          <cell r="E19">
            <v>80.416666666666671</v>
          </cell>
          <cell r="F19">
            <v>95</v>
          </cell>
          <cell r="G19">
            <v>51</v>
          </cell>
          <cell r="H19">
            <v>25.56</v>
          </cell>
          <cell r="I19" t="str">
            <v>SE</v>
          </cell>
          <cell r="J19">
            <v>41.76</v>
          </cell>
          <cell r="K19">
            <v>0</v>
          </cell>
        </row>
        <row r="20">
          <cell r="B20">
            <v>21.679166666666664</v>
          </cell>
          <cell r="C20">
            <v>25.9</v>
          </cell>
          <cell r="D20">
            <v>19.7</v>
          </cell>
          <cell r="E20">
            <v>84.875</v>
          </cell>
          <cell r="F20">
            <v>96</v>
          </cell>
          <cell r="G20">
            <v>65</v>
          </cell>
          <cell r="H20">
            <v>21.96</v>
          </cell>
          <cell r="I20" t="str">
            <v>SE</v>
          </cell>
          <cell r="J20">
            <v>34.200000000000003</v>
          </cell>
          <cell r="K20">
            <v>0</v>
          </cell>
        </row>
        <row r="21">
          <cell r="B21">
            <v>21.770833333333332</v>
          </cell>
          <cell r="C21">
            <v>26.5</v>
          </cell>
          <cell r="D21">
            <v>19.100000000000001</v>
          </cell>
          <cell r="E21">
            <v>82.208333333333329</v>
          </cell>
          <cell r="F21">
            <v>93</v>
          </cell>
          <cell r="G21">
            <v>62</v>
          </cell>
          <cell r="H21">
            <v>27.36</v>
          </cell>
          <cell r="I21" t="str">
            <v>SE</v>
          </cell>
          <cell r="J21">
            <v>38.880000000000003</v>
          </cell>
          <cell r="K21">
            <v>0.2</v>
          </cell>
        </row>
        <row r="22">
          <cell r="B22">
            <v>22.329166666666666</v>
          </cell>
          <cell r="C22">
            <v>28</v>
          </cell>
          <cell r="D22">
            <v>19.899999999999999</v>
          </cell>
          <cell r="E22">
            <v>85.75</v>
          </cell>
          <cell r="F22">
            <v>97</v>
          </cell>
          <cell r="G22">
            <v>58</v>
          </cell>
          <cell r="H22">
            <v>20.16</v>
          </cell>
          <cell r="I22" t="str">
            <v>L</v>
          </cell>
          <cell r="J22">
            <v>34.200000000000003</v>
          </cell>
          <cell r="K22">
            <v>2.8000000000000003</v>
          </cell>
        </row>
        <row r="23">
          <cell r="B23">
            <v>23.3125</v>
          </cell>
          <cell r="C23">
            <v>29.6</v>
          </cell>
          <cell r="D23">
            <v>19.5</v>
          </cell>
          <cell r="E23">
            <v>79.666666666666671</v>
          </cell>
          <cell r="F23">
            <v>97</v>
          </cell>
          <cell r="G23">
            <v>52</v>
          </cell>
          <cell r="H23">
            <v>18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23.033333333333342</v>
          </cell>
          <cell r="C24">
            <v>29.6</v>
          </cell>
          <cell r="D24">
            <v>19.5</v>
          </cell>
          <cell r="E24">
            <v>81.25</v>
          </cell>
          <cell r="F24">
            <v>96</v>
          </cell>
          <cell r="G24">
            <v>50</v>
          </cell>
          <cell r="H24">
            <v>20.52</v>
          </cell>
          <cell r="I24" t="str">
            <v>L</v>
          </cell>
          <cell r="J24">
            <v>39.96</v>
          </cell>
          <cell r="K24">
            <v>1.2</v>
          </cell>
        </row>
        <row r="25">
          <cell r="B25">
            <v>23.212499999999995</v>
          </cell>
          <cell r="C25">
            <v>30.2</v>
          </cell>
          <cell r="D25">
            <v>18.899999999999999</v>
          </cell>
          <cell r="E25">
            <v>78.166666666666671</v>
          </cell>
          <cell r="F25">
            <v>97</v>
          </cell>
          <cell r="G25">
            <v>44</v>
          </cell>
          <cell r="H25">
            <v>14.04</v>
          </cell>
          <cell r="I25" t="str">
            <v>SE</v>
          </cell>
          <cell r="J25">
            <v>24.48</v>
          </cell>
          <cell r="K25">
            <v>0.2</v>
          </cell>
        </row>
        <row r="26">
          <cell r="B26">
            <v>22.358333333333338</v>
          </cell>
          <cell r="C26">
            <v>31.2</v>
          </cell>
          <cell r="D26">
            <v>15.1</v>
          </cell>
          <cell r="E26">
            <v>66.708333333333329</v>
          </cell>
          <cell r="F26">
            <v>93</v>
          </cell>
          <cell r="G26">
            <v>35</v>
          </cell>
          <cell r="H26">
            <v>18</v>
          </cell>
          <cell r="I26" t="str">
            <v>L</v>
          </cell>
          <cell r="J26">
            <v>30.6</v>
          </cell>
          <cell r="K26">
            <v>0</v>
          </cell>
        </row>
        <row r="27">
          <cell r="B27">
            <v>21.912500000000005</v>
          </cell>
          <cell r="C27">
            <v>31.4</v>
          </cell>
          <cell r="D27">
            <v>13.6</v>
          </cell>
          <cell r="E27">
            <v>64.958333333333329</v>
          </cell>
          <cell r="F27">
            <v>93</v>
          </cell>
          <cell r="G27">
            <v>35</v>
          </cell>
          <cell r="H27">
            <v>21.240000000000002</v>
          </cell>
          <cell r="I27" t="str">
            <v>SE</v>
          </cell>
          <cell r="J27">
            <v>38.159999999999997</v>
          </cell>
          <cell r="K27">
            <v>0</v>
          </cell>
        </row>
        <row r="28">
          <cell r="B28">
            <v>22.587500000000002</v>
          </cell>
          <cell r="C28">
            <v>31.7</v>
          </cell>
          <cell r="D28">
            <v>15.7</v>
          </cell>
          <cell r="E28">
            <v>68.416666666666671</v>
          </cell>
          <cell r="F28">
            <v>95</v>
          </cell>
          <cell r="G28">
            <v>36</v>
          </cell>
          <cell r="H28">
            <v>21.96</v>
          </cell>
          <cell r="I28" t="str">
            <v>L</v>
          </cell>
          <cell r="J28">
            <v>45</v>
          </cell>
          <cell r="K28">
            <v>0</v>
          </cell>
        </row>
        <row r="29">
          <cell r="B29">
            <v>22.625</v>
          </cell>
          <cell r="C29">
            <v>32.4</v>
          </cell>
          <cell r="D29">
            <v>15.7</v>
          </cell>
          <cell r="E29">
            <v>66.458333333333329</v>
          </cell>
          <cell r="F29">
            <v>92</v>
          </cell>
          <cell r="G29">
            <v>35</v>
          </cell>
          <cell r="H29">
            <v>19.8</v>
          </cell>
          <cell r="I29" t="str">
            <v>SE</v>
          </cell>
          <cell r="J29">
            <v>34.200000000000003</v>
          </cell>
          <cell r="K29">
            <v>0</v>
          </cell>
        </row>
        <row r="30">
          <cell r="B30">
            <v>22.483333333333334</v>
          </cell>
          <cell r="C30">
            <v>31.1</v>
          </cell>
          <cell r="D30">
            <v>15.4</v>
          </cell>
          <cell r="E30">
            <v>67.833333333333329</v>
          </cell>
          <cell r="F30">
            <v>93</v>
          </cell>
          <cell r="G30">
            <v>41</v>
          </cell>
          <cell r="H30">
            <v>19.079999999999998</v>
          </cell>
          <cell r="I30" t="str">
            <v>SE</v>
          </cell>
          <cell r="J30">
            <v>31.680000000000003</v>
          </cell>
          <cell r="K30">
            <v>0</v>
          </cell>
        </row>
        <row r="31">
          <cell r="B31">
            <v>23.637500000000003</v>
          </cell>
          <cell r="C31">
            <v>32.700000000000003</v>
          </cell>
          <cell r="D31">
            <v>16</v>
          </cell>
          <cell r="E31">
            <v>66.791666666666671</v>
          </cell>
          <cell r="F31">
            <v>94</v>
          </cell>
          <cell r="G31">
            <v>35</v>
          </cell>
          <cell r="H31">
            <v>16.920000000000002</v>
          </cell>
          <cell r="I31" t="str">
            <v>SE</v>
          </cell>
          <cell r="J31">
            <v>31.680000000000003</v>
          </cell>
          <cell r="K31">
            <v>0</v>
          </cell>
        </row>
        <row r="32">
          <cell r="B32">
            <v>24.308333333333337</v>
          </cell>
          <cell r="C32">
            <v>32.4</v>
          </cell>
          <cell r="D32">
            <v>17.5</v>
          </cell>
          <cell r="E32">
            <v>66.291666666666671</v>
          </cell>
          <cell r="F32">
            <v>94</v>
          </cell>
          <cell r="G32">
            <v>33</v>
          </cell>
          <cell r="H32">
            <v>14.76</v>
          </cell>
          <cell r="I32" t="str">
            <v>SE</v>
          </cell>
          <cell r="J32">
            <v>28.44</v>
          </cell>
          <cell r="K32">
            <v>0</v>
          </cell>
        </row>
        <row r="33">
          <cell r="B33">
            <v>23.333333333333332</v>
          </cell>
          <cell r="C33">
            <v>32.4</v>
          </cell>
          <cell r="D33">
            <v>16.2</v>
          </cell>
          <cell r="E33">
            <v>66.833333333333329</v>
          </cell>
          <cell r="F33">
            <v>91</v>
          </cell>
          <cell r="G33">
            <v>37</v>
          </cell>
          <cell r="H33">
            <v>15.840000000000002</v>
          </cell>
          <cell r="I33" t="str">
            <v>SE</v>
          </cell>
          <cell r="J33">
            <v>32.4</v>
          </cell>
          <cell r="K33">
            <v>0</v>
          </cell>
        </row>
        <row r="34">
          <cell r="B34">
            <v>24.366666666666664</v>
          </cell>
          <cell r="C34">
            <v>33.5</v>
          </cell>
          <cell r="D34">
            <v>17.7</v>
          </cell>
          <cell r="E34">
            <v>64.625</v>
          </cell>
          <cell r="F34">
            <v>90</v>
          </cell>
          <cell r="G34">
            <v>36</v>
          </cell>
          <cell r="H34">
            <v>17.64</v>
          </cell>
          <cell r="I34" t="str">
            <v>SE</v>
          </cell>
          <cell r="J34">
            <v>32.04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28.724999999999998</v>
          </cell>
          <cell r="C10">
            <v>31.1</v>
          </cell>
          <cell r="D10">
            <v>23.8</v>
          </cell>
          <cell r="E10">
            <v>50.75</v>
          </cell>
          <cell r="F10">
            <v>69</v>
          </cell>
          <cell r="G10">
            <v>41</v>
          </cell>
          <cell r="H10">
            <v>10.44</v>
          </cell>
          <cell r="I10" t="str">
            <v>S</v>
          </cell>
          <cell r="J10">
            <v>18.36</v>
          </cell>
          <cell r="K10">
            <v>4</v>
          </cell>
        </row>
        <row r="11">
          <cell r="B11">
            <v>28.599999999999998</v>
          </cell>
          <cell r="C11">
            <v>33.4</v>
          </cell>
          <cell r="D11">
            <v>19.8</v>
          </cell>
          <cell r="E11">
            <v>53</v>
          </cell>
          <cell r="F11">
            <v>80</v>
          </cell>
          <cell r="G11">
            <v>35</v>
          </cell>
          <cell r="H11">
            <v>12.96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25.483333333333334</v>
          </cell>
          <cell r="C12">
            <v>33</v>
          </cell>
          <cell r="D12">
            <v>19.5</v>
          </cell>
          <cell r="E12">
            <v>60.5</v>
          </cell>
          <cell r="F12">
            <v>81</v>
          </cell>
          <cell r="G12">
            <v>37</v>
          </cell>
          <cell r="H12">
            <v>14.76</v>
          </cell>
          <cell r="I12" t="str">
            <v>SE</v>
          </cell>
          <cell r="J12">
            <v>28.08</v>
          </cell>
          <cell r="K12">
            <v>0</v>
          </cell>
        </row>
        <row r="13">
          <cell r="B13">
            <v>26.441666666666663</v>
          </cell>
          <cell r="C13">
            <v>33.700000000000003</v>
          </cell>
          <cell r="D13">
            <v>20.8</v>
          </cell>
          <cell r="E13">
            <v>64.833333333333329</v>
          </cell>
          <cell r="F13">
            <v>82</v>
          </cell>
          <cell r="G13">
            <v>41</v>
          </cell>
          <cell r="H13">
            <v>14.76</v>
          </cell>
          <cell r="I13" t="str">
            <v>SE</v>
          </cell>
          <cell r="J13">
            <v>25.2</v>
          </cell>
          <cell r="K13">
            <v>0</v>
          </cell>
        </row>
        <row r="14">
          <cell r="B14">
            <v>26.658333333333335</v>
          </cell>
          <cell r="C14">
            <v>33.700000000000003</v>
          </cell>
          <cell r="D14">
            <v>20.9</v>
          </cell>
          <cell r="E14">
            <v>68.25</v>
          </cell>
          <cell r="F14">
            <v>90</v>
          </cell>
          <cell r="G14">
            <v>41</v>
          </cell>
          <cell r="H14">
            <v>17.28</v>
          </cell>
          <cell r="I14" t="str">
            <v>SE</v>
          </cell>
          <cell r="J14">
            <v>31.319999999999997</v>
          </cell>
          <cell r="K14">
            <v>0</v>
          </cell>
        </row>
        <row r="15">
          <cell r="B15">
            <v>26.408333333333331</v>
          </cell>
          <cell r="C15">
            <v>33.200000000000003</v>
          </cell>
          <cell r="D15">
            <v>20.8</v>
          </cell>
          <cell r="E15">
            <v>65.166666666666671</v>
          </cell>
          <cell r="F15">
            <v>88</v>
          </cell>
          <cell r="G15">
            <v>41</v>
          </cell>
          <cell r="H15">
            <v>20.16</v>
          </cell>
          <cell r="I15" t="str">
            <v>L</v>
          </cell>
          <cell r="J15">
            <v>36.72</v>
          </cell>
          <cell r="K15">
            <v>0</v>
          </cell>
        </row>
        <row r="16">
          <cell r="B16">
            <v>24.945833333333329</v>
          </cell>
          <cell r="C16">
            <v>33.1</v>
          </cell>
          <cell r="D16">
            <v>18.399999999999999</v>
          </cell>
          <cell r="E16">
            <v>63.791666666666664</v>
          </cell>
          <cell r="F16">
            <v>88</v>
          </cell>
          <cell r="G16">
            <v>33</v>
          </cell>
          <cell r="H16">
            <v>15.120000000000001</v>
          </cell>
          <cell r="I16" t="str">
            <v>SE</v>
          </cell>
          <cell r="J16">
            <v>33.480000000000004</v>
          </cell>
          <cell r="K16">
            <v>0</v>
          </cell>
        </row>
        <row r="17">
          <cell r="B17">
            <v>24.433333333333337</v>
          </cell>
          <cell r="C17">
            <v>32</v>
          </cell>
          <cell r="D17">
            <v>17.2</v>
          </cell>
          <cell r="E17">
            <v>63.791666666666664</v>
          </cell>
          <cell r="F17">
            <v>91</v>
          </cell>
          <cell r="G17">
            <v>35</v>
          </cell>
          <cell r="H17">
            <v>10.8</v>
          </cell>
          <cell r="I17" t="str">
            <v>SE</v>
          </cell>
          <cell r="J17">
            <v>27.36</v>
          </cell>
          <cell r="K17">
            <v>0</v>
          </cell>
        </row>
        <row r="18">
          <cell r="B18">
            <v>24.862500000000001</v>
          </cell>
          <cell r="C18">
            <v>31.5</v>
          </cell>
          <cell r="D18">
            <v>19.7</v>
          </cell>
          <cell r="E18">
            <v>70.875</v>
          </cell>
          <cell r="F18">
            <v>92</v>
          </cell>
          <cell r="G18">
            <v>50</v>
          </cell>
          <cell r="H18">
            <v>13.32</v>
          </cell>
          <cell r="I18" t="str">
            <v>SE</v>
          </cell>
          <cell r="J18">
            <v>29.880000000000003</v>
          </cell>
          <cell r="K18">
            <v>0</v>
          </cell>
        </row>
        <row r="19">
          <cell r="B19">
            <v>24.020833333333332</v>
          </cell>
          <cell r="C19">
            <v>31.1</v>
          </cell>
          <cell r="D19">
            <v>21</v>
          </cell>
          <cell r="E19">
            <v>76.875</v>
          </cell>
          <cell r="F19">
            <v>96</v>
          </cell>
          <cell r="G19">
            <v>48</v>
          </cell>
          <cell r="H19">
            <v>19.440000000000001</v>
          </cell>
          <cell r="I19" t="str">
            <v>S</v>
          </cell>
          <cell r="J19">
            <v>33.480000000000004</v>
          </cell>
          <cell r="K19">
            <v>0.8</v>
          </cell>
        </row>
        <row r="20">
          <cell r="B20">
            <v>23.287499999999998</v>
          </cell>
          <cell r="C20">
            <v>29.2</v>
          </cell>
          <cell r="D20">
            <v>19.3</v>
          </cell>
          <cell r="E20">
            <v>73.625</v>
          </cell>
          <cell r="F20">
            <v>92</v>
          </cell>
          <cell r="G20">
            <v>52</v>
          </cell>
          <cell r="H20">
            <v>18</v>
          </cell>
          <cell r="I20" t="str">
            <v>SE</v>
          </cell>
          <cell r="J20">
            <v>33.480000000000004</v>
          </cell>
          <cell r="K20">
            <v>0.2</v>
          </cell>
        </row>
        <row r="21">
          <cell r="B21">
            <v>23.791666666666668</v>
          </cell>
          <cell r="C21">
            <v>30</v>
          </cell>
          <cell r="D21">
            <v>19.2</v>
          </cell>
          <cell r="E21">
            <v>66.791666666666671</v>
          </cell>
          <cell r="F21">
            <v>80</v>
          </cell>
          <cell r="G21">
            <v>48</v>
          </cell>
          <cell r="H21">
            <v>19.8</v>
          </cell>
          <cell r="I21" t="str">
            <v>SE</v>
          </cell>
          <cell r="J21">
            <v>34.56</v>
          </cell>
          <cell r="K21">
            <v>0</v>
          </cell>
        </row>
        <row r="22">
          <cell r="B22">
            <v>24.499999999999996</v>
          </cell>
          <cell r="C22">
            <v>31.2</v>
          </cell>
          <cell r="D22">
            <v>19.5</v>
          </cell>
          <cell r="E22">
            <v>68.625</v>
          </cell>
          <cell r="F22">
            <v>86</v>
          </cell>
          <cell r="G22">
            <v>43</v>
          </cell>
          <cell r="H22">
            <v>18.36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24.295833333333331</v>
          </cell>
          <cell r="C23">
            <v>31.4</v>
          </cell>
          <cell r="D23">
            <v>18.399999999999999</v>
          </cell>
          <cell r="E23">
            <v>67.375</v>
          </cell>
          <cell r="F23">
            <v>87</v>
          </cell>
          <cell r="G23">
            <v>47</v>
          </cell>
          <cell r="H23">
            <v>12.24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25.450000000000006</v>
          </cell>
          <cell r="C24">
            <v>32.299999999999997</v>
          </cell>
          <cell r="D24">
            <v>19.5</v>
          </cell>
          <cell r="E24">
            <v>65.421052631578945</v>
          </cell>
          <cell r="F24">
            <v>90</v>
          </cell>
          <cell r="G24">
            <v>37</v>
          </cell>
          <cell r="H24">
            <v>15.840000000000002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24.454166666666666</v>
          </cell>
          <cell r="C25">
            <v>31.8</v>
          </cell>
          <cell r="D25">
            <v>17.899999999999999</v>
          </cell>
          <cell r="E25">
            <v>44.888888888888886</v>
          </cell>
          <cell r="F25">
            <v>67</v>
          </cell>
          <cell r="G25">
            <v>33</v>
          </cell>
          <cell r="H25">
            <v>9.3600000000000012</v>
          </cell>
          <cell r="I25" t="str">
            <v>SE</v>
          </cell>
          <cell r="J25">
            <v>22.32</v>
          </cell>
          <cell r="K25">
            <v>0</v>
          </cell>
        </row>
        <row r="26">
          <cell r="B26">
            <v>23.262500000000003</v>
          </cell>
          <cell r="C26">
            <v>31.4</v>
          </cell>
          <cell r="D26">
            <v>16.2</v>
          </cell>
          <cell r="E26">
            <v>59.625</v>
          </cell>
          <cell r="F26">
            <v>90</v>
          </cell>
          <cell r="G26">
            <v>28</v>
          </cell>
          <cell r="H26">
            <v>11.879999999999999</v>
          </cell>
          <cell r="I26" t="str">
            <v>SE</v>
          </cell>
          <cell r="J26">
            <v>24.840000000000003</v>
          </cell>
          <cell r="K26">
            <v>0</v>
          </cell>
        </row>
        <row r="27">
          <cell r="B27">
            <v>24.150000000000002</v>
          </cell>
          <cell r="C27">
            <v>32.299999999999997</v>
          </cell>
          <cell r="D27">
            <v>17.7</v>
          </cell>
          <cell r="E27">
            <v>62.125</v>
          </cell>
          <cell r="F27">
            <v>83</v>
          </cell>
          <cell r="G27">
            <v>34</v>
          </cell>
          <cell r="H27">
            <v>11.520000000000001</v>
          </cell>
          <cell r="I27" t="str">
            <v>SE</v>
          </cell>
          <cell r="J27">
            <v>21.240000000000002</v>
          </cell>
          <cell r="K27">
            <v>0</v>
          </cell>
        </row>
        <row r="28">
          <cell r="B28">
            <v>24.841666666666665</v>
          </cell>
          <cell r="C28">
            <v>32.799999999999997</v>
          </cell>
          <cell r="D28">
            <v>18.100000000000001</v>
          </cell>
          <cell r="E28">
            <v>61.083333333333336</v>
          </cell>
          <cell r="F28">
            <v>90</v>
          </cell>
          <cell r="G28">
            <v>30</v>
          </cell>
          <cell r="H28">
            <v>11.879999999999999</v>
          </cell>
          <cell r="I28" t="str">
            <v>S</v>
          </cell>
          <cell r="J28">
            <v>24.48</v>
          </cell>
          <cell r="K28">
            <v>0</v>
          </cell>
        </row>
        <row r="29">
          <cell r="B29">
            <v>25.216666666666669</v>
          </cell>
          <cell r="C29">
            <v>32.9</v>
          </cell>
          <cell r="D29">
            <v>18.7</v>
          </cell>
          <cell r="E29">
            <v>58.75</v>
          </cell>
          <cell r="F29">
            <v>81</v>
          </cell>
          <cell r="G29">
            <v>32</v>
          </cell>
          <cell r="H29">
            <v>12.24</v>
          </cell>
          <cell r="I29" t="str">
            <v>SE</v>
          </cell>
          <cell r="J29">
            <v>25.56</v>
          </cell>
          <cell r="K29">
            <v>0</v>
          </cell>
        </row>
        <row r="30">
          <cell r="B30">
            <v>25.604166666666671</v>
          </cell>
          <cell r="C30">
            <v>33</v>
          </cell>
          <cell r="D30">
            <v>19.399999999999999</v>
          </cell>
          <cell r="E30">
            <v>58.875</v>
          </cell>
          <cell r="F30">
            <v>80</v>
          </cell>
          <cell r="G30">
            <v>30</v>
          </cell>
          <cell r="H30">
            <v>13.32</v>
          </cell>
          <cell r="I30" t="str">
            <v>SE</v>
          </cell>
          <cell r="J30">
            <v>22.68</v>
          </cell>
          <cell r="K30">
            <v>0</v>
          </cell>
        </row>
        <row r="31">
          <cell r="B31">
            <v>25.637500000000003</v>
          </cell>
          <cell r="C31">
            <v>34.200000000000003</v>
          </cell>
          <cell r="D31">
            <v>18</v>
          </cell>
          <cell r="E31">
            <v>64.2</v>
          </cell>
          <cell r="F31">
            <v>92</v>
          </cell>
          <cell r="G31">
            <v>35</v>
          </cell>
          <cell r="H31">
            <v>14.04</v>
          </cell>
          <cell r="I31" t="str">
            <v>L</v>
          </cell>
          <cell r="J31">
            <v>26.64</v>
          </cell>
          <cell r="K31">
            <v>0</v>
          </cell>
        </row>
        <row r="32">
          <cell r="B32">
            <v>25.745833333333334</v>
          </cell>
          <cell r="C32">
            <v>34.1</v>
          </cell>
          <cell r="D32">
            <v>19.2</v>
          </cell>
          <cell r="E32">
            <v>64.615384615384613</v>
          </cell>
          <cell r="F32">
            <v>89</v>
          </cell>
          <cell r="G32">
            <v>37</v>
          </cell>
          <cell r="H32">
            <v>17.64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25.8125</v>
          </cell>
          <cell r="C33">
            <v>33.5</v>
          </cell>
          <cell r="D33">
            <v>18.8</v>
          </cell>
          <cell r="E33">
            <v>51</v>
          </cell>
          <cell r="F33">
            <v>83</v>
          </cell>
          <cell r="G33">
            <v>35</v>
          </cell>
          <cell r="H33">
            <v>15.840000000000002</v>
          </cell>
          <cell r="I33" t="str">
            <v>SE</v>
          </cell>
          <cell r="J33">
            <v>27</v>
          </cell>
          <cell r="K33">
            <v>0</v>
          </cell>
        </row>
        <row r="34">
          <cell r="B34">
            <v>25.091666666666665</v>
          </cell>
          <cell r="C34">
            <v>34.299999999999997</v>
          </cell>
          <cell r="D34">
            <v>18.3</v>
          </cell>
          <cell r="E34">
            <v>75.5</v>
          </cell>
          <cell r="F34">
            <v>92</v>
          </cell>
          <cell r="G34">
            <v>36</v>
          </cell>
          <cell r="H34">
            <v>10.8</v>
          </cell>
          <cell r="I34" t="str">
            <v>L</v>
          </cell>
          <cell r="J34">
            <v>29.16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23.937500000000004</v>
          </cell>
          <cell r="C5">
            <v>29.8</v>
          </cell>
          <cell r="D5">
            <v>21.5</v>
          </cell>
          <cell r="E5">
            <v>85.791666666666671</v>
          </cell>
          <cell r="F5">
            <v>97</v>
          </cell>
          <cell r="G5">
            <v>57</v>
          </cell>
          <cell r="H5">
            <v>16.920000000000002</v>
          </cell>
          <cell r="I5" t="str">
            <v>N</v>
          </cell>
          <cell r="J5">
            <v>30.6</v>
          </cell>
          <cell r="K5">
            <v>1</v>
          </cell>
        </row>
        <row r="6">
          <cell r="B6">
            <v>23.833333333333332</v>
          </cell>
          <cell r="C6">
            <v>29.4</v>
          </cell>
          <cell r="D6">
            <v>20.5</v>
          </cell>
          <cell r="E6">
            <v>82.541666666666671</v>
          </cell>
          <cell r="F6">
            <v>98</v>
          </cell>
          <cell r="G6">
            <v>51</v>
          </cell>
          <cell r="H6">
            <v>12.96</v>
          </cell>
          <cell r="I6" t="str">
            <v>SO</v>
          </cell>
          <cell r="J6">
            <v>28.08</v>
          </cell>
          <cell r="K6">
            <v>0</v>
          </cell>
        </row>
        <row r="7">
          <cell r="B7">
            <v>22.862500000000001</v>
          </cell>
          <cell r="C7">
            <v>29.4</v>
          </cell>
          <cell r="D7">
            <v>17.8</v>
          </cell>
          <cell r="E7">
            <v>76.083333333333329</v>
          </cell>
          <cell r="F7">
            <v>98</v>
          </cell>
          <cell r="G7">
            <v>42</v>
          </cell>
          <cell r="H7">
            <v>10.8</v>
          </cell>
          <cell r="I7" t="str">
            <v>S</v>
          </cell>
          <cell r="J7">
            <v>23.759999999999998</v>
          </cell>
          <cell r="K7">
            <v>0</v>
          </cell>
        </row>
        <row r="8">
          <cell r="B8">
            <v>22.587500000000002</v>
          </cell>
          <cell r="C8">
            <v>29.3</v>
          </cell>
          <cell r="D8">
            <v>16.899999999999999</v>
          </cell>
          <cell r="E8">
            <v>74.75</v>
          </cell>
          <cell r="F8">
            <v>98</v>
          </cell>
          <cell r="G8">
            <v>44</v>
          </cell>
          <cell r="H8">
            <v>11.520000000000001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23.674999999999997</v>
          </cell>
          <cell r="C9">
            <v>30.5</v>
          </cell>
          <cell r="D9">
            <v>17.100000000000001</v>
          </cell>
          <cell r="E9">
            <v>68.375</v>
          </cell>
          <cell r="F9">
            <v>97</v>
          </cell>
          <cell r="G9">
            <v>39</v>
          </cell>
          <cell r="H9">
            <v>10.8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24.320833333333336</v>
          </cell>
          <cell r="C10">
            <v>31.2</v>
          </cell>
          <cell r="D10">
            <v>17</v>
          </cell>
          <cell r="E10">
            <v>62.958333333333336</v>
          </cell>
          <cell r="F10">
            <v>95</v>
          </cell>
          <cell r="G10">
            <v>37</v>
          </cell>
          <cell r="H10">
            <v>9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25.195833333333336</v>
          </cell>
          <cell r="C11">
            <v>31.7</v>
          </cell>
          <cell r="D11">
            <v>18.5</v>
          </cell>
          <cell r="E11">
            <v>55.666666666666664</v>
          </cell>
          <cell r="F11">
            <v>78</v>
          </cell>
          <cell r="G11">
            <v>35</v>
          </cell>
          <cell r="H11">
            <v>18.720000000000002</v>
          </cell>
          <cell r="I11" t="str">
            <v>NE</v>
          </cell>
          <cell r="J11">
            <v>32.4</v>
          </cell>
          <cell r="K11">
            <v>0</v>
          </cell>
        </row>
        <row r="12">
          <cell r="B12">
            <v>24.854166666666668</v>
          </cell>
          <cell r="C12">
            <v>31.9</v>
          </cell>
          <cell r="D12">
            <v>17.100000000000001</v>
          </cell>
          <cell r="E12">
            <v>56.208333333333336</v>
          </cell>
          <cell r="F12">
            <v>85</v>
          </cell>
          <cell r="G12">
            <v>31</v>
          </cell>
          <cell r="H12">
            <v>16.559999999999999</v>
          </cell>
          <cell r="I12" t="str">
            <v>NE</v>
          </cell>
          <cell r="J12">
            <v>30.96</v>
          </cell>
          <cell r="K12">
            <v>0</v>
          </cell>
        </row>
        <row r="13">
          <cell r="B13">
            <v>24.983333333333334</v>
          </cell>
          <cell r="C13">
            <v>31.8</v>
          </cell>
          <cell r="D13">
            <v>17.8</v>
          </cell>
          <cell r="E13">
            <v>60.625</v>
          </cell>
          <cell r="F13">
            <v>87</v>
          </cell>
          <cell r="G13">
            <v>43</v>
          </cell>
          <cell r="H13">
            <v>12.6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26.141666666666669</v>
          </cell>
          <cell r="C14">
            <v>32.200000000000003</v>
          </cell>
          <cell r="D14">
            <v>21.2</v>
          </cell>
          <cell r="E14">
            <v>65.916666666666671</v>
          </cell>
          <cell r="F14">
            <v>85</v>
          </cell>
          <cell r="G14">
            <v>48</v>
          </cell>
          <cell r="H14">
            <v>24.12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26.541666666666668</v>
          </cell>
          <cell r="C15">
            <v>32.299999999999997</v>
          </cell>
          <cell r="D15">
            <v>22.2</v>
          </cell>
          <cell r="E15">
            <v>66.708333333333329</v>
          </cell>
          <cell r="F15">
            <v>83</v>
          </cell>
          <cell r="G15">
            <v>44</v>
          </cell>
          <cell r="H15">
            <v>28.08</v>
          </cell>
          <cell r="I15" t="str">
            <v>NE</v>
          </cell>
          <cell r="J15">
            <v>50.04</v>
          </cell>
          <cell r="K15">
            <v>0</v>
          </cell>
        </row>
        <row r="16">
          <cell r="B16">
            <v>27.041666666666671</v>
          </cell>
          <cell r="C16">
            <v>32.5</v>
          </cell>
          <cell r="D16">
            <v>22.1</v>
          </cell>
          <cell r="E16">
            <v>56.083333333333336</v>
          </cell>
          <cell r="F16">
            <v>75</v>
          </cell>
          <cell r="G16">
            <v>35</v>
          </cell>
          <cell r="H16">
            <v>23.400000000000002</v>
          </cell>
          <cell r="I16" t="str">
            <v>NE</v>
          </cell>
          <cell r="J16">
            <v>43.2</v>
          </cell>
          <cell r="K16">
            <v>0</v>
          </cell>
        </row>
        <row r="17">
          <cell r="B17">
            <v>25.437500000000004</v>
          </cell>
          <cell r="C17">
            <v>31.8</v>
          </cell>
          <cell r="D17">
            <v>18.2</v>
          </cell>
          <cell r="E17">
            <v>57.416666666666664</v>
          </cell>
          <cell r="F17">
            <v>86</v>
          </cell>
          <cell r="G17">
            <v>35</v>
          </cell>
          <cell r="H17">
            <v>14.76</v>
          </cell>
          <cell r="I17" t="str">
            <v>L</v>
          </cell>
          <cell r="J17">
            <v>29.880000000000003</v>
          </cell>
          <cell r="K17">
            <v>0</v>
          </cell>
        </row>
        <row r="18">
          <cell r="B18">
            <v>24.924999999999997</v>
          </cell>
          <cell r="C18">
            <v>31.5</v>
          </cell>
          <cell r="D18">
            <v>19.399999999999999</v>
          </cell>
          <cell r="E18">
            <v>65.125</v>
          </cell>
          <cell r="F18">
            <v>87</v>
          </cell>
          <cell r="G18">
            <v>44</v>
          </cell>
          <cell r="H18">
            <v>13.32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23.891666666666666</v>
          </cell>
          <cell r="C19">
            <v>29.1</v>
          </cell>
          <cell r="D19">
            <v>20.6</v>
          </cell>
          <cell r="E19">
            <v>75.291666666666671</v>
          </cell>
          <cell r="F19">
            <v>92</v>
          </cell>
          <cell r="G19">
            <v>56</v>
          </cell>
          <cell r="H19">
            <v>15.840000000000002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22.412499999999998</v>
          </cell>
          <cell r="C20">
            <v>28.2</v>
          </cell>
          <cell r="D20">
            <v>18.5</v>
          </cell>
          <cell r="E20">
            <v>75.75</v>
          </cell>
          <cell r="F20">
            <v>95</v>
          </cell>
          <cell r="G20">
            <v>51</v>
          </cell>
          <cell r="H20">
            <v>22.32</v>
          </cell>
          <cell r="I20" t="str">
            <v>L</v>
          </cell>
          <cell r="J20">
            <v>34.92</v>
          </cell>
          <cell r="K20">
            <v>0</v>
          </cell>
        </row>
        <row r="21">
          <cell r="B21">
            <v>22.695833333333329</v>
          </cell>
          <cell r="C21">
            <v>29</v>
          </cell>
          <cell r="D21">
            <v>17.899999999999999</v>
          </cell>
          <cell r="E21">
            <v>72.208333333333329</v>
          </cell>
          <cell r="F21">
            <v>90</v>
          </cell>
          <cell r="G21">
            <v>51</v>
          </cell>
          <cell r="H21">
            <v>23.400000000000002</v>
          </cell>
          <cell r="I21" t="str">
            <v>L</v>
          </cell>
          <cell r="J21">
            <v>39.6</v>
          </cell>
          <cell r="K21">
            <v>0</v>
          </cell>
        </row>
        <row r="22">
          <cell r="B22">
            <v>23.879166666666666</v>
          </cell>
          <cell r="C22">
            <v>30</v>
          </cell>
          <cell r="D22">
            <v>19</v>
          </cell>
          <cell r="E22">
            <v>69.041666666666671</v>
          </cell>
          <cell r="F22">
            <v>86</v>
          </cell>
          <cell r="G22">
            <v>50</v>
          </cell>
          <cell r="H22">
            <v>21.240000000000002</v>
          </cell>
          <cell r="I22" t="str">
            <v>L</v>
          </cell>
          <cell r="J22">
            <v>38.880000000000003</v>
          </cell>
          <cell r="K22">
            <v>0</v>
          </cell>
        </row>
        <row r="23">
          <cell r="B23">
            <v>24.849999999999998</v>
          </cell>
          <cell r="C23">
            <v>31</v>
          </cell>
          <cell r="D23">
            <v>20.100000000000001</v>
          </cell>
          <cell r="E23">
            <v>67.875</v>
          </cell>
          <cell r="F23">
            <v>83</v>
          </cell>
          <cell r="G23">
            <v>49</v>
          </cell>
          <cell r="H23">
            <v>22.32</v>
          </cell>
          <cell r="I23" t="str">
            <v>NE</v>
          </cell>
          <cell r="J23">
            <v>38.159999999999997</v>
          </cell>
          <cell r="K23">
            <v>0</v>
          </cell>
        </row>
        <row r="24">
          <cell r="B24">
            <v>23.583333333333329</v>
          </cell>
          <cell r="C24">
            <v>29.4</v>
          </cell>
          <cell r="D24">
            <v>21.1</v>
          </cell>
          <cell r="E24">
            <v>79.833333333333329</v>
          </cell>
          <cell r="F24">
            <v>94</v>
          </cell>
          <cell r="G24">
            <v>53</v>
          </cell>
          <cell r="H24">
            <v>20.16</v>
          </cell>
          <cell r="I24" t="str">
            <v>NE</v>
          </cell>
          <cell r="J24">
            <v>35.64</v>
          </cell>
          <cell r="K24">
            <v>10.999999999999998</v>
          </cell>
        </row>
        <row r="25">
          <cell r="B25">
            <v>23.954166666666669</v>
          </cell>
          <cell r="C25">
            <v>30.7</v>
          </cell>
          <cell r="D25">
            <v>19.399999999999999</v>
          </cell>
          <cell r="E25">
            <v>77</v>
          </cell>
          <cell r="F25">
            <v>97</v>
          </cell>
          <cell r="G25">
            <v>49</v>
          </cell>
          <cell r="H25">
            <v>13.32</v>
          </cell>
          <cell r="I25" t="str">
            <v>NE</v>
          </cell>
          <cell r="J25">
            <v>25.92</v>
          </cell>
          <cell r="K25">
            <v>0</v>
          </cell>
        </row>
        <row r="26">
          <cell r="B26">
            <v>24.616666666666664</v>
          </cell>
          <cell r="C26">
            <v>30.4</v>
          </cell>
          <cell r="D26">
            <v>20.2</v>
          </cell>
          <cell r="E26">
            <v>65.041666666666671</v>
          </cell>
          <cell r="F26">
            <v>93</v>
          </cell>
          <cell r="G26">
            <v>38</v>
          </cell>
          <cell r="H26">
            <v>17.28</v>
          </cell>
          <cell r="I26" t="str">
            <v>NE</v>
          </cell>
          <cell r="J26">
            <v>29.880000000000003</v>
          </cell>
          <cell r="K26">
            <v>0</v>
          </cell>
        </row>
        <row r="27">
          <cell r="B27">
            <v>24.162499999999998</v>
          </cell>
          <cell r="C27">
            <v>30.6</v>
          </cell>
          <cell r="D27">
            <v>19.2</v>
          </cell>
          <cell r="E27">
            <v>59.125</v>
          </cell>
          <cell r="F27">
            <v>76</v>
          </cell>
          <cell r="G27">
            <v>33</v>
          </cell>
          <cell r="H27">
            <v>15.120000000000001</v>
          </cell>
          <cell r="I27" t="str">
            <v>NE</v>
          </cell>
          <cell r="J27">
            <v>27.36</v>
          </cell>
          <cell r="K27">
            <v>0</v>
          </cell>
        </row>
        <row r="28">
          <cell r="B28">
            <v>24.320833333333336</v>
          </cell>
          <cell r="C28">
            <v>31.2</v>
          </cell>
          <cell r="D28">
            <v>18.8</v>
          </cell>
          <cell r="E28">
            <v>66.125</v>
          </cell>
          <cell r="F28">
            <v>90</v>
          </cell>
          <cell r="G28">
            <v>37</v>
          </cell>
          <cell r="H28">
            <v>17.64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24.479166666666661</v>
          </cell>
          <cell r="C29">
            <v>31.4</v>
          </cell>
          <cell r="D29">
            <v>17.3</v>
          </cell>
          <cell r="E29">
            <v>63.208333333333336</v>
          </cell>
          <cell r="F29">
            <v>94</v>
          </cell>
          <cell r="G29">
            <v>38</v>
          </cell>
          <cell r="H29">
            <v>13.32</v>
          </cell>
          <cell r="I29" t="str">
            <v>L</v>
          </cell>
          <cell r="J29">
            <v>38.519999999999996</v>
          </cell>
          <cell r="K29">
            <v>0</v>
          </cell>
        </row>
        <row r="30">
          <cell r="B30">
            <v>23.929166666666664</v>
          </cell>
          <cell r="C30">
            <v>31.1</v>
          </cell>
          <cell r="D30">
            <v>18.3</v>
          </cell>
          <cell r="E30">
            <v>64.5</v>
          </cell>
          <cell r="F30">
            <v>87</v>
          </cell>
          <cell r="G30">
            <v>32</v>
          </cell>
          <cell r="H30">
            <v>16.559999999999999</v>
          </cell>
          <cell r="I30" t="str">
            <v>NE</v>
          </cell>
          <cell r="J30">
            <v>28.8</v>
          </cell>
          <cell r="K30">
            <v>0</v>
          </cell>
        </row>
        <row r="31">
          <cell r="B31">
            <v>24.820833333333329</v>
          </cell>
          <cell r="C31">
            <v>31.5</v>
          </cell>
          <cell r="D31">
            <v>19.899999999999999</v>
          </cell>
          <cell r="E31">
            <v>62.291666666666664</v>
          </cell>
          <cell r="F31">
            <v>76</v>
          </cell>
          <cell r="G31">
            <v>44</v>
          </cell>
          <cell r="H31">
            <v>18.720000000000002</v>
          </cell>
          <cell r="I31" t="str">
            <v>NE</v>
          </cell>
          <cell r="J31">
            <v>29.52</v>
          </cell>
          <cell r="K31">
            <v>0</v>
          </cell>
        </row>
        <row r="32">
          <cell r="B32">
            <v>25.220833333333328</v>
          </cell>
          <cell r="C32">
            <v>32.6</v>
          </cell>
          <cell r="D32">
            <v>18.7</v>
          </cell>
          <cell r="E32">
            <v>67.666666666666671</v>
          </cell>
          <cell r="F32">
            <v>96</v>
          </cell>
          <cell r="G32">
            <v>37</v>
          </cell>
          <cell r="H32">
            <v>17.28</v>
          </cell>
          <cell r="I32" t="str">
            <v>NE</v>
          </cell>
          <cell r="J32">
            <v>31.319999999999997</v>
          </cell>
          <cell r="K32">
            <v>0</v>
          </cell>
        </row>
        <row r="33">
          <cell r="B33">
            <v>25.245833333333334</v>
          </cell>
          <cell r="C33">
            <v>32.200000000000003</v>
          </cell>
          <cell r="D33">
            <v>18.3</v>
          </cell>
          <cell r="E33">
            <v>65.5</v>
          </cell>
          <cell r="F33">
            <v>93</v>
          </cell>
          <cell r="G33">
            <v>39</v>
          </cell>
          <cell r="H33">
            <v>17.64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25.912499999999998</v>
          </cell>
          <cell r="C34">
            <v>32.9</v>
          </cell>
          <cell r="D34">
            <v>20</v>
          </cell>
          <cell r="E34">
            <v>59.083333333333336</v>
          </cell>
          <cell r="F34">
            <v>78</v>
          </cell>
          <cell r="G34">
            <v>38</v>
          </cell>
          <cell r="H34">
            <v>13.32</v>
          </cell>
          <cell r="I34" t="str">
            <v>NE</v>
          </cell>
          <cell r="J34">
            <v>28.44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23.274999999999999</v>
          </cell>
          <cell r="C21">
            <v>26.1</v>
          </cell>
          <cell r="D21">
            <v>21.8</v>
          </cell>
          <cell r="E21">
            <v>81.75</v>
          </cell>
          <cell r="F21">
            <v>91</v>
          </cell>
          <cell r="G21">
            <v>66</v>
          </cell>
          <cell r="H21">
            <v>11.879999999999999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22.649999999999995</v>
          </cell>
          <cell r="C22">
            <v>28.5</v>
          </cell>
          <cell r="D22">
            <v>20.5</v>
          </cell>
          <cell r="E22">
            <v>86.916666666666671</v>
          </cell>
          <cell r="F22">
            <v>96</v>
          </cell>
          <cell r="G22">
            <v>61</v>
          </cell>
          <cell r="H22">
            <v>12.6</v>
          </cell>
          <cell r="I22" t="str">
            <v>L</v>
          </cell>
          <cell r="J22">
            <v>30.96</v>
          </cell>
          <cell r="K22">
            <v>5</v>
          </cell>
        </row>
        <row r="23">
          <cell r="B23">
            <v>23.866666666666664</v>
          </cell>
          <cell r="C23">
            <v>29</v>
          </cell>
          <cell r="D23">
            <v>20.7</v>
          </cell>
          <cell r="E23">
            <v>86.266666666666666</v>
          </cell>
          <cell r="F23">
            <v>95</v>
          </cell>
          <cell r="G23">
            <v>69</v>
          </cell>
          <cell r="H23">
            <v>14.4</v>
          </cell>
          <cell r="I23" t="str">
            <v>L</v>
          </cell>
          <cell r="J23">
            <v>24.840000000000003</v>
          </cell>
          <cell r="K23">
            <v>2.2000000000000002</v>
          </cell>
        </row>
        <row r="24">
          <cell r="B24">
            <v>23.991666666666664</v>
          </cell>
          <cell r="C24">
            <v>30.6</v>
          </cell>
          <cell r="D24">
            <v>20.8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16.920000000000002</v>
          </cell>
          <cell r="I24" t="str">
            <v>S</v>
          </cell>
          <cell r="J24">
            <v>31.319999999999997</v>
          </cell>
          <cell r="K24">
            <v>0</v>
          </cell>
        </row>
        <row r="25">
          <cell r="B25">
            <v>24.008333333333336</v>
          </cell>
          <cell r="C25">
            <v>31.3</v>
          </cell>
          <cell r="D25">
            <v>20.100000000000001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12.24</v>
          </cell>
          <cell r="I25" t="str">
            <v>S</v>
          </cell>
          <cell r="J25">
            <v>21.6</v>
          </cell>
          <cell r="K25">
            <v>0</v>
          </cell>
        </row>
        <row r="26">
          <cell r="B26">
            <v>23.258333333333329</v>
          </cell>
          <cell r="C26">
            <v>31</v>
          </cell>
          <cell r="D26">
            <v>16.100000000000001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14.4</v>
          </cell>
          <cell r="I26" t="str">
            <v>L</v>
          </cell>
          <cell r="J26">
            <v>30.6</v>
          </cell>
          <cell r="K26">
            <v>0</v>
          </cell>
        </row>
        <row r="27">
          <cell r="B27">
            <v>22.558333333333334</v>
          </cell>
          <cell r="C27">
            <v>31.5</v>
          </cell>
          <cell r="D27">
            <v>14.4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16.2</v>
          </cell>
          <cell r="I27" t="str">
            <v>S</v>
          </cell>
          <cell r="J27">
            <v>29.880000000000003</v>
          </cell>
          <cell r="K27">
            <v>0</v>
          </cell>
        </row>
        <row r="28">
          <cell r="B28">
            <v>23.279166666666658</v>
          </cell>
          <cell r="C28">
            <v>32.299999999999997</v>
          </cell>
          <cell r="D28">
            <v>16.7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16.920000000000002</v>
          </cell>
          <cell r="I28" t="str">
            <v>S</v>
          </cell>
          <cell r="J28">
            <v>31.319999999999997</v>
          </cell>
          <cell r="K28">
            <v>0</v>
          </cell>
        </row>
        <row r="29">
          <cell r="B29">
            <v>24.395833333333332</v>
          </cell>
          <cell r="C29">
            <v>32.299999999999997</v>
          </cell>
          <cell r="D29">
            <v>18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14.76</v>
          </cell>
          <cell r="I29" t="str">
            <v>S</v>
          </cell>
          <cell r="J29">
            <v>28.44</v>
          </cell>
          <cell r="K29">
            <v>0</v>
          </cell>
        </row>
        <row r="30">
          <cell r="B30">
            <v>23.849999999999998</v>
          </cell>
          <cell r="C30">
            <v>31.7</v>
          </cell>
          <cell r="D30">
            <v>17.899999999999999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14.4</v>
          </cell>
          <cell r="I30" t="str">
            <v>S</v>
          </cell>
          <cell r="J30">
            <v>25.2</v>
          </cell>
          <cell r="K30">
            <v>0</v>
          </cell>
        </row>
        <row r="31">
          <cell r="B31">
            <v>23.95</v>
          </cell>
          <cell r="C31">
            <v>32.1</v>
          </cell>
          <cell r="D31">
            <v>17.100000000000001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12.24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24.75</v>
          </cell>
          <cell r="C32">
            <v>32.9</v>
          </cell>
          <cell r="D32">
            <v>18.3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13.68</v>
          </cell>
          <cell r="I32" t="str">
            <v>S</v>
          </cell>
          <cell r="J32">
            <v>24.12</v>
          </cell>
          <cell r="K32">
            <v>0</v>
          </cell>
        </row>
        <row r="33">
          <cell r="B33">
            <v>23.862500000000001</v>
          </cell>
          <cell r="C33">
            <v>32.700000000000003</v>
          </cell>
          <cell r="D33">
            <v>17.100000000000001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13.68</v>
          </cell>
          <cell r="I33" t="str">
            <v>S</v>
          </cell>
          <cell r="J33">
            <v>25.92</v>
          </cell>
          <cell r="K33">
            <v>0</v>
          </cell>
        </row>
        <row r="34">
          <cell r="B34">
            <v>25.037499999999998</v>
          </cell>
          <cell r="C34">
            <v>32.799999999999997</v>
          </cell>
          <cell r="D34">
            <v>18.8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12.96</v>
          </cell>
          <cell r="I34" t="str">
            <v>S</v>
          </cell>
          <cell r="J34">
            <v>23.400000000000002</v>
          </cell>
          <cell r="K34">
            <v>0</v>
          </cell>
        </row>
        <row r="35">
          <cell r="I35" t="str">
            <v>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28.5</v>
          </cell>
          <cell r="C15">
            <v>32.200000000000003</v>
          </cell>
          <cell r="D15">
            <v>26.3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15.48</v>
          </cell>
          <cell r="I15" t="str">
            <v>NE</v>
          </cell>
          <cell r="J15">
            <v>32.4</v>
          </cell>
          <cell r="K15">
            <v>0</v>
          </cell>
        </row>
        <row r="16">
          <cell r="B16">
            <v>27.711111111111109</v>
          </cell>
          <cell r="C16">
            <v>32.799999999999997</v>
          </cell>
          <cell r="D16">
            <v>23.3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23.040000000000003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24.679166666666671</v>
          </cell>
          <cell r="C17">
            <v>32.9</v>
          </cell>
          <cell r="D17">
            <v>17.3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13.32</v>
          </cell>
          <cell r="I17" t="str">
            <v>L</v>
          </cell>
          <cell r="J17">
            <v>24.48</v>
          </cell>
          <cell r="K17">
            <v>0</v>
          </cell>
        </row>
        <row r="18">
          <cell r="B18">
            <v>24.362500000000001</v>
          </cell>
          <cell r="C18">
            <v>32</v>
          </cell>
          <cell r="D18">
            <v>17.7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16.559999999999999</v>
          </cell>
          <cell r="I18" t="str">
            <v>L</v>
          </cell>
          <cell r="J18">
            <v>27</v>
          </cell>
          <cell r="K18">
            <v>0</v>
          </cell>
        </row>
        <row r="19">
          <cell r="B19">
            <v>24.108333333333338</v>
          </cell>
          <cell r="C19">
            <v>28.2</v>
          </cell>
          <cell r="D19">
            <v>19.2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20.88</v>
          </cell>
          <cell r="I19" t="str">
            <v>NE</v>
          </cell>
          <cell r="J19">
            <v>39.6</v>
          </cell>
          <cell r="K19">
            <v>0</v>
          </cell>
        </row>
        <row r="20">
          <cell r="B20">
            <v>22.333333333333332</v>
          </cell>
          <cell r="C20">
            <v>27.1</v>
          </cell>
          <cell r="D20">
            <v>17.899999999999999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17.28</v>
          </cell>
          <cell r="I20" t="str">
            <v>L</v>
          </cell>
          <cell r="J20">
            <v>29.880000000000003</v>
          </cell>
          <cell r="K20">
            <v>0</v>
          </cell>
        </row>
        <row r="21">
          <cell r="B21">
            <v>22.437500000000004</v>
          </cell>
          <cell r="C21">
            <v>28.7</v>
          </cell>
          <cell r="D21">
            <v>17.100000000000001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20.88</v>
          </cell>
          <cell r="I21" t="str">
            <v>L</v>
          </cell>
          <cell r="J21">
            <v>41.04</v>
          </cell>
          <cell r="K21">
            <v>0</v>
          </cell>
        </row>
        <row r="22">
          <cell r="B22">
            <v>24.074999999999999</v>
          </cell>
          <cell r="C22">
            <v>30.1</v>
          </cell>
          <cell r="D22">
            <v>18.8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23.040000000000003</v>
          </cell>
          <cell r="I22" t="str">
            <v>L</v>
          </cell>
          <cell r="J22">
            <v>37.080000000000005</v>
          </cell>
          <cell r="K22">
            <v>0</v>
          </cell>
        </row>
        <row r="23">
          <cell r="B23">
            <v>24.645833333333332</v>
          </cell>
          <cell r="C23">
            <v>31.4</v>
          </cell>
          <cell r="D23">
            <v>18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28.44</v>
          </cell>
          <cell r="I23" t="str">
            <v>NE</v>
          </cell>
          <cell r="J23">
            <v>42.480000000000004</v>
          </cell>
          <cell r="K23">
            <v>0</v>
          </cell>
        </row>
        <row r="24">
          <cell r="B24">
            <v>24.149999999999995</v>
          </cell>
          <cell r="C24">
            <v>27.7</v>
          </cell>
          <cell r="D24">
            <v>21.5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20.52</v>
          </cell>
          <cell r="I24" t="str">
            <v>NE</v>
          </cell>
          <cell r="J24">
            <v>31.319999999999997</v>
          </cell>
          <cell r="K24">
            <v>0.4</v>
          </cell>
        </row>
        <row r="25">
          <cell r="B25">
            <v>24.641666666666666</v>
          </cell>
          <cell r="C25">
            <v>32.299999999999997</v>
          </cell>
          <cell r="D25">
            <v>19.7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14.4</v>
          </cell>
          <cell r="I25" t="str">
            <v>NE</v>
          </cell>
          <cell r="J25">
            <v>24.840000000000003</v>
          </cell>
          <cell r="K25">
            <v>0</v>
          </cell>
        </row>
        <row r="26">
          <cell r="B26">
            <v>24.370833333333337</v>
          </cell>
          <cell r="C26">
            <v>32.4</v>
          </cell>
          <cell r="D26">
            <v>17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19.440000000000001</v>
          </cell>
          <cell r="I26" t="str">
            <v>NE</v>
          </cell>
          <cell r="J26">
            <v>29.52</v>
          </cell>
          <cell r="K26">
            <v>0</v>
          </cell>
        </row>
        <row r="27">
          <cell r="B27">
            <v>23.633333333333329</v>
          </cell>
          <cell r="C27">
            <v>31.9</v>
          </cell>
          <cell r="D27">
            <v>15.6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25.56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23.829166666666666</v>
          </cell>
          <cell r="C28">
            <v>32.4</v>
          </cell>
          <cell r="D28">
            <v>16.399999999999999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20.52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23.441666666666666</v>
          </cell>
          <cell r="C29">
            <v>31.6</v>
          </cell>
          <cell r="D29">
            <v>16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12.6</v>
          </cell>
          <cell r="I29" t="str">
            <v>L</v>
          </cell>
          <cell r="J29">
            <v>25.92</v>
          </cell>
          <cell r="K29">
            <v>0</v>
          </cell>
        </row>
        <row r="30">
          <cell r="B30">
            <v>24.841666666666672</v>
          </cell>
          <cell r="C30">
            <v>32.1</v>
          </cell>
          <cell r="D30">
            <v>16.2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18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24.833333333333329</v>
          </cell>
          <cell r="C31">
            <v>32.5</v>
          </cell>
          <cell r="D31">
            <v>16.600000000000001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24.12</v>
          </cell>
          <cell r="I31" t="str">
            <v>L</v>
          </cell>
          <cell r="J31">
            <v>36</v>
          </cell>
          <cell r="K31">
            <v>0</v>
          </cell>
        </row>
        <row r="32">
          <cell r="B32">
            <v>24.824999999999999</v>
          </cell>
          <cell r="C32">
            <v>33.4</v>
          </cell>
          <cell r="D32">
            <v>17.5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19.8</v>
          </cell>
          <cell r="I32" t="str">
            <v>NE</v>
          </cell>
          <cell r="J32">
            <v>32.76</v>
          </cell>
          <cell r="K32">
            <v>0</v>
          </cell>
        </row>
        <row r="33">
          <cell r="B33">
            <v>24.779166666666665</v>
          </cell>
          <cell r="C33">
            <v>33.700000000000003</v>
          </cell>
          <cell r="D33">
            <v>17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23.040000000000003</v>
          </cell>
          <cell r="I33" t="str">
            <v>NE</v>
          </cell>
          <cell r="J33">
            <v>37.440000000000005</v>
          </cell>
          <cell r="K33">
            <v>0</v>
          </cell>
        </row>
        <row r="34">
          <cell r="B34">
            <v>24.729166666666668</v>
          </cell>
          <cell r="C34">
            <v>34</v>
          </cell>
          <cell r="D34">
            <v>17.3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15.120000000000001</v>
          </cell>
          <cell r="I34" t="str">
            <v>NE</v>
          </cell>
          <cell r="J34">
            <v>27.720000000000002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24.008333333333329</v>
          </cell>
          <cell r="C5">
            <v>28.1</v>
          </cell>
          <cell r="D5">
            <v>21.4</v>
          </cell>
          <cell r="E5">
            <v>88.041666666666671</v>
          </cell>
          <cell r="F5">
            <v>98</v>
          </cell>
          <cell r="G5">
            <v>65</v>
          </cell>
          <cell r="H5">
            <v>14.76</v>
          </cell>
          <cell r="I5" t="str">
            <v>NO</v>
          </cell>
          <cell r="J5">
            <v>30.6</v>
          </cell>
          <cell r="K5">
            <v>1</v>
          </cell>
        </row>
        <row r="6">
          <cell r="B6">
            <v>23.441666666666663</v>
          </cell>
          <cell r="C6">
            <v>29.6</v>
          </cell>
          <cell r="D6">
            <v>21.2</v>
          </cell>
          <cell r="E6">
            <v>89.956521739130437</v>
          </cell>
          <cell r="F6">
            <v>98</v>
          </cell>
          <cell r="G6">
            <v>57</v>
          </cell>
          <cell r="H6">
            <v>8.2799999999999994</v>
          </cell>
          <cell r="I6" t="str">
            <v>NO</v>
          </cell>
          <cell r="J6">
            <v>24.12</v>
          </cell>
          <cell r="K6">
            <v>1</v>
          </cell>
        </row>
        <row r="7">
          <cell r="B7">
            <v>24.099999999999998</v>
          </cell>
          <cell r="C7">
            <v>29.7</v>
          </cell>
          <cell r="D7">
            <v>19</v>
          </cell>
          <cell r="E7">
            <v>75.434782608695656</v>
          </cell>
          <cell r="F7">
            <v>98</v>
          </cell>
          <cell r="G7">
            <v>43</v>
          </cell>
          <cell r="H7">
            <v>11.16</v>
          </cell>
          <cell r="I7" t="str">
            <v>SO</v>
          </cell>
          <cell r="J7">
            <v>22.32</v>
          </cell>
          <cell r="K7">
            <v>0</v>
          </cell>
        </row>
        <row r="8">
          <cell r="B8">
            <v>24.454166666666666</v>
          </cell>
          <cell r="C8">
            <v>30.2</v>
          </cell>
          <cell r="D8">
            <v>17.600000000000001</v>
          </cell>
          <cell r="E8">
            <v>68.19047619047619</v>
          </cell>
          <cell r="F8">
            <v>96</v>
          </cell>
          <cell r="G8">
            <v>46</v>
          </cell>
          <cell r="H8">
            <v>10.8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24.241666666666671</v>
          </cell>
          <cell r="C9">
            <v>30.9</v>
          </cell>
          <cell r="D9">
            <v>17.2</v>
          </cell>
          <cell r="E9">
            <v>74.94736842105263</v>
          </cell>
          <cell r="F9">
            <v>96</v>
          </cell>
          <cell r="G9">
            <v>48</v>
          </cell>
          <cell r="H9">
            <v>9</v>
          </cell>
          <cell r="I9" t="str">
            <v>SE</v>
          </cell>
          <cell r="J9">
            <v>21.240000000000002</v>
          </cell>
          <cell r="K9">
            <v>0</v>
          </cell>
        </row>
        <row r="10">
          <cell r="B10">
            <v>25.270833333333332</v>
          </cell>
          <cell r="C10">
            <v>32</v>
          </cell>
          <cell r="D10">
            <v>17.399999999999999</v>
          </cell>
          <cell r="E10">
            <v>69.647058823529406</v>
          </cell>
          <cell r="F10">
            <v>92</v>
          </cell>
          <cell r="G10">
            <v>48</v>
          </cell>
          <cell r="H10">
            <v>9</v>
          </cell>
          <cell r="I10" t="str">
            <v>SE</v>
          </cell>
          <cell r="J10">
            <v>19.440000000000001</v>
          </cell>
          <cell r="K10">
            <v>0</v>
          </cell>
        </row>
        <row r="11">
          <cell r="B11">
            <v>24.8125</v>
          </cell>
          <cell r="C11">
            <v>32.4</v>
          </cell>
          <cell r="D11">
            <v>17</v>
          </cell>
          <cell r="E11">
            <v>69.17647058823529</v>
          </cell>
          <cell r="F11">
            <v>91</v>
          </cell>
          <cell r="G11">
            <v>47</v>
          </cell>
          <cell r="H11">
            <v>10.8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25.033333333333342</v>
          </cell>
          <cell r="C12">
            <v>31.6</v>
          </cell>
          <cell r="D12">
            <v>17.399999999999999</v>
          </cell>
          <cell r="E12">
            <v>63.944444444444443</v>
          </cell>
          <cell r="F12">
            <v>88</v>
          </cell>
          <cell r="G12">
            <v>43</v>
          </cell>
          <cell r="H12">
            <v>10.44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25.291666666666668</v>
          </cell>
          <cell r="C13">
            <v>32.1</v>
          </cell>
          <cell r="D13">
            <v>17</v>
          </cell>
          <cell r="E13">
            <v>65.631578947368425</v>
          </cell>
          <cell r="F13">
            <v>90</v>
          </cell>
          <cell r="G13">
            <v>43</v>
          </cell>
          <cell r="H13">
            <v>11.16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26.487499999999997</v>
          </cell>
          <cell r="C14">
            <v>33.200000000000003</v>
          </cell>
          <cell r="D14">
            <v>21.3</v>
          </cell>
          <cell r="E14">
            <v>76.411764705882348</v>
          </cell>
          <cell r="F14">
            <v>87</v>
          </cell>
          <cell r="G14">
            <v>61</v>
          </cell>
          <cell r="H14">
            <v>15.120000000000001</v>
          </cell>
          <cell r="I14" t="str">
            <v>SE</v>
          </cell>
          <cell r="J14">
            <v>34.200000000000003</v>
          </cell>
          <cell r="K14">
            <v>0</v>
          </cell>
        </row>
        <row r="15">
          <cell r="B15">
            <v>26.570833333333336</v>
          </cell>
          <cell r="C15">
            <v>32.9</v>
          </cell>
          <cell r="D15">
            <v>21.3</v>
          </cell>
          <cell r="E15">
            <v>76.764705882352942</v>
          </cell>
          <cell r="F15">
            <v>90</v>
          </cell>
          <cell r="G15">
            <v>59</v>
          </cell>
          <cell r="H15">
            <v>16.559999999999999</v>
          </cell>
          <cell r="I15" t="str">
            <v>L</v>
          </cell>
          <cell r="J15">
            <v>35.28</v>
          </cell>
          <cell r="K15">
            <v>0</v>
          </cell>
        </row>
        <row r="16">
          <cell r="B16">
            <v>26.429166666666671</v>
          </cell>
          <cell r="C16">
            <v>32.799999999999997</v>
          </cell>
          <cell r="D16">
            <v>20.8</v>
          </cell>
          <cell r="E16">
            <v>72.470588235294116</v>
          </cell>
          <cell r="F16">
            <v>87</v>
          </cell>
          <cell r="G16">
            <v>51</v>
          </cell>
          <cell r="H16">
            <v>12.96</v>
          </cell>
          <cell r="I16" t="str">
            <v>L</v>
          </cell>
          <cell r="J16">
            <v>32.4</v>
          </cell>
          <cell r="K16">
            <v>0</v>
          </cell>
        </row>
        <row r="17">
          <cell r="B17">
            <v>25.358333333333334</v>
          </cell>
          <cell r="C17">
            <v>31.8</v>
          </cell>
          <cell r="D17">
            <v>19.2</v>
          </cell>
          <cell r="E17">
            <v>67.4375</v>
          </cell>
          <cell r="F17">
            <v>85</v>
          </cell>
          <cell r="G17">
            <v>47</v>
          </cell>
          <cell r="H17">
            <v>10.44</v>
          </cell>
          <cell r="I17" t="str">
            <v>SE</v>
          </cell>
          <cell r="J17">
            <v>22.32</v>
          </cell>
          <cell r="K17">
            <v>0</v>
          </cell>
        </row>
        <row r="18">
          <cell r="B18">
            <v>26.266666666666666</v>
          </cell>
          <cell r="C18">
            <v>32.299999999999997</v>
          </cell>
          <cell r="D18">
            <v>21.4</v>
          </cell>
          <cell r="E18">
            <v>64.466666666666669</v>
          </cell>
          <cell r="F18">
            <v>77</v>
          </cell>
          <cell r="G18">
            <v>51</v>
          </cell>
          <cell r="H18">
            <v>10.8</v>
          </cell>
          <cell r="I18" t="str">
            <v>SE</v>
          </cell>
          <cell r="J18">
            <v>27</v>
          </cell>
          <cell r="K18">
            <v>0</v>
          </cell>
        </row>
        <row r="19">
          <cell r="B19">
            <v>24.945833333333329</v>
          </cell>
          <cell r="C19">
            <v>28.5</v>
          </cell>
          <cell r="D19">
            <v>22.1</v>
          </cell>
          <cell r="E19">
            <v>70.285714285714292</v>
          </cell>
          <cell r="F19">
            <v>83</v>
          </cell>
          <cell r="G19">
            <v>60</v>
          </cell>
          <cell r="H19">
            <v>14.04</v>
          </cell>
          <cell r="I19" t="str">
            <v>SE</v>
          </cell>
          <cell r="J19">
            <v>28.8</v>
          </cell>
          <cell r="K19">
            <v>0</v>
          </cell>
        </row>
        <row r="20">
          <cell r="B20">
            <v>23.554166666666671</v>
          </cell>
          <cell r="C20">
            <v>29.1</v>
          </cell>
          <cell r="D20">
            <v>19.600000000000001</v>
          </cell>
          <cell r="E20">
            <v>73</v>
          </cell>
          <cell r="F20">
            <v>90</v>
          </cell>
          <cell r="G20">
            <v>52</v>
          </cell>
          <cell r="H20">
            <v>14.4</v>
          </cell>
          <cell r="I20" t="str">
            <v>L</v>
          </cell>
          <cell r="J20">
            <v>38.880000000000003</v>
          </cell>
          <cell r="K20">
            <v>0</v>
          </cell>
        </row>
        <row r="21">
          <cell r="B21">
            <v>23.091666666666669</v>
          </cell>
          <cell r="C21">
            <v>29.2</v>
          </cell>
          <cell r="D21">
            <v>18.899999999999999</v>
          </cell>
          <cell r="E21">
            <v>72.833333333333329</v>
          </cell>
          <cell r="F21">
            <v>89</v>
          </cell>
          <cell r="G21">
            <v>53</v>
          </cell>
          <cell r="H21">
            <v>16.2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24.008333333333329</v>
          </cell>
          <cell r="C22">
            <v>30</v>
          </cell>
          <cell r="D22">
            <v>19.600000000000001</v>
          </cell>
          <cell r="E22">
            <v>71.458333333333329</v>
          </cell>
          <cell r="F22">
            <v>86</v>
          </cell>
          <cell r="G22">
            <v>51</v>
          </cell>
          <cell r="H22">
            <v>13.32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24.8</v>
          </cell>
          <cell r="C23">
            <v>32.5</v>
          </cell>
          <cell r="D23">
            <v>19.7</v>
          </cell>
          <cell r="E23">
            <v>77.17647058823529</v>
          </cell>
          <cell r="F23">
            <v>90</v>
          </cell>
          <cell r="G23">
            <v>50</v>
          </cell>
          <cell r="H23">
            <v>14.04</v>
          </cell>
          <cell r="I23" t="str">
            <v>L</v>
          </cell>
          <cell r="J23">
            <v>34.200000000000003</v>
          </cell>
          <cell r="K23">
            <v>0</v>
          </cell>
        </row>
        <row r="24">
          <cell r="B24">
            <v>23.866666666666671</v>
          </cell>
          <cell r="C24">
            <v>29.9</v>
          </cell>
          <cell r="D24">
            <v>21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12.96</v>
          </cell>
          <cell r="I24" t="str">
            <v>SE</v>
          </cell>
          <cell r="J24">
            <v>36.36</v>
          </cell>
          <cell r="K24">
            <v>9</v>
          </cell>
        </row>
        <row r="25">
          <cell r="B25">
            <v>24.283333333333335</v>
          </cell>
          <cell r="C25">
            <v>30.8</v>
          </cell>
          <cell r="D25">
            <v>19.899999999999999</v>
          </cell>
          <cell r="E25">
            <v>80.904761904761898</v>
          </cell>
          <cell r="F25">
            <v>98</v>
          </cell>
          <cell r="G25">
            <v>50</v>
          </cell>
          <cell r="H25">
            <v>10.44</v>
          </cell>
          <cell r="I25" t="str">
            <v>SE</v>
          </cell>
          <cell r="J25">
            <v>21.6</v>
          </cell>
          <cell r="K25">
            <v>3.8</v>
          </cell>
        </row>
        <row r="26">
          <cell r="B26">
            <v>24.966666666666669</v>
          </cell>
          <cell r="C26">
            <v>30.9</v>
          </cell>
          <cell r="D26">
            <v>19.3</v>
          </cell>
          <cell r="E26">
            <v>69.272727272727266</v>
          </cell>
          <cell r="F26">
            <v>92</v>
          </cell>
          <cell r="G26">
            <v>40</v>
          </cell>
          <cell r="H26">
            <v>10.08</v>
          </cell>
          <cell r="I26" t="str">
            <v>SE</v>
          </cell>
          <cell r="J26">
            <v>21.96</v>
          </cell>
          <cell r="K26">
            <v>0</v>
          </cell>
        </row>
        <row r="27">
          <cell r="B27">
            <v>24.041666666666671</v>
          </cell>
          <cell r="C27">
            <v>31.1</v>
          </cell>
          <cell r="D27">
            <v>16.600000000000001</v>
          </cell>
          <cell r="E27">
            <v>63.869565217391305</v>
          </cell>
          <cell r="F27">
            <v>87</v>
          </cell>
          <cell r="G27">
            <v>40</v>
          </cell>
          <cell r="H27">
            <v>10.44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24.858333333333331</v>
          </cell>
          <cell r="C28">
            <v>31.5</v>
          </cell>
          <cell r="D28">
            <v>18.8</v>
          </cell>
          <cell r="E28">
            <v>66.857142857142861</v>
          </cell>
          <cell r="F28">
            <v>88</v>
          </cell>
          <cell r="G28">
            <v>46</v>
          </cell>
          <cell r="H28">
            <v>12.24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24.612500000000001</v>
          </cell>
          <cell r="C29">
            <v>31.2</v>
          </cell>
          <cell r="D29">
            <v>17.2</v>
          </cell>
          <cell r="E29">
            <v>64.956521739130437</v>
          </cell>
          <cell r="F29">
            <v>92</v>
          </cell>
          <cell r="G29">
            <v>42</v>
          </cell>
          <cell r="H29">
            <v>14.04</v>
          </cell>
          <cell r="I29" t="str">
            <v>SE</v>
          </cell>
          <cell r="J29">
            <v>29.52</v>
          </cell>
          <cell r="K29">
            <v>0</v>
          </cell>
        </row>
        <row r="30">
          <cell r="B30">
            <v>24.875</v>
          </cell>
          <cell r="C30">
            <v>31.2</v>
          </cell>
          <cell r="D30">
            <v>18.3</v>
          </cell>
          <cell r="E30">
            <v>64.681818181818187</v>
          </cell>
          <cell r="F30">
            <v>89</v>
          </cell>
          <cell r="G30">
            <v>40</v>
          </cell>
          <cell r="H30">
            <v>11.520000000000001</v>
          </cell>
          <cell r="I30" t="str">
            <v>SE</v>
          </cell>
          <cell r="J30">
            <v>24.12</v>
          </cell>
          <cell r="K30">
            <v>0</v>
          </cell>
        </row>
        <row r="31">
          <cell r="B31">
            <v>25.170833333333334</v>
          </cell>
          <cell r="C31">
            <v>31.4</v>
          </cell>
          <cell r="D31">
            <v>17.5</v>
          </cell>
          <cell r="E31">
            <v>62.782608695652172</v>
          </cell>
          <cell r="F31">
            <v>87</v>
          </cell>
          <cell r="G31">
            <v>48</v>
          </cell>
          <cell r="H31">
            <v>9.3600000000000012</v>
          </cell>
          <cell r="I31" t="str">
            <v>SE</v>
          </cell>
          <cell r="J31">
            <v>23.400000000000002</v>
          </cell>
          <cell r="K31">
            <v>0</v>
          </cell>
        </row>
        <row r="32">
          <cell r="B32">
            <v>26.120833333333341</v>
          </cell>
          <cell r="C32">
            <v>33</v>
          </cell>
          <cell r="D32">
            <v>19.3</v>
          </cell>
          <cell r="E32">
            <v>72.75</v>
          </cell>
          <cell r="F32">
            <v>91</v>
          </cell>
          <cell r="G32">
            <v>50</v>
          </cell>
          <cell r="H32">
            <v>9.7200000000000006</v>
          </cell>
          <cell r="I32" t="str">
            <v>SE</v>
          </cell>
          <cell r="J32">
            <v>24.48</v>
          </cell>
          <cell r="K32">
            <v>0</v>
          </cell>
        </row>
        <row r="33">
          <cell r="B33">
            <v>26.633333333333336</v>
          </cell>
          <cell r="C33">
            <v>33</v>
          </cell>
          <cell r="D33">
            <v>21.6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11.16</v>
          </cell>
          <cell r="I33" t="str">
            <v>SE</v>
          </cell>
          <cell r="J33">
            <v>23.400000000000002</v>
          </cell>
          <cell r="K33">
            <v>0</v>
          </cell>
        </row>
        <row r="34">
          <cell r="B34">
            <v>26.354166666666671</v>
          </cell>
          <cell r="C34">
            <v>32.9</v>
          </cell>
          <cell r="D34">
            <v>18.399999999999999</v>
          </cell>
          <cell r="E34">
            <v>52.5</v>
          </cell>
          <cell r="F34">
            <v>55</v>
          </cell>
          <cell r="G34">
            <v>51</v>
          </cell>
          <cell r="H34">
            <v>9</v>
          </cell>
          <cell r="I34" t="str">
            <v>SE</v>
          </cell>
          <cell r="J34">
            <v>23.400000000000002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23.3</v>
          </cell>
          <cell r="C16">
            <v>25</v>
          </cell>
          <cell r="D16">
            <v>23.3</v>
          </cell>
          <cell r="E16">
            <v>73</v>
          </cell>
          <cell r="F16">
            <v>73</v>
          </cell>
          <cell r="G16">
            <v>64</v>
          </cell>
          <cell r="H16">
            <v>7.2</v>
          </cell>
          <cell r="I16" t="str">
            <v>L</v>
          </cell>
          <cell r="J16">
            <v>11.879999999999999</v>
          </cell>
          <cell r="K16">
            <v>0</v>
          </cell>
        </row>
        <row r="17">
          <cell r="B17">
            <v>24.387500000000003</v>
          </cell>
          <cell r="C17">
            <v>31</v>
          </cell>
          <cell r="D17">
            <v>18.600000000000001</v>
          </cell>
          <cell r="E17">
            <v>68.555555555555557</v>
          </cell>
          <cell r="F17">
            <v>84</v>
          </cell>
          <cell r="H17">
            <v>15.840000000000002</v>
          </cell>
          <cell r="I17" t="str">
            <v>L</v>
          </cell>
          <cell r="J17">
            <v>29.16</v>
          </cell>
          <cell r="K17">
            <v>0</v>
          </cell>
        </row>
        <row r="18">
          <cell r="B18">
            <v>24.116666666666671</v>
          </cell>
          <cell r="C18">
            <v>31.1</v>
          </cell>
          <cell r="D18">
            <v>19.7</v>
          </cell>
          <cell r="E18">
            <v>72.599999999999994</v>
          </cell>
          <cell r="F18">
            <v>83</v>
          </cell>
          <cell r="G18">
            <v>53</v>
          </cell>
          <cell r="H18">
            <v>13.68</v>
          </cell>
          <cell r="I18" t="str">
            <v>SE</v>
          </cell>
          <cell r="J18">
            <v>25.92</v>
          </cell>
          <cell r="K18">
            <v>0</v>
          </cell>
        </row>
        <row r="19">
          <cell r="B19">
            <v>23.349999999999994</v>
          </cell>
          <cell r="C19">
            <v>28.5</v>
          </cell>
          <cell r="D19">
            <v>20.100000000000001</v>
          </cell>
          <cell r="E19">
            <v>78.583333333333329</v>
          </cell>
          <cell r="F19">
            <v>93</v>
          </cell>
          <cell r="G19">
            <v>59</v>
          </cell>
          <cell r="H19">
            <v>18</v>
          </cell>
          <cell r="I19" t="str">
            <v>SE</v>
          </cell>
          <cell r="J19">
            <v>29.880000000000003</v>
          </cell>
          <cell r="K19">
            <v>0</v>
          </cell>
        </row>
        <row r="20">
          <cell r="B20">
            <v>21.908333333333331</v>
          </cell>
          <cell r="C20">
            <v>27.6</v>
          </cell>
          <cell r="D20">
            <v>18.600000000000001</v>
          </cell>
          <cell r="E20">
            <v>78.666666666666671</v>
          </cell>
          <cell r="F20">
            <v>95</v>
          </cell>
          <cell r="G20">
            <v>54</v>
          </cell>
          <cell r="H20">
            <v>19.440000000000001</v>
          </cell>
          <cell r="I20" t="str">
            <v>L</v>
          </cell>
          <cell r="J20">
            <v>32.4</v>
          </cell>
          <cell r="K20">
            <v>0</v>
          </cell>
        </row>
        <row r="21">
          <cell r="B21">
            <v>22.112500000000001</v>
          </cell>
          <cell r="C21">
            <v>27.4</v>
          </cell>
          <cell r="D21">
            <v>17.899999999999999</v>
          </cell>
          <cell r="E21">
            <v>74.5</v>
          </cell>
          <cell r="F21">
            <v>89</v>
          </cell>
          <cell r="G21">
            <v>57</v>
          </cell>
          <cell r="H21">
            <v>24.840000000000003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23.204166666666666</v>
          </cell>
          <cell r="C22">
            <v>28.5</v>
          </cell>
          <cell r="D22">
            <v>18.7</v>
          </cell>
          <cell r="E22">
            <v>72.5</v>
          </cell>
          <cell r="F22">
            <v>89</v>
          </cell>
          <cell r="G22">
            <v>54</v>
          </cell>
          <cell r="H22">
            <v>19.8</v>
          </cell>
          <cell r="I22" t="str">
            <v>L</v>
          </cell>
          <cell r="J22">
            <v>35.28</v>
          </cell>
          <cell r="K22">
            <v>0</v>
          </cell>
        </row>
        <row r="23">
          <cell r="B23">
            <v>23.533333333333335</v>
          </cell>
          <cell r="C23">
            <v>30</v>
          </cell>
          <cell r="D23">
            <v>18.399999999999999</v>
          </cell>
          <cell r="E23">
            <v>75.375</v>
          </cell>
          <cell r="F23">
            <v>92</v>
          </cell>
          <cell r="G23">
            <v>51</v>
          </cell>
          <cell r="H23">
            <v>24.48</v>
          </cell>
          <cell r="I23" t="str">
            <v>L</v>
          </cell>
          <cell r="J23">
            <v>46.080000000000005</v>
          </cell>
          <cell r="K23">
            <v>0</v>
          </cell>
        </row>
        <row r="24">
          <cell r="B24">
            <v>23.587500000000006</v>
          </cell>
          <cell r="C24">
            <v>29.1</v>
          </cell>
          <cell r="D24">
            <v>20.100000000000001</v>
          </cell>
          <cell r="E24">
            <v>80.791666666666671</v>
          </cell>
          <cell r="F24">
            <v>95</v>
          </cell>
          <cell r="G24">
            <v>57</v>
          </cell>
          <cell r="H24">
            <v>18.720000000000002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23.508333333333336</v>
          </cell>
          <cell r="C25">
            <v>30.2</v>
          </cell>
          <cell r="D25">
            <v>18.899999999999999</v>
          </cell>
          <cell r="E25">
            <v>79.173913043478265</v>
          </cell>
          <cell r="F25">
            <v>96</v>
          </cell>
          <cell r="G25">
            <v>50</v>
          </cell>
          <cell r="H25">
            <v>23.040000000000003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24.112500000000008</v>
          </cell>
          <cell r="C26">
            <v>31</v>
          </cell>
          <cell r="D26">
            <v>17.8</v>
          </cell>
          <cell r="E26">
            <v>74.849999999999994</v>
          </cell>
          <cell r="F26">
            <v>93</v>
          </cell>
          <cell r="G26">
            <v>42</v>
          </cell>
          <cell r="H26">
            <v>16.559999999999999</v>
          </cell>
          <cell r="I26" t="str">
            <v>N</v>
          </cell>
          <cell r="J26">
            <v>38.519999999999996</v>
          </cell>
          <cell r="K26">
            <v>0</v>
          </cell>
        </row>
        <row r="27">
          <cell r="B27">
            <v>22.941666666666663</v>
          </cell>
          <cell r="C27">
            <v>30.6</v>
          </cell>
          <cell r="D27">
            <v>16.7</v>
          </cell>
          <cell r="E27">
            <v>68.714285714285708</v>
          </cell>
          <cell r="F27">
            <v>85</v>
          </cell>
          <cell r="G27">
            <v>39</v>
          </cell>
          <cell r="H27">
            <v>14.4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23.760869565217387</v>
          </cell>
          <cell r="C28">
            <v>31</v>
          </cell>
          <cell r="D28">
            <v>17.3</v>
          </cell>
          <cell r="E28">
            <v>69.055555555555557</v>
          </cell>
          <cell r="F28">
            <v>91</v>
          </cell>
          <cell r="G28">
            <v>44</v>
          </cell>
          <cell r="H28">
            <v>17.64</v>
          </cell>
          <cell r="I28" t="str">
            <v>L</v>
          </cell>
          <cell r="J28">
            <v>29.880000000000003</v>
          </cell>
          <cell r="K28">
            <v>0</v>
          </cell>
        </row>
        <row r="29">
          <cell r="B29">
            <v>23.304166666666671</v>
          </cell>
          <cell r="C29">
            <v>30.2</v>
          </cell>
          <cell r="D29">
            <v>17.2</v>
          </cell>
          <cell r="E29">
            <v>68.272727272727266</v>
          </cell>
          <cell r="F29">
            <v>90</v>
          </cell>
          <cell r="G29">
            <v>39</v>
          </cell>
          <cell r="H29">
            <v>14.76</v>
          </cell>
          <cell r="I29" t="str">
            <v>L</v>
          </cell>
          <cell r="J29">
            <v>27.36</v>
          </cell>
          <cell r="K29">
            <v>0</v>
          </cell>
        </row>
        <row r="30">
          <cell r="B30">
            <v>23.341666666666665</v>
          </cell>
          <cell r="C30">
            <v>30.6</v>
          </cell>
          <cell r="D30">
            <v>17.7</v>
          </cell>
          <cell r="E30">
            <v>66.333333333333329</v>
          </cell>
          <cell r="F30">
            <v>88</v>
          </cell>
          <cell r="G30">
            <v>40</v>
          </cell>
          <cell r="H30">
            <v>18</v>
          </cell>
          <cell r="I30" t="str">
            <v>SE</v>
          </cell>
          <cell r="J30">
            <v>30.6</v>
          </cell>
          <cell r="K30">
            <v>0</v>
          </cell>
        </row>
        <row r="31">
          <cell r="B31">
            <v>23.358333333333334</v>
          </cell>
          <cell r="C31">
            <v>30.6</v>
          </cell>
          <cell r="D31">
            <v>17.7</v>
          </cell>
          <cell r="E31">
            <v>66.19047619047619</v>
          </cell>
          <cell r="F31">
            <v>87</v>
          </cell>
          <cell r="G31">
            <v>45</v>
          </cell>
          <cell r="H31">
            <v>16.920000000000002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24.641666666666669</v>
          </cell>
          <cell r="C32">
            <v>32.1</v>
          </cell>
          <cell r="D32">
            <v>19</v>
          </cell>
          <cell r="E32">
            <v>76.235294117647058</v>
          </cell>
          <cell r="F32">
            <v>90</v>
          </cell>
          <cell r="G32">
            <v>44</v>
          </cell>
          <cell r="H32">
            <v>17.28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24.425000000000001</v>
          </cell>
          <cell r="C33">
            <v>32</v>
          </cell>
          <cell r="D33">
            <v>18.600000000000001</v>
          </cell>
          <cell r="E33">
            <v>74.277777777777771</v>
          </cell>
          <cell r="F33">
            <v>90</v>
          </cell>
          <cell r="G33">
            <v>40</v>
          </cell>
          <cell r="H33">
            <v>18.36</v>
          </cell>
          <cell r="I33" t="str">
            <v>SE</v>
          </cell>
          <cell r="J33">
            <v>35.28</v>
          </cell>
          <cell r="K33">
            <v>0</v>
          </cell>
        </row>
        <row r="34">
          <cell r="B34">
            <v>24.570833333333329</v>
          </cell>
          <cell r="C34">
            <v>32.6</v>
          </cell>
          <cell r="D34">
            <v>17</v>
          </cell>
          <cell r="E34">
            <v>71.315789473684205</v>
          </cell>
          <cell r="F34">
            <v>92</v>
          </cell>
          <cell r="G34">
            <v>49</v>
          </cell>
          <cell r="H34">
            <v>15.840000000000002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23.641666666666666</v>
          </cell>
          <cell r="C5">
            <v>28.2</v>
          </cell>
          <cell r="D5">
            <v>21.7</v>
          </cell>
          <cell r="E5">
            <v>85.461538461538467</v>
          </cell>
          <cell r="F5">
            <v>100</v>
          </cell>
          <cell r="G5">
            <v>62</v>
          </cell>
          <cell r="H5">
            <v>16.559999999999999</v>
          </cell>
          <cell r="I5" t="str">
            <v>NO</v>
          </cell>
          <cell r="J5">
            <v>26.64</v>
          </cell>
          <cell r="K5">
            <v>1.6</v>
          </cell>
        </row>
        <row r="6">
          <cell r="B6">
            <v>23.591666666666669</v>
          </cell>
          <cell r="C6">
            <v>29.9</v>
          </cell>
          <cell r="D6">
            <v>21.3</v>
          </cell>
          <cell r="E6">
            <v>74.5</v>
          </cell>
          <cell r="F6">
            <v>100</v>
          </cell>
          <cell r="G6">
            <v>56</v>
          </cell>
          <cell r="H6">
            <v>19.079999999999998</v>
          </cell>
          <cell r="I6" t="str">
            <v>N</v>
          </cell>
          <cell r="J6">
            <v>27.720000000000002</v>
          </cell>
          <cell r="K6">
            <v>3.2</v>
          </cell>
        </row>
        <row r="7">
          <cell r="B7">
            <v>23.637499999999992</v>
          </cell>
          <cell r="C7">
            <v>30</v>
          </cell>
          <cell r="D7">
            <v>19.899999999999999</v>
          </cell>
          <cell r="E7">
            <v>70.916666666666671</v>
          </cell>
          <cell r="F7">
            <v>100</v>
          </cell>
          <cell r="G7">
            <v>51</v>
          </cell>
          <cell r="H7">
            <v>11.520000000000001</v>
          </cell>
          <cell r="I7" t="str">
            <v>O</v>
          </cell>
          <cell r="J7">
            <v>24.48</v>
          </cell>
          <cell r="K7">
            <v>9.6</v>
          </cell>
        </row>
        <row r="8">
          <cell r="B8">
            <v>24.229166666666661</v>
          </cell>
          <cell r="C8">
            <v>30.4</v>
          </cell>
          <cell r="D8">
            <v>18.5</v>
          </cell>
          <cell r="E8">
            <v>66.458333333333329</v>
          </cell>
          <cell r="F8">
            <v>100</v>
          </cell>
          <cell r="G8">
            <v>40</v>
          </cell>
          <cell r="H8">
            <v>10.08</v>
          </cell>
          <cell r="I8" t="str">
            <v>SO</v>
          </cell>
          <cell r="J8">
            <v>21.6</v>
          </cell>
          <cell r="K8">
            <v>0</v>
          </cell>
        </row>
        <row r="9">
          <cell r="B9">
            <v>25.091666666666669</v>
          </cell>
          <cell r="C9">
            <v>31.5</v>
          </cell>
          <cell r="D9">
            <v>18.899999999999999</v>
          </cell>
          <cell r="E9">
            <v>61.458333333333336</v>
          </cell>
          <cell r="F9">
            <v>97</v>
          </cell>
          <cell r="G9">
            <v>34</v>
          </cell>
          <cell r="H9">
            <v>12.6</v>
          </cell>
          <cell r="I9" t="str">
            <v>SO</v>
          </cell>
          <cell r="J9">
            <v>21.96</v>
          </cell>
          <cell r="K9">
            <v>0</v>
          </cell>
        </row>
        <row r="10">
          <cell r="B10">
            <v>26.108333333333331</v>
          </cell>
          <cell r="C10">
            <v>32.299999999999997</v>
          </cell>
          <cell r="D10">
            <v>20</v>
          </cell>
          <cell r="E10">
            <v>63.791666666666664</v>
          </cell>
          <cell r="F10">
            <v>100</v>
          </cell>
          <cell r="G10">
            <v>35</v>
          </cell>
          <cell r="H10">
            <v>10.8</v>
          </cell>
          <cell r="I10" t="str">
            <v>SE</v>
          </cell>
          <cell r="J10">
            <v>18.36</v>
          </cell>
          <cell r="K10">
            <v>0</v>
          </cell>
        </row>
        <row r="11">
          <cell r="B11">
            <v>25.979166666666671</v>
          </cell>
          <cell r="C11">
            <v>31.5</v>
          </cell>
          <cell r="D11">
            <v>21.3</v>
          </cell>
          <cell r="E11">
            <v>58.583333333333336</v>
          </cell>
          <cell r="F11">
            <v>78</v>
          </cell>
          <cell r="G11">
            <v>32</v>
          </cell>
          <cell r="H11">
            <v>18.720000000000002</v>
          </cell>
          <cell r="I11" t="str">
            <v>L</v>
          </cell>
          <cell r="J11">
            <v>31.319999999999997</v>
          </cell>
          <cell r="K11">
            <v>0</v>
          </cell>
        </row>
        <row r="12">
          <cell r="B12">
            <v>25.379166666666666</v>
          </cell>
          <cell r="C12">
            <v>31.5</v>
          </cell>
          <cell r="D12">
            <v>20.3</v>
          </cell>
          <cell r="E12">
            <v>57.708333333333336</v>
          </cell>
          <cell r="F12">
            <v>75</v>
          </cell>
          <cell r="G12">
            <v>29</v>
          </cell>
          <cell r="H12">
            <v>16.920000000000002</v>
          </cell>
          <cell r="I12" t="str">
            <v>SE</v>
          </cell>
          <cell r="J12">
            <v>25.92</v>
          </cell>
          <cell r="K12">
            <v>0</v>
          </cell>
        </row>
        <row r="13">
          <cell r="B13">
            <v>26.041666666666668</v>
          </cell>
          <cell r="C13">
            <v>32.1</v>
          </cell>
          <cell r="D13">
            <v>21.2</v>
          </cell>
          <cell r="E13">
            <v>63.083333333333336</v>
          </cell>
          <cell r="F13">
            <v>82</v>
          </cell>
          <cell r="G13">
            <v>42</v>
          </cell>
          <cell r="H13">
            <v>17.64</v>
          </cell>
          <cell r="I13" t="str">
            <v>SE</v>
          </cell>
          <cell r="J13">
            <v>29.16</v>
          </cell>
          <cell r="K13">
            <v>0</v>
          </cell>
        </row>
        <row r="14">
          <cell r="B14">
            <v>26.733333333333334</v>
          </cell>
          <cell r="C14">
            <v>32.200000000000003</v>
          </cell>
          <cell r="D14">
            <v>22.4</v>
          </cell>
          <cell r="E14">
            <v>68.625</v>
          </cell>
          <cell r="F14">
            <v>95</v>
          </cell>
          <cell r="G14">
            <v>43</v>
          </cell>
          <cell r="H14">
            <v>24.840000000000003</v>
          </cell>
          <cell r="I14" t="str">
            <v>L</v>
          </cell>
          <cell r="J14">
            <v>39.24</v>
          </cell>
          <cell r="K14">
            <v>0</v>
          </cell>
        </row>
        <row r="15">
          <cell r="B15">
            <v>26.629166666666663</v>
          </cell>
          <cell r="C15">
            <v>32.4</v>
          </cell>
          <cell r="D15">
            <v>22.4</v>
          </cell>
          <cell r="E15">
            <v>63.958333333333336</v>
          </cell>
          <cell r="F15">
            <v>81</v>
          </cell>
          <cell r="G15">
            <v>40</v>
          </cell>
          <cell r="H15">
            <v>22.68</v>
          </cell>
          <cell r="I15" t="str">
            <v>L</v>
          </cell>
          <cell r="J15">
            <v>35.28</v>
          </cell>
          <cell r="K15">
            <v>0</v>
          </cell>
        </row>
        <row r="16">
          <cell r="B16">
            <v>25.94583333333334</v>
          </cell>
          <cell r="C16">
            <v>32.1</v>
          </cell>
          <cell r="D16">
            <v>20.6</v>
          </cell>
          <cell r="E16">
            <v>60.208333333333336</v>
          </cell>
          <cell r="F16">
            <v>83</v>
          </cell>
          <cell r="G16">
            <v>30</v>
          </cell>
          <cell r="H16">
            <v>19.8</v>
          </cell>
          <cell r="I16" t="str">
            <v>L</v>
          </cell>
          <cell r="J16">
            <v>32.4</v>
          </cell>
          <cell r="K16">
            <v>0</v>
          </cell>
        </row>
        <row r="17">
          <cell r="B17">
            <v>25.762499999999999</v>
          </cell>
          <cell r="C17">
            <v>31.1</v>
          </cell>
          <cell r="D17">
            <v>21</v>
          </cell>
          <cell r="E17">
            <v>58.833333333333336</v>
          </cell>
          <cell r="F17">
            <v>80</v>
          </cell>
          <cell r="G17">
            <v>34</v>
          </cell>
          <cell r="H17">
            <v>14.76</v>
          </cell>
          <cell r="I17" t="str">
            <v>L</v>
          </cell>
          <cell r="J17">
            <v>28.08</v>
          </cell>
          <cell r="K17">
            <v>0</v>
          </cell>
        </row>
        <row r="18">
          <cell r="B18">
            <v>25.637499999999999</v>
          </cell>
          <cell r="C18">
            <v>30.8</v>
          </cell>
          <cell r="D18">
            <v>21.9</v>
          </cell>
          <cell r="E18">
            <v>64.5</v>
          </cell>
          <cell r="F18">
            <v>80</v>
          </cell>
          <cell r="G18">
            <v>45</v>
          </cell>
          <cell r="H18">
            <v>21.96</v>
          </cell>
          <cell r="I18" t="str">
            <v>SE</v>
          </cell>
          <cell r="J18">
            <v>34.200000000000003</v>
          </cell>
          <cell r="K18">
            <v>0</v>
          </cell>
        </row>
        <row r="19">
          <cell r="B19">
            <v>24.595833333333342</v>
          </cell>
          <cell r="C19">
            <v>28.6</v>
          </cell>
          <cell r="D19">
            <v>21.4</v>
          </cell>
          <cell r="E19">
            <v>68.333333333333329</v>
          </cell>
          <cell r="F19">
            <v>82</v>
          </cell>
          <cell r="G19">
            <v>52</v>
          </cell>
          <cell r="H19">
            <v>25.2</v>
          </cell>
          <cell r="I19" t="str">
            <v>SE</v>
          </cell>
          <cell r="J19">
            <v>37.440000000000005</v>
          </cell>
          <cell r="K19">
            <v>0</v>
          </cell>
        </row>
        <row r="20">
          <cell r="B20">
            <v>23.204166666666666</v>
          </cell>
          <cell r="C20">
            <v>27.3</v>
          </cell>
          <cell r="D20">
            <v>19.8</v>
          </cell>
          <cell r="E20">
            <v>68.875</v>
          </cell>
          <cell r="F20">
            <v>82</v>
          </cell>
          <cell r="G20">
            <v>53</v>
          </cell>
          <cell r="H20">
            <v>22.68</v>
          </cell>
          <cell r="I20" t="str">
            <v>SE</v>
          </cell>
          <cell r="J20">
            <v>38.519999999999996</v>
          </cell>
          <cell r="K20">
            <v>0</v>
          </cell>
        </row>
        <row r="21">
          <cell r="B21">
            <v>23.7</v>
          </cell>
          <cell r="C21">
            <v>29.1</v>
          </cell>
          <cell r="D21">
            <v>19.5</v>
          </cell>
          <cell r="E21">
            <v>63.333333333333336</v>
          </cell>
          <cell r="F21">
            <v>77</v>
          </cell>
          <cell r="G21">
            <v>46</v>
          </cell>
          <cell r="H21">
            <v>27.36</v>
          </cell>
          <cell r="I21" t="str">
            <v>L</v>
          </cell>
          <cell r="J21">
            <v>45</v>
          </cell>
          <cell r="K21">
            <v>0</v>
          </cell>
        </row>
        <row r="22">
          <cell r="B22">
            <v>24.212500000000002</v>
          </cell>
          <cell r="C22">
            <v>29.7</v>
          </cell>
          <cell r="D22">
            <v>19.3</v>
          </cell>
          <cell r="E22">
            <v>65.458333333333329</v>
          </cell>
          <cell r="F22">
            <v>84</v>
          </cell>
          <cell r="G22">
            <v>47</v>
          </cell>
          <cell r="H22">
            <v>19.8</v>
          </cell>
          <cell r="I22" t="str">
            <v>L</v>
          </cell>
          <cell r="J22">
            <v>34.92</v>
          </cell>
          <cell r="K22">
            <v>0</v>
          </cell>
        </row>
        <row r="23">
          <cell r="B23">
            <v>24.754166666666663</v>
          </cell>
          <cell r="C23">
            <v>30.7</v>
          </cell>
          <cell r="D23">
            <v>19.7</v>
          </cell>
          <cell r="E23">
            <v>63.25</v>
          </cell>
          <cell r="F23">
            <v>83</v>
          </cell>
          <cell r="G23">
            <v>42</v>
          </cell>
          <cell r="H23">
            <v>19.079999999999998</v>
          </cell>
          <cell r="I23" t="str">
            <v>L</v>
          </cell>
          <cell r="J23">
            <v>29.16</v>
          </cell>
          <cell r="K23">
            <v>0</v>
          </cell>
        </row>
        <row r="24">
          <cell r="B24">
            <v>26.124999999999996</v>
          </cell>
          <cell r="C24">
            <v>31.9</v>
          </cell>
          <cell r="D24">
            <v>22.3</v>
          </cell>
          <cell r="E24">
            <v>53.125</v>
          </cell>
          <cell r="F24">
            <v>77</v>
          </cell>
          <cell r="G24">
            <v>32</v>
          </cell>
          <cell r="H24">
            <v>16.559999999999999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25.199999999999992</v>
          </cell>
          <cell r="C25">
            <v>31.2</v>
          </cell>
          <cell r="D25">
            <v>21.4</v>
          </cell>
          <cell r="E25">
            <v>55.916666666666664</v>
          </cell>
          <cell r="F25">
            <v>79</v>
          </cell>
          <cell r="G25">
            <v>31</v>
          </cell>
          <cell r="H25">
            <v>14.4</v>
          </cell>
          <cell r="I25" t="str">
            <v>SE</v>
          </cell>
          <cell r="J25">
            <v>24.48</v>
          </cell>
          <cell r="K25">
            <v>0</v>
          </cell>
        </row>
        <row r="26">
          <cell r="B26">
            <v>24.641666666666666</v>
          </cell>
          <cell r="C26">
            <v>30.4</v>
          </cell>
          <cell r="D26">
            <v>20.100000000000001</v>
          </cell>
          <cell r="E26">
            <v>53.625</v>
          </cell>
          <cell r="F26">
            <v>83</v>
          </cell>
          <cell r="G26">
            <v>26</v>
          </cell>
          <cell r="H26">
            <v>18.720000000000002</v>
          </cell>
          <cell r="I26" t="str">
            <v>SE</v>
          </cell>
          <cell r="J26">
            <v>29.52</v>
          </cell>
          <cell r="K26">
            <v>0</v>
          </cell>
        </row>
        <row r="27">
          <cell r="B27">
            <v>24.783333333333331</v>
          </cell>
          <cell r="C27">
            <v>31.6</v>
          </cell>
          <cell r="D27">
            <v>19.7</v>
          </cell>
          <cell r="E27">
            <v>54.666666666666664</v>
          </cell>
          <cell r="F27">
            <v>72</v>
          </cell>
          <cell r="G27">
            <v>32</v>
          </cell>
          <cell r="H27">
            <v>16.920000000000002</v>
          </cell>
          <cell r="I27" t="str">
            <v>SE</v>
          </cell>
          <cell r="J27">
            <v>26.64</v>
          </cell>
          <cell r="K27">
            <v>0</v>
          </cell>
        </row>
        <row r="28">
          <cell r="B28">
            <v>25.541666666666671</v>
          </cell>
          <cell r="C28">
            <v>32.200000000000003</v>
          </cell>
          <cell r="D28">
            <v>20.8</v>
          </cell>
          <cell r="E28">
            <v>55.916666666666664</v>
          </cell>
          <cell r="F28">
            <v>78</v>
          </cell>
          <cell r="G28">
            <v>27</v>
          </cell>
          <cell r="H28">
            <v>17.28</v>
          </cell>
          <cell r="I28" t="str">
            <v>L</v>
          </cell>
          <cell r="J28">
            <v>28.44</v>
          </cell>
          <cell r="K28">
            <v>0</v>
          </cell>
        </row>
        <row r="29">
          <cell r="B29">
            <v>25.5</v>
          </cell>
          <cell r="C29">
            <v>32.1</v>
          </cell>
          <cell r="D29">
            <v>20.100000000000001</v>
          </cell>
          <cell r="E29">
            <v>54.791666666666664</v>
          </cell>
          <cell r="F29">
            <v>76</v>
          </cell>
          <cell r="G29">
            <v>28</v>
          </cell>
          <cell r="H29">
            <v>18</v>
          </cell>
          <cell r="I29" t="str">
            <v>SE</v>
          </cell>
          <cell r="J29">
            <v>27.36</v>
          </cell>
          <cell r="K29">
            <v>0</v>
          </cell>
        </row>
        <row r="30">
          <cell r="B30">
            <v>25.824999999999999</v>
          </cell>
          <cell r="C30">
            <v>32.5</v>
          </cell>
          <cell r="D30">
            <v>21</v>
          </cell>
          <cell r="E30">
            <v>54.291666666666664</v>
          </cell>
          <cell r="F30">
            <v>73</v>
          </cell>
          <cell r="G30">
            <v>30</v>
          </cell>
          <cell r="H30">
            <v>14.76</v>
          </cell>
          <cell r="I30" t="str">
            <v>SE</v>
          </cell>
          <cell r="J30">
            <v>24.840000000000003</v>
          </cell>
          <cell r="K30">
            <v>0</v>
          </cell>
        </row>
        <row r="31">
          <cell r="B31">
            <v>26.279166666666672</v>
          </cell>
          <cell r="C31">
            <v>32.700000000000003</v>
          </cell>
          <cell r="D31">
            <v>21.2</v>
          </cell>
          <cell r="E31">
            <v>56.583333333333336</v>
          </cell>
          <cell r="F31">
            <v>78</v>
          </cell>
          <cell r="G31">
            <v>35</v>
          </cell>
          <cell r="H31">
            <v>18.720000000000002</v>
          </cell>
          <cell r="I31" t="str">
            <v>L</v>
          </cell>
          <cell r="J31">
            <v>27.36</v>
          </cell>
          <cell r="K31">
            <v>0</v>
          </cell>
        </row>
        <row r="32">
          <cell r="B32">
            <v>27.05</v>
          </cell>
          <cell r="C32">
            <v>33.700000000000003</v>
          </cell>
          <cell r="D32">
            <v>21.7</v>
          </cell>
          <cell r="E32">
            <v>58.291666666666664</v>
          </cell>
          <cell r="F32">
            <v>82</v>
          </cell>
          <cell r="G32">
            <v>30</v>
          </cell>
          <cell r="H32">
            <v>14.4</v>
          </cell>
          <cell r="I32" t="str">
            <v>SE</v>
          </cell>
          <cell r="J32">
            <v>30.240000000000002</v>
          </cell>
          <cell r="K32">
            <v>0</v>
          </cell>
        </row>
        <row r="33">
          <cell r="B33">
            <v>26.829166666666666</v>
          </cell>
          <cell r="C33">
            <v>33.700000000000003</v>
          </cell>
          <cell r="D33">
            <v>22.2</v>
          </cell>
          <cell r="E33">
            <v>56.583333333333336</v>
          </cell>
          <cell r="F33">
            <v>77</v>
          </cell>
          <cell r="G33">
            <v>30</v>
          </cell>
          <cell r="H33">
            <v>19.440000000000001</v>
          </cell>
          <cell r="I33" t="str">
            <v>SE</v>
          </cell>
          <cell r="J33">
            <v>34.200000000000003</v>
          </cell>
          <cell r="K33">
            <v>0</v>
          </cell>
        </row>
        <row r="34">
          <cell r="B34">
            <v>26.608333333333334</v>
          </cell>
          <cell r="C34">
            <v>33.799999999999997</v>
          </cell>
          <cell r="D34">
            <v>20.399999999999999</v>
          </cell>
          <cell r="E34">
            <v>59.083333333333336</v>
          </cell>
          <cell r="F34">
            <v>93</v>
          </cell>
          <cell r="G34">
            <v>31</v>
          </cell>
          <cell r="H34">
            <v>14.04</v>
          </cell>
          <cell r="I34" t="str">
            <v>SE</v>
          </cell>
          <cell r="J34">
            <v>26.64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26.481818181818177</v>
          </cell>
          <cell r="C21">
            <v>30.1</v>
          </cell>
          <cell r="D21">
            <v>23.8</v>
          </cell>
          <cell r="E21">
            <v>61.636363636363633</v>
          </cell>
          <cell r="F21">
            <v>76</v>
          </cell>
          <cell r="G21">
            <v>49</v>
          </cell>
          <cell r="H21">
            <v>15.120000000000001</v>
          </cell>
          <cell r="I21" t="str">
            <v>L</v>
          </cell>
          <cell r="J21">
            <v>29.52</v>
          </cell>
          <cell r="K21">
            <v>0</v>
          </cell>
        </row>
        <row r="22">
          <cell r="B22">
            <v>23.570833333333329</v>
          </cell>
          <cell r="C22">
            <v>30</v>
          </cell>
          <cell r="D22">
            <v>19.8</v>
          </cell>
          <cell r="E22">
            <v>77.708333333333329</v>
          </cell>
          <cell r="F22">
            <v>94</v>
          </cell>
          <cell r="G22">
            <v>52</v>
          </cell>
          <cell r="H22">
            <v>13.32</v>
          </cell>
          <cell r="I22" t="str">
            <v>L</v>
          </cell>
          <cell r="J22">
            <v>31.319999999999997</v>
          </cell>
          <cell r="K22">
            <v>0</v>
          </cell>
        </row>
        <row r="23">
          <cell r="B23">
            <v>24.391666666666669</v>
          </cell>
          <cell r="C23">
            <v>31.8</v>
          </cell>
          <cell r="D23">
            <v>19.600000000000001</v>
          </cell>
          <cell r="E23">
            <v>73.958333333333329</v>
          </cell>
          <cell r="F23">
            <v>93</v>
          </cell>
          <cell r="G23">
            <v>44</v>
          </cell>
          <cell r="H23">
            <v>15.840000000000002</v>
          </cell>
          <cell r="I23" t="str">
            <v>NE</v>
          </cell>
          <cell r="J23">
            <v>35.64</v>
          </cell>
          <cell r="K23">
            <v>0</v>
          </cell>
        </row>
        <row r="24">
          <cell r="B24">
            <v>24.720833333333331</v>
          </cell>
          <cell r="C24">
            <v>31.2</v>
          </cell>
          <cell r="D24">
            <v>21.2</v>
          </cell>
          <cell r="E24">
            <v>80.166666666666671</v>
          </cell>
          <cell r="F24">
            <v>97</v>
          </cell>
          <cell r="G24">
            <v>46</v>
          </cell>
          <cell r="H24">
            <v>12.24</v>
          </cell>
          <cell r="I24" t="str">
            <v>NE</v>
          </cell>
          <cell r="J24">
            <v>22.68</v>
          </cell>
          <cell r="K24">
            <v>0.8</v>
          </cell>
        </row>
        <row r="25">
          <cell r="B25">
            <v>23.741666666666664</v>
          </cell>
          <cell r="C25">
            <v>31.9</v>
          </cell>
          <cell r="D25">
            <v>18.8</v>
          </cell>
          <cell r="E25">
            <v>82.666666666666671</v>
          </cell>
          <cell r="F25">
            <v>98</v>
          </cell>
          <cell r="G25">
            <v>40</v>
          </cell>
          <cell r="H25">
            <v>8.2799999999999994</v>
          </cell>
          <cell r="I25" t="str">
            <v>NE</v>
          </cell>
          <cell r="J25">
            <v>20.52</v>
          </cell>
          <cell r="K25">
            <v>0.4</v>
          </cell>
        </row>
        <row r="26">
          <cell r="B26">
            <v>24.491666666666664</v>
          </cell>
          <cell r="C26">
            <v>32.200000000000003</v>
          </cell>
          <cell r="D26">
            <v>18.8</v>
          </cell>
          <cell r="E26">
            <v>61.958333333333336</v>
          </cell>
          <cell r="F26">
            <v>94</v>
          </cell>
          <cell r="G26">
            <v>32</v>
          </cell>
          <cell r="H26">
            <v>11.16</v>
          </cell>
          <cell r="I26" t="str">
            <v>NE</v>
          </cell>
          <cell r="J26">
            <v>25.92</v>
          </cell>
          <cell r="K26">
            <v>0</v>
          </cell>
        </row>
        <row r="27">
          <cell r="B27">
            <v>23.875000000000004</v>
          </cell>
          <cell r="C27">
            <v>32.299999999999997</v>
          </cell>
          <cell r="D27">
            <v>15.3</v>
          </cell>
          <cell r="E27">
            <v>60.958333333333336</v>
          </cell>
          <cell r="F27">
            <v>95</v>
          </cell>
          <cell r="G27">
            <v>34</v>
          </cell>
          <cell r="H27">
            <v>11.16</v>
          </cell>
          <cell r="I27" t="str">
            <v>NE</v>
          </cell>
          <cell r="J27">
            <v>24.48</v>
          </cell>
          <cell r="K27">
            <v>0</v>
          </cell>
        </row>
        <row r="28">
          <cell r="B28">
            <v>24.6875</v>
          </cell>
          <cell r="C28">
            <v>32.5</v>
          </cell>
          <cell r="D28">
            <v>17.100000000000001</v>
          </cell>
          <cell r="E28">
            <v>64.166666666666671</v>
          </cell>
          <cell r="F28">
            <v>96</v>
          </cell>
          <cell r="G28">
            <v>35</v>
          </cell>
          <cell r="H28">
            <v>12.6</v>
          </cell>
          <cell r="I28" t="str">
            <v>L</v>
          </cell>
          <cell r="J28">
            <v>25.2</v>
          </cell>
          <cell r="K28">
            <v>0</v>
          </cell>
        </row>
        <row r="29">
          <cell r="B29">
            <v>24.020833333333329</v>
          </cell>
          <cell r="C29">
            <v>32.4</v>
          </cell>
          <cell r="D29">
            <v>15.7</v>
          </cell>
          <cell r="E29">
            <v>64.625</v>
          </cell>
          <cell r="F29">
            <v>97</v>
          </cell>
          <cell r="G29">
            <v>33</v>
          </cell>
          <cell r="H29">
            <v>13.32</v>
          </cell>
          <cell r="I29" t="str">
            <v>L</v>
          </cell>
          <cell r="J29">
            <v>26.64</v>
          </cell>
          <cell r="K29">
            <v>0</v>
          </cell>
        </row>
        <row r="30">
          <cell r="B30">
            <v>24.349999999999994</v>
          </cell>
          <cell r="C30">
            <v>33.200000000000003</v>
          </cell>
          <cell r="D30">
            <v>16.100000000000001</v>
          </cell>
          <cell r="E30">
            <v>62.75</v>
          </cell>
          <cell r="F30">
            <v>96</v>
          </cell>
          <cell r="G30">
            <v>29</v>
          </cell>
          <cell r="H30">
            <v>15.48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>
            <v>25.541666666666671</v>
          </cell>
          <cell r="C31">
            <v>33.799999999999997</v>
          </cell>
          <cell r="D31">
            <v>19.5</v>
          </cell>
          <cell r="E31">
            <v>60.041666666666664</v>
          </cell>
          <cell r="F31">
            <v>80</v>
          </cell>
          <cell r="G31">
            <v>32</v>
          </cell>
          <cell r="H31">
            <v>14.76</v>
          </cell>
          <cell r="I31" t="str">
            <v>NE</v>
          </cell>
          <cell r="J31">
            <v>29.16</v>
          </cell>
          <cell r="K31">
            <v>0</v>
          </cell>
        </row>
        <row r="32">
          <cell r="B32">
            <v>24.895833333333339</v>
          </cell>
          <cell r="C32">
            <v>33.6</v>
          </cell>
          <cell r="D32">
            <v>18.8</v>
          </cell>
          <cell r="E32">
            <v>67.833333333333329</v>
          </cell>
          <cell r="F32">
            <v>92</v>
          </cell>
          <cell r="G32">
            <v>33</v>
          </cell>
          <cell r="H32">
            <v>11.16</v>
          </cell>
          <cell r="I32" t="str">
            <v>NE</v>
          </cell>
          <cell r="J32">
            <v>26.64</v>
          </cell>
          <cell r="K32">
            <v>0</v>
          </cell>
        </row>
        <row r="33">
          <cell r="B33">
            <v>24.854166666666668</v>
          </cell>
          <cell r="C33">
            <v>33.6</v>
          </cell>
          <cell r="D33">
            <v>18.3</v>
          </cell>
          <cell r="E33">
            <v>68.041666666666671</v>
          </cell>
          <cell r="F33">
            <v>94</v>
          </cell>
          <cell r="G33">
            <v>32</v>
          </cell>
          <cell r="H33">
            <v>11.879999999999999</v>
          </cell>
          <cell r="I33" t="str">
            <v>NE</v>
          </cell>
          <cell r="J33">
            <v>27.36</v>
          </cell>
          <cell r="K33">
            <v>0</v>
          </cell>
        </row>
        <row r="34">
          <cell r="B34">
            <v>25.649999999999995</v>
          </cell>
          <cell r="C34">
            <v>34.5</v>
          </cell>
          <cell r="D34">
            <v>20</v>
          </cell>
          <cell r="E34">
            <v>63.708333333333336</v>
          </cell>
          <cell r="F34">
            <v>84</v>
          </cell>
          <cell r="G34">
            <v>30</v>
          </cell>
          <cell r="H34">
            <v>12.96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I35" t="str">
            <v>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29.146153846153844</v>
          </cell>
          <cell r="C14">
            <v>33.200000000000003</v>
          </cell>
          <cell r="D14">
            <v>23.7</v>
          </cell>
          <cell r="E14">
            <v>58.692307692307693</v>
          </cell>
          <cell r="F14">
            <v>82</v>
          </cell>
          <cell r="G14">
            <v>42</v>
          </cell>
          <cell r="H14">
            <v>19.8</v>
          </cell>
          <cell r="I14" t="str">
            <v>NE</v>
          </cell>
          <cell r="J14">
            <v>38.519999999999996</v>
          </cell>
          <cell r="K14">
            <v>0</v>
          </cell>
        </row>
        <row r="15">
          <cell r="B15">
            <v>26.679166666666671</v>
          </cell>
          <cell r="C15">
            <v>33.6</v>
          </cell>
          <cell r="D15">
            <v>21.8</v>
          </cell>
          <cell r="E15">
            <v>65.958333333333329</v>
          </cell>
          <cell r="F15">
            <v>86</v>
          </cell>
          <cell r="G15">
            <v>39</v>
          </cell>
          <cell r="H15">
            <v>19.440000000000001</v>
          </cell>
          <cell r="I15" t="str">
            <v>L</v>
          </cell>
          <cell r="J15">
            <v>46.440000000000005</v>
          </cell>
          <cell r="K15">
            <v>0</v>
          </cell>
        </row>
        <row r="16">
          <cell r="B16">
            <v>26.108333333333331</v>
          </cell>
          <cell r="C16">
            <v>33.299999999999997</v>
          </cell>
          <cell r="D16">
            <v>20.9</v>
          </cell>
          <cell r="E16">
            <v>61.75</v>
          </cell>
          <cell r="F16">
            <v>82</v>
          </cell>
          <cell r="G16">
            <v>31</v>
          </cell>
          <cell r="H16">
            <v>14.4</v>
          </cell>
          <cell r="I16" t="str">
            <v>L</v>
          </cell>
          <cell r="J16">
            <v>32.04</v>
          </cell>
          <cell r="K16">
            <v>0</v>
          </cell>
        </row>
        <row r="17">
          <cell r="B17">
            <v>25.6875</v>
          </cell>
          <cell r="C17">
            <v>32.5</v>
          </cell>
          <cell r="D17">
            <v>21.2</v>
          </cell>
          <cell r="E17">
            <v>58.166666666666664</v>
          </cell>
          <cell r="F17">
            <v>75</v>
          </cell>
          <cell r="G17">
            <v>35</v>
          </cell>
          <cell r="H17">
            <v>15.120000000000001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24.829166666666669</v>
          </cell>
          <cell r="C18">
            <v>32.299999999999997</v>
          </cell>
          <cell r="D18">
            <v>19</v>
          </cell>
          <cell r="E18">
            <v>67.958333333333329</v>
          </cell>
          <cell r="F18">
            <v>89</v>
          </cell>
          <cell r="G18">
            <v>44</v>
          </cell>
          <cell r="H18">
            <v>14.4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24.13333333333334</v>
          </cell>
          <cell r="C19">
            <v>27.9</v>
          </cell>
          <cell r="D19">
            <v>20.8</v>
          </cell>
          <cell r="E19">
            <v>72.416666666666671</v>
          </cell>
          <cell r="F19">
            <v>88</v>
          </cell>
          <cell r="G19">
            <v>57</v>
          </cell>
          <cell r="H19">
            <v>13.68</v>
          </cell>
          <cell r="I19" t="str">
            <v>L</v>
          </cell>
          <cell r="J19">
            <v>32.76</v>
          </cell>
          <cell r="K19">
            <v>0</v>
          </cell>
        </row>
        <row r="20">
          <cell r="B20">
            <v>22.358333333333338</v>
          </cell>
          <cell r="C20">
            <v>27.8</v>
          </cell>
          <cell r="D20">
            <v>19.399999999999999</v>
          </cell>
          <cell r="E20">
            <v>75</v>
          </cell>
          <cell r="F20">
            <v>96</v>
          </cell>
          <cell r="G20">
            <v>54</v>
          </cell>
          <cell r="H20">
            <v>13.32</v>
          </cell>
          <cell r="I20" t="str">
            <v>L</v>
          </cell>
          <cell r="J20">
            <v>35.28</v>
          </cell>
          <cell r="K20">
            <v>0</v>
          </cell>
        </row>
        <row r="21">
          <cell r="B21">
            <v>23.287499999999998</v>
          </cell>
          <cell r="C21">
            <v>29.8</v>
          </cell>
          <cell r="D21">
            <v>18.600000000000001</v>
          </cell>
          <cell r="E21">
            <v>69.208333333333329</v>
          </cell>
          <cell r="F21">
            <v>84</v>
          </cell>
          <cell r="G21">
            <v>50</v>
          </cell>
          <cell r="H21">
            <v>16.559999999999999</v>
          </cell>
          <cell r="I21" t="str">
            <v>L</v>
          </cell>
          <cell r="J21">
            <v>34.92</v>
          </cell>
          <cell r="K21">
            <v>0</v>
          </cell>
        </row>
        <row r="22">
          <cell r="B22">
            <v>23.983333333333334</v>
          </cell>
          <cell r="C22">
            <v>30.6</v>
          </cell>
          <cell r="D22">
            <v>18.899999999999999</v>
          </cell>
          <cell r="E22">
            <v>67.958333333333329</v>
          </cell>
          <cell r="F22">
            <v>85</v>
          </cell>
          <cell r="G22">
            <v>45</v>
          </cell>
          <cell r="H22">
            <v>21.240000000000002</v>
          </cell>
          <cell r="I22" t="str">
            <v>L</v>
          </cell>
          <cell r="J22">
            <v>37.800000000000004</v>
          </cell>
          <cell r="K22">
            <v>0</v>
          </cell>
        </row>
        <row r="23">
          <cell r="B23">
            <v>24.804166666666671</v>
          </cell>
          <cell r="C23">
            <v>31.8</v>
          </cell>
          <cell r="D23">
            <v>20</v>
          </cell>
          <cell r="E23">
            <v>66.083333333333329</v>
          </cell>
          <cell r="F23">
            <v>82</v>
          </cell>
          <cell r="G23">
            <v>44</v>
          </cell>
          <cell r="H23">
            <v>18.720000000000002</v>
          </cell>
          <cell r="I23" t="str">
            <v>L</v>
          </cell>
          <cell r="J23">
            <v>32.76</v>
          </cell>
          <cell r="K23">
            <v>0</v>
          </cell>
        </row>
        <row r="24">
          <cell r="B24">
            <v>25.0625</v>
          </cell>
          <cell r="C24">
            <v>31.9</v>
          </cell>
          <cell r="D24">
            <v>21.1</v>
          </cell>
          <cell r="E24">
            <v>68.875</v>
          </cell>
          <cell r="F24">
            <v>88</v>
          </cell>
          <cell r="G24">
            <v>42</v>
          </cell>
          <cell r="H24">
            <v>16.2</v>
          </cell>
          <cell r="I24" t="str">
            <v>L</v>
          </cell>
          <cell r="J24">
            <v>29.52</v>
          </cell>
          <cell r="K24">
            <v>0.4</v>
          </cell>
        </row>
        <row r="25">
          <cell r="B25">
            <v>25.183333333333334</v>
          </cell>
          <cell r="C25">
            <v>32.799999999999997</v>
          </cell>
          <cell r="D25">
            <v>19.7</v>
          </cell>
          <cell r="E25">
            <v>64.541666666666671</v>
          </cell>
          <cell r="F25">
            <v>97</v>
          </cell>
          <cell r="G25">
            <v>32</v>
          </cell>
          <cell r="H25">
            <v>15.840000000000002</v>
          </cell>
          <cell r="I25" t="str">
            <v>L</v>
          </cell>
          <cell r="J25">
            <v>26.28</v>
          </cell>
          <cell r="K25">
            <v>0</v>
          </cell>
        </row>
        <row r="26">
          <cell r="B26">
            <v>25.187499999999996</v>
          </cell>
          <cell r="C26">
            <v>31.6</v>
          </cell>
          <cell r="D26">
            <v>19.899999999999999</v>
          </cell>
          <cell r="E26">
            <v>53.833333333333336</v>
          </cell>
          <cell r="F26">
            <v>81</v>
          </cell>
          <cell r="G26">
            <v>34</v>
          </cell>
          <cell r="H26">
            <v>14.76</v>
          </cell>
          <cell r="I26" t="str">
            <v>L</v>
          </cell>
          <cell r="J26">
            <v>28.44</v>
          </cell>
          <cell r="K26">
            <v>0</v>
          </cell>
        </row>
        <row r="27">
          <cell r="B27">
            <v>24.408333333333331</v>
          </cell>
          <cell r="C27">
            <v>32.299999999999997</v>
          </cell>
          <cell r="D27">
            <v>16.8</v>
          </cell>
          <cell r="E27">
            <v>56.916666666666664</v>
          </cell>
          <cell r="F27">
            <v>83</v>
          </cell>
          <cell r="G27">
            <v>36</v>
          </cell>
          <cell r="H27">
            <v>11.520000000000001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25.416666666666661</v>
          </cell>
          <cell r="C28">
            <v>32.700000000000003</v>
          </cell>
          <cell r="D28">
            <v>20.6</v>
          </cell>
          <cell r="E28">
            <v>58.125</v>
          </cell>
          <cell r="F28">
            <v>78</v>
          </cell>
          <cell r="G28">
            <v>33</v>
          </cell>
          <cell r="H28">
            <v>12.96</v>
          </cell>
          <cell r="I28" t="str">
            <v>L</v>
          </cell>
          <cell r="J28">
            <v>25.92</v>
          </cell>
          <cell r="K28">
            <v>0</v>
          </cell>
        </row>
        <row r="29">
          <cell r="B29">
            <v>24.695833333333336</v>
          </cell>
          <cell r="C29">
            <v>32.299999999999997</v>
          </cell>
          <cell r="D29">
            <v>17.7</v>
          </cell>
          <cell r="E29">
            <v>60.583333333333336</v>
          </cell>
          <cell r="F29">
            <v>88</v>
          </cell>
          <cell r="G29">
            <v>33</v>
          </cell>
          <cell r="H29">
            <v>10.8</v>
          </cell>
          <cell r="I29" t="str">
            <v>L</v>
          </cell>
          <cell r="J29">
            <v>21.96</v>
          </cell>
          <cell r="K29">
            <v>0</v>
          </cell>
        </row>
        <row r="30">
          <cell r="B30">
            <v>24.329166666666662</v>
          </cell>
          <cell r="C30">
            <v>32.299999999999997</v>
          </cell>
          <cell r="D30">
            <v>17.2</v>
          </cell>
          <cell r="E30">
            <v>62.375</v>
          </cell>
          <cell r="F30">
            <v>93</v>
          </cell>
          <cell r="G30">
            <v>33</v>
          </cell>
          <cell r="H30">
            <v>10.08</v>
          </cell>
          <cell r="I30" t="str">
            <v>L</v>
          </cell>
          <cell r="J30">
            <v>22.32</v>
          </cell>
          <cell r="K30">
            <v>0</v>
          </cell>
        </row>
        <row r="31">
          <cell r="B31">
            <v>26.045833333333334</v>
          </cell>
          <cell r="C31">
            <v>33.6</v>
          </cell>
          <cell r="D31">
            <v>21.4</v>
          </cell>
          <cell r="E31">
            <v>58.041666666666664</v>
          </cell>
          <cell r="F31">
            <v>75</v>
          </cell>
          <cell r="G31">
            <v>34</v>
          </cell>
          <cell r="H31">
            <v>15.840000000000002</v>
          </cell>
          <cell r="I31" t="str">
            <v>L</v>
          </cell>
          <cell r="J31">
            <v>32.76</v>
          </cell>
          <cell r="K31">
            <v>0</v>
          </cell>
        </row>
        <row r="32">
          <cell r="B32">
            <v>26.512499999999999</v>
          </cell>
          <cell r="C32">
            <v>34.299999999999997</v>
          </cell>
          <cell r="D32">
            <v>21</v>
          </cell>
          <cell r="E32">
            <v>61.583333333333336</v>
          </cell>
          <cell r="F32">
            <v>84</v>
          </cell>
          <cell r="G32">
            <v>34</v>
          </cell>
          <cell r="H32">
            <v>11.879999999999999</v>
          </cell>
          <cell r="I32" t="str">
            <v>L</v>
          </cell>
          <cell r="J32">
            <v>25.92</v>
          </cell>
          <cell r="K32">
            <v>0</v>
          </cell>
        </row>
        <row r="33">
          <cell r="B33">
            <v>26.841666666666665</v>
          </cell>
          <cell r="C33">
            <v>33.9</v>
          </cell>
          <cell r="D33">
            <v>22.2</v>
          </cell>
          <cell r="E33">
            <v>56.708333333333336</v>
          </cell>
          <cell r="F33">
            <v>74</v>
          </cell>
          <cell r="G33">
            <v>32</v>
          </cell>
          <cell r="H33">
            <v>15.120000000000001</v>
          </cell>
          <cell r="I33" t="str">
            <v>L</v>
          </cell>
          <cell r="J33">
            <v>29.52</v>
          </cell>
          <cell r="K33">
            <v>0</v>
          </cell>
        </row>
        <row r="34">
          <cell r="B34">
            <v>27.404166666666669</v>
          </cell>
          <cell r="C34">
            <v>34.700000000000003</v>
          </cell>
          <cell r="D34">
            <v>22.2</v>
          </cell>
          <cell r="E34">
            <v>53.291666666666664</v>
          </cell>
          <cell r="F34">
            <v>73</v>
          </cell>
          <cell r="G34">
            <v>26</v>
          </cell>
          <cell r="H34">
            <v>15.120000000000001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24.399999999999991</v>
          </cell>
          <cell r="C5">
            <v>29.6</v>
          </cell>
          <cell r="D5">
            <v>22.2</v>
          </cell>
          <cell r="E5" t="str">
            <v>*</v>
          </cell>
          <cell r="F5" t="str">
            <v>*</v>
          </cell>
          <cell r="G5" t="str">
            <v>*</v>
          </cell>
          <cell r="H5">
            <v>10.44</v>
          </cell>
          <cell r="I5" t="str">
            <v>NE</v>
          </cell>
          <cell r="J5">
            <v>23.040000000000003</v>
          </cell>
          <cell r="K5">
            <v>5.4000000000000012</v>
          </cell>
        </row>
        <row r="6">
          <cell r="B6">
            <v>24.533333333333335</v>
          </cell>
          <cell r="C6">
            <v>29.7</v>
          </cell>
          <cell r="D6">
            <v>22.2</v>
          </cell>
          <cell r="E6" t="str">
            <v>*</v>
          </cell>
          <cell r="F6" t="str">
            <v>*</v>
          </cell>
          <cell r="G6" t="str">
            <v>*</v>
          </cell>
          <cell r="H6">
            <v>6.84</v>
          </cell>
          <cell r="I6" t="str">
            <v>NE</v>
          </cell>
          <cell r="J6">
            <v>12.6</v>
          </cell>
          <cell r="K6">
            <v>6.6000000000000005</v>
          </cell>
        </row>
        <row r="7">
          <cell r="B7">
            <v>25.075000000000006</v>
          </cell>
          <cell r="C7">
            <v>31.1</v>
          </cell>
          <cell r="D7">
            <v>21.4</v>
          </cell>
          <cell r="E7" t="str">
            <v>*</v>
          </cell>
          <cell r="F7" t="str">
            <v>*</v>
          </cell>
          <cell r="G7" t="str">
            <v>*</v>
          </cell>
          <cell r="H7">
            <v>12.24</v>
          </cell>
          <cell r="I7" t="str">
            <v>SE</v>
          </cell>
          <cell r="J7">
            <v>23.400000000000002</v>
          </cell>
          <cell r="K7">
            <v>0.4</v>
          </cell>
        </row>
        <row r="8">
          <cell r="B8">
            <v>25.458333333333332</v>
          </cell>
          <cell r="C8">
            <v>31.8</v>
          </cell>
          <cell r="D8">
            <v>21.7</v>
          </cell>
          <cell r="E8" t="str">
            <v>*</v>
          </cell>
          <cell r="F8" t="str">
            <v>*</v>
          </cell>
          <cell r="G8" t="str">
            <v>*</v>
          </cell>
          <cell r="H8">
            <v>5.7600000000000007</v>
          </cell>
          <cell r="I8" t="str">
            <v>N</v>
          </cell>
          <cell r="J8">
            <v>16.2</v>
          </cell>
          <cell r="K8">
            <v>0.2</v>
          </cell>
        </row>
        <row r="9">
          <cell r="B9">
            <v>25.391666666666666</v>
          </cell>
          <cell r="C9">
            <v>33.4</v>
          </cell>
          <cell r="D9">
            <v>21.4</v>
          </cell>
          <cell r="E9">
            <v>76</v>
          </cell>
          <cell r="F9" t="str">
            <v>*</v>
          </cell>
          <cell r="G9" t="str">
            <v>*</v>
          </cell>
          <cell r="H9">
            <v>14.4</v>
          </cell>
          <cell r="I9" t="str">
            <v>S</v>
          </cell>
          <cell r="J9">
            <v>46.800000000000004</v>
          </cell>
          <cell r="K9">
            <v>0</v>
          </cell>
        </row>
        <row r="10">
          <cell r="B10">
            <v>26.224999999999998</v>
          </cell>
          <cell r="C10">
            <v>34</v>
          </cell>
          <cell r="D10">
            <v>20.9</v>
          </cell>
          <cell r="E10">
            <v>60</v>
          </cell>
          <cell r="F10" t="str">
            <v>*</v>
          </cell>
          <cell r="G10" t="str">
            <v>*</v>
          </cell>
          <cell r="H10">
            <v>8.2799999999999994</v>
          </cell>
          <cell r="I10" t="str">
            <v>S</v>
          </cell>
          <cell r="J10">
            <v>21.6</v>
          </cell>
          <cell r="K10">
            <v>0</v>
          </cell>
        </row>
        <row r="11">
          <cell r="B11">
            <v>25.941666666666674</v>
          </cell>
          <cell r="C11">
            <v>33.4</v>
          </cell>
          <cell r="D11">
            <v>20.5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11.520000000000001</v>
          </cell>
          <cell r="I11" t="str">
            <v>L</v>
          </cell>
          <cell r="J11">
            <v>21.240000000000002</v>
          </cell>
          <cell r="K11">
            <v>0</v>
          </cell>
        </row>
        <row r="12">
          <cell r="B12">
            <v>25.412499999999994</v>
          </cell>
          <cell r="C12">
            <v>34.200000000000003</v>
          </cell>
          <cell r="D12">
            <v>19.600000000000001</v>
          </cell>
          <cell r="E12" t="str">
            <v>*</v>
          </cell>
          <cell r="F12" t="str">
            <v>*</v>
          </cell>
          <cell r="G12" t="str">
            <v>*</v>
          </cell>
          <cell r="H12">
            <v>9.7200000000000006</v>
          </cell>
          <cell r="I12" t="str">
            <v>SE</v>
          </cell>
          <cell r="J12">
            <v>19.8</v>
          </cell>
          <cell r="K12">
            <v>0</v>
          </cell>
        </row>
        <row r="13">
          <cell r="B13">
            <v>26.295833333333338</v>
          </cell>
          <cell r="C13">
            <v>34</v>
          </cell>
          <cell r="D13">
            <v>20.6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10.8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26.650000000000006</v>
          </cell>
          <cell r="C14">
            <v>34.700000000000003</v>
          </cell>
          <cell r="D14">
            <v>21.2</v>
          </cell>
          <cell r="E14">
            <v>67</v>
          </cell>
          <cell r="F14" t="str">
            <v>*</v>
          </cell>
          <cell r="G14" t="str">
            <v>*</v>
          </cell>
          <cell r="H14">
            <v>10.44</v>
          </cell>
          <cell r="I14" t="str">
            <v>N</v>
          </cell>
          <cell r="J14">
            <v>29.16</v>
          </cell>
          <cell r="K14">
            <v>0</v>
          </cell>
        </row>
        <row r="15">
          <cell r="B15">
            <v>26.216666666666665</v>
          </cell>
          <cell r="C15">
            <v>34</v>
          </cell>
          <cell r="D15">
            <v>20.399999999999999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12.6</v>
          </cell>
          <cell r="I15" t="str">
            <v>SE</v>
          </cell>
          <cell r="J15">
            <v>24.12</v>
          </cell>
          <cell r="K15">
            <v>0</v>
          </cell>
        </row>
        <row r="16">
          <cell r="B16">
            <v>26.083333333333332</v>
          </cell>
          <cell r="C16">
            <v>32.700000000000003</v>
          </cell>
          <cell r="D16">
            <v>21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11.520000000000001</v>
          </cell>
          <cell r="I16" t="str">
            <v>NE</v>
          </cell>
          <cell r="J16">
            <v>23.759999999999998</v>
          </cell>
          <cell r="K16">
            <v>0</v>
          </cell>
        </row>
        <row r="17">
          <cell r="B17">
            <v>24.945833333333329</v>
          </cell>
          <cell r="C17">
            <v>32.4</v>
          </cell>
          <cell r="D17">
            <v>19</v>
          </cell>
          <cell r="E17" t="str">
            <v>*</v>
          </cell>
          <cell r="F17" t="str">
            <v>*</v>
          </cell>
          <cell r="G17" t="str">
            <v>*</v>
          </cell>
          <cell r="H17">
            <v>8.64</v>
          </cell>
          <cell r="I17" t="str">
            <v>SE</v>
          </cell>
          <cell r="J17">
            <v>18.720000000000002</v>
          </cell>
          <cell r="K17">
            <v>0</v>
          </cell>
        </row>
        <row r="18">
          <cell r="B18">
            <v>24.329166666666666</v>
          </cell>
          <cell r="C18">
            <v>32.700000000000003</v>
          </cell>
          <cell r="D18">
            <v>18.5</v>
          </cell>
          <cell r="E18">
            <v>98</v>
          </cell>
          <cell r="F18">
            <v>99</v>
          </cell>
          <cell r="G18">
            <v>98</v>
          </cell>
          <cell r="H18">
            <v>9.3600000000000012</v>
          </cell>
          <cell r="I18" t="str">
            <v>SE</v>
          </cell>
          <cell r="J18">
            <v>31.680000000000003</v>
          </cell>
          <cell r="K18">
            <v>0</v>
          </cell>
        </row>
        <row r="19">
          <cell r="B19">
            <v>24.683333333333334</v>
          </cell>
          <cell r="C19">
            <v>32.299999999999997</v>
          </cell>
          <cell r="D19">
            <v>19.899999999999999</v>
          </cell>
          <cell r="E19">
            <v>85</v>
          </cell>
          <cell r="F19" t="str">
            <v>*</v>
          </cell>
          <cell r="G19" t="str">
            <v>*</v>
          </cell>
          <cell r="H19">
            <v>8.64</v>
          </cell>
          <cell r="I19" t="str">
            <v>SE</v>
          </cell>
          <cell r="J19">
            <v>19.440000000000001</v>
          </cell>
          <cell r="K19">
            <v>0</v>
          </cell>
        </row>
        <row r="20">
          <cell r="B20">
            <v>23.833333333333332</v>
          </cell>
          <cell r="C20">
            <v>29</v>
          </cell>
          <cell r="D20">
            <v>20.8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11.16</v>
          </cell>
          <cell r="I20" t="str">
            <v>SE</v>
          </cell>
          <cell r="J20">
            <v>30.96</v>
          </cell>
          <cell r="K20">
            <v>63</v>
          </cell>
        </row>
        <row r="21">
          <cell r="B21">
            <v>23.708333333333339</v>
          </cell>
          <cell r="C21">
            <v>29.8</v>
          </cell>
          <cell r="D21">
            <v>21.4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11.520000000000001</v>
          </cell>
          <cell r="I21" t="str">
            <v>SE</v>
          </cell>
          <cell r="J21">
            <v>38.880000000000003</v>
          </cell>
          <cell r="K21">
            <v>39.799999999999997</v>
          </cell>
        </row>
        <row r="22">
          <cell r="B22">
            <v>24.004166666666666</v>
          </cell>
          <cell r="C22">
            <v>31.3</v>
          </cell>
          <cell r="D22">
            <v>20.6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10.08</v>
          </cell>
          <cell r="I22" t="str">
            <v>S</v>
          </cell>
          <cell r="J22">
            <v>29.52</v>
          </cell>
          <cell r="K22">
            <v>0.4</v>
          </cell>
        </row>
        <row r="23">
          <cell r="B23">
            <v>23.570833333333329</v>
          </cell>
          <cell r="C23">
            <v>27.4</v>
          </cell>
          <cell r="D23">
            <v>21.1</v>
          </cell>
          <cell r="E23" t="str">
            <v>*</v>
          </cell>
          <cell r="F23" t="str">
            <v>*</v>
          </cell>
          <cell r="G23" t="str">
            <v>*</v>
          </cell>
          <cell r="H23">
            <v>7.2</v>
          </cell>
          <cell r="I23" t="str">
            <v>L</v>
          </cell>
          <cell r="J23">
            <v>14.4</v>
          </cell>
          <cell r="K23">
            <v>0</v>
          </cell>
        </row>
        <row r="24">
          <cell r="B24">
            <v>24.054166666666664</v>
          </cell>
          <cell r="C24">
            <v>28.5</v>
          </cell>
          <cell r="D24">
            <v>20.2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6.12</v>
          </cell>
          <cell r="I24" t="str">
            <v>O</v>
          </cell>
          <cell r="J24">
            <v>16.2</v>
          </cell>
          <cell r="K24">
            <v>0</v>
          </cell>
        </row>
        <row r="25">
          <cell r="B25">
            <v>25.13333333333334</v>
          </cell>
          <cell r="C25">
            <v>32.6</v>
          </cell>
          <cell r="D25">
            <v>21</v>
          </cell>
          <cell r="E25">
            <v>91</v>
          </cell>
          <cell r="F25" t="str">
            <v>*</v>
          </cell>
          <cell r="G25" t="str">
            <v>*</v>
          </cell>
          <cell r="H25">
            <v>13.32</v>
          </cell>
          <cell r="I25" t="str">
            <v>S</v>
          </cell>
          <cell r="J25">
            <v>22.68</v>
          </cell>
          <cell r="K25">
            <v>0</v>
          </cell>
        </row>
        <row r="26">
          <cell r="B26">
            <v>24.712499999999995</v>
          </cell>
          <cell r="C26">
            <v>31.9</v>
          </cell>
          <cell r="D26">
            <v>18.899999999999999</v>
          </cell>
          <cell r="E26">
            <v>98</v>
          </cell>
          <cell r="F26">
            <v>99</v>
          </cell>
          <cell r="G26">
            <v>98</v>
          </cell>
          <cell r="H26">
            <v>9</v>
          </cell>
          <cell r="I26" t="str">
            <v>SE</v>
          </cell>
          <cell r="J26">
            <v>21.6</v>
          </cell>
          <cell r="K26">
            <v>0</v>
          </cell>
        </row>
        <row r="27">
          <cell r="B27">
            <v>23.079166666666669</v>
          </cell>
          <cell r="C27">
            <v>32.4</v>
          </cell>
          <cell r="D27">
            <v>16.2</v>
          </cell>
          <cell r="E27">
            <v>97.125</v>
          </cell>
          <cell r="F27">
            <v>99</v>
          </cell>
          <cell r="G27">
            <v>91</v>
          </cell>
          <cell r="H27">
            <v>9.3600000000000012</v>
          </cell>
          <cell r="I27" t="str">
            <v>SE</v>
          </cell>
          <cell r="J27">
            <v>17.28</v>
          </cell>
          <cell r="K27">
            <v>0</v>
          </cell>
        </row>
        <row r="28">
          <cell r="B28">
            <v>23.845833333333335</v>
          </cell>
          <cell r="C28">
            <v>33.799999999999997</v>
          </cell>
          <cell r="D28">
            <v>17.100000000000001</v>
          </cell>
          <cell r="E28">
            <v>87.6</v>
          </cell>
          <cell r="F28">
            <v>99</v>
          </cell>
          <cell r="G28">
            <v>98</v>
          </cell>
          <cell r="H28">
            <v>6.84</v>
          </cell>
          <cell r="I28" t="str">
            <v>SE</v>
          </cell>
          <cell r="J28">
            <v>16.920000000000002</v>
          </cell>
          <cell r="K28">
            <v>0</v>
          </cell>
        </row>
        <row r="29">
          <cell r="B29">
            <v>24.879166666666674</v>
          </cell>
          <cell r="C29">
            <v>33.6</v>
          </cell>
          <cell r="D29">
            <v>18.8</v>
          </cell>
          <cell r="E29">
            <v>98.2</v>
          </cell>
          <cell r="F29">
            <v>99</v>
          </cell>
          <cell r="G29">
            <v>97</v>
          </cell>
          <cell r="H29">
            <v>10.8</v>
          </cell>
          <cell r="I29" t="str">
            <v>L</v>
          </cell>
          <cell r="J29">
            <v>20.16</v>
          </cell>
          <cell r="K29">
            <v>0</v>
          </cell>
        </row>
        <row r="30">
          <cell r="B30">
            <v>25.141666666666666</v>
          </cell>
          <cell r="C30">
            <v>34.200000000000003</v>
          </cell>
          <cell r="D30">
            <v>19.100000000000001</v>
          </cell>
          <cell r="E30">
            <v>82.333333333333329</v>
          </cell>
          <cell r="F30">
            <v>99</v>
          </cell>
          <cell r="G30">
            <v>45</v>
          </cell>
          <cell r="H30">
            <v>8.2799999999999994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25.470833333333331</v>
          </cell>
          <cell r="C31">
            <v>34.4</v>
          </cell>
          <cell r="D31">
            <v>19.600000000000001</v>
          </cell>
          <cell r="E31">
            <v>64.666666666666671</v>
          </cell>
          <cell r="F31" t="str">
            <v>*</v>
          </cell>
          <cell r="G31" t="str">
            <v>*</v>
          </cell>
          <cell r="H31">
            <v>7.9200000000000008</v>
          </cell>
          <cell r="I31" t="str">
            <v>SO</v>
          </cell>
          <cell r="J31">
            <v>17.28</v>
          </cell>
          <cell r="K31">
            <v>0</v>
          </cell>
        </row>
        <row r="32">
          <cell r="B32">
            <v>25.179166666666664</v>
          </cell>
          <cell r="C32">
            <v>33.299999999999997</v>
          </cell>
          <cell r="D32">
            <v>22.2</v>
          </cell>
          <cell r="E32">
            <v>54</v>
          </cell>
          <cell r="F32">
            <v>56</v>
          </cell>
          <cell r="G32">
            <v>48</v>
          </cell>
          <cell r="H32">
            <v>12.24</v>
          </cell>
          <cell r="I32" t="str">
            <v>S</v>
          </cell>
          <cell r="J32">
            <v>30.6</v>
          </cell>
          <cell r="K32">
            <v>15</v>
          </cell>
        </row>
        <row r="33">
          <cell r="B33">
            <v>25.341666666666665</v>
          </cell>
          <cell r="C33">
            <v>34.4</v>
          </cell>
          <cell r="D33">
            <v>19.8</v>
          </cell>
          <cell r="E33">
            <v>61.333333333333336</v>
          </cell>
          <cell r="F33">
            <v>52</v>
          </cell>
          <cell r="G33">
            <v>40</v>
          </cell>
          <cell r="H33">
            <v>11.520000000000001</v>
          </cell>
          <cell r="I33" t="str">
            <v>S</v>
          </cell>
          <cell r="J33">
            <v>36</v>
          </cell>
          <cell r="K33">
            <v>0</v>
          </cell>
        </row>
        <row r="34">
          <cell r="B34">
            <v>25.145833333333332</v>
          </cell>
          <cell r="C34">
            <v>34.4</v>
          </cell>
          <cell r="D34">
            <v>19.100000000000001</v>
          </cell>
          <cell r="E34">
            <v>77.400000000000006</v>
          </cell>
          <cell r="F34">
            <v>99</v>
          </cell>
          <cell r="G34">
            <v>42</v>
          </cell>
          <cell r="H34">
            <v>6.84</v>
          </cell>
          <cell r="I34" t="str">
            <v>S</v>
          </cell>
          <cell r="J34">
            <v>14.4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22.791666666666668</v>
          </cell>
          <cell r="C5">
            <v>27.1</v>
          </cell>
          <cell r="D5">
            <v>20.5</v>
          </cell>
          <cell r="E5">
            <v>89.791666666666671</v>
          </cell>
          <cell r="F5">
            <v>97</v>
          </cell>
          <cell r="G5">
            <v>74</v>
          </cell>
          <cell r="H5">
            <v>11.879999999999999</v>
          </cell>
          <cell r="I5" t="str">
            <v>N</v>
          </cell>
          <cell r="J5">
            <v>24.840000000000003</v>
          </cell>
          <cell r="K5">
            <v>7.6000000000000005</v>
          </cell>
        </row>
        <row r="6">
          <cell r="B6">
            <v>22.162499999999998</v>
          </cell>
          <cell r="C6">
            <v>27.1</v>
          </cell>
          <cell r="D6">
            <v>20.100000000000001</v>
          </cell>
          <cell r="E6">
            <v>90.416666666666671</v>
          </cell>
          <cell r="F6">
            <v>97</v>
          </cell>
          <cell r="G6">
            <v>73</v>
          </cell>
          <cell r="H6">
            <v>12.96</v>
          </cell>
          <cell r="I6" t="str">
            <v>NO</v>
          </cell>
          <cell r="J6">
            <v>24.12</v>
          </cell>
          <cell r="K6">
            <v>2</v>
          </cell>
        </row>
        <row r="7">
          <cell r="B7">
            <v>23.712499999999995</v>
          </cell>
          <cell r="C7">
            <v>29.7</v>
          </cell>
          <cell r="D7">
            <v>19.8</v>
          </cell>
          <cell r="E7">
            <v>84.75</v>
          </cell>
          <cell r="F7">
            <v>99</v>
          </cell>
          <cell r="G7">
            <v>57</v>
          </cell>
          <cell r="H7">
            <v>8.64</v>
          </cell>
          <cell r="I7" t="str">
            <v>S</v>
          </cell>
          <cell r="J7">
            <v>19.440000000000001</v>
          </cell>
          <cell r="K7">
            <v>0.2</v>
          </cell>
        </row>
        <row r="8">
          <cell r="B8">
            <v>23.670833333333334</v>
          </cell>
          <cell r="C8">
            <v>30</v>
          </cell>
          <cell r="D8">
            <v>18.3</v>
          </cell>
          <cell r="E8">
            <v>76.583333333333329</v>
          </cell>
          <cell r="F8">
            <v>98</v>
          </cell>
          <cell r="G8">
            <v>45</v>
          </cell>
          <cell r="H8">
            <v>10.08</v>
          </cell>
          <cell r="I8" t="str">
            <v>S</v>
          </cell>
          <cell r="J8">
            <v>20.16</v>
          </cell>
          <cell r="K8">
            <v>0</v>
          </cell>
        </row>
        <row r="9">
          <cell r="B9">
            <v>23.291666666666661</v>
          </cell>
          <cell r="C9">
            <v>31.1</v>
          </cell>
          <cell r="D9">
            <v>17.2</v>
          </cell>
          <cell r="E9">
            <v>75.375</v>
          </cell>
          <cell r="F9">
            <v>97</v>
          </cell>
          <cell r="G9">
            <v>46</v>
          </cell>
          <cell r="H9">
            <v>9</v>
          </cell>
          <cell r="I9" t="str">
            <v>SE</v>
          </cell>
          <cell r="J9">
            <v>29.52</v>
          </cell>
          <cell r="K9">
            <v>0</v>
          </cell>
        </row>
        <row r="10">
          <cell r="B10">
            <v>24.545833333333334</v>
          </cell>
          <cell r="C10">
            <v>32.1</v>
          </cell>
          <cell r="D10">
            <v>18</v>
          </cell>
          <cell r="E10">
            <v>73.666666666666671</v>
          </cell>
          <cell r="F10">
            <v>98</v>
          </cell>
          <cell r="G10">
            <v>34</v>
          </cell>
          <cell r="H10">
            <v>8.64</v>
          </cell>
          <cell r="I10" t="str">
            <v>S</v>
          </cell>
          <cell r="J10">
            <v>20.16</v>
          </cell>
          <cell r="K10">
            <v>0</v>
          </cell>
        </row>
        <row r="11">
          <cell r="B11">
            <v>24.350000000000005</v>
          </cell>
          <cell r="C11">
            <v>32.799999999999997</v>
          </cell>
          <cell r="D11">
            <v>17.399999999999999</v>
          </cell>
          <cell r="E11">
            <v>70.875</v>
          </cell>
          <cell r="F11">
            <v>99</v>
          </cell>
          <cell r="G11">
            <v>28</v>
          </cell>
          <cell r="H11">
            <v>12.96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24.495833333333337</v>
          </cell>
          <cell r="C12">
            <v>32.5</v>
          </cell>
          <cell r="D12">
            <v>17.3</v>
          </cell>
          <cell r="E12">
            <v>67.541666666666671</v>
          </cell>
          <cell r="F12">
            <v>97</v>
          </cell>
          <cell r="G12">
            <v>38</v>
          </cell>
          <cell r="H12">
            <v>13.32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25.349999999999994</v>
          </cell>
          <cell r="C13">
            <v>33.5</v>
          </cell>
          <cell r="D13">
            <v>18.600000000000001</v>
          </cell>
          <cell r="E13">
            <v>69.25</v>
          </cell>
          <cell r="F13">
            <v>93</v>
          </cell>
          <cell r="G13">
            <v>43</v>
          </cell>
          <cell r="H13">
            <v>11.520000000000001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26.675000000000001</v>
          </cell>
          <cell r="C14">
            <v>33.799999999999997</v>
          </cell>
          <cell r="D14">
            <v>20.5</v>
          </cell>
          <cell r="E14">
            <v>70.5</v>
          </cell>
          <cell r="F14">
            <v>98</v>
          </cell>
          <cell r="G14">
            <v>40</v>
          </cell>
          <cell r="H14">
            <v>18</v>
          </cell>
          <cell r="I14" t="str">
            <v>SE</v>
          </cell>
          <cell r="J14">
            <v>32.76</v>
          </cell>
          <cell r="K14">
            <v>0</v>
          </cell>
        </row>
        <row r="15">
          <cell r="B15">
            <v>26.237500000000001</v>
          </cell>
          <cell r="C15">
            <v>33.700000000000003</v>
          </cell>
          <cell r="D15">
            <v>19.899999999999999</v>
          </cell>
          <cell r="E15">
            <v>67.125</v>
          </cell>
          <cell r="F15">
            <v>94</v>
          </cell>
          <cell r="G15">
            <v>38</v>
          </cell>
          <cell r="H15">
            <v>20.52</v>
          </cell>
          <cell r="I15" t="str">
            <v>NE</v>
          </cell>
          <cell r="J15">
            <v>38.519999999999996</v>
          </cell>
          <cell r="K15">
            <v>0</v>
          </cell>
        </row>
        <row r="16">
          <cell r="B16">
            <v>26.054166666666671</v>
          </cell>
          <cell r="C16">
            <v>33.299999999999997</v>
          </cell>
          <cell r="D16">
            <v>19.399999999999999</v>
          </cell>
          <cell r="E16">
            <v>63.291666666666664</v>
          </cell>
          <cell r="F16">
            <v>91</v>
          </cell>
          <cell r="G16">
            <v>33</v>
          </cell>
          <cell r="H16">
            <v>18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24.650000000000002</v>
          </cell>
          <cell r="C17">
            <v>32.799999999999997</v>
          </cell>
          <cell r="D17">
            <v>17.100000000000001</v>
          </cell>
          <cell r="E17">
            <v>65.166666666666671</v>
          </cell>
          <cell r="F17">
            <v>97</v>
          </cell>
          <cell r="G17">
            <v>34</v>
          </cell>
          <cell r="H17">
            <v>14.4</v>
          </cell>
          <cell r="I17" t="str">
            <v>SE</v>
          </cell>
          <cell r="J17">
            <v>30.240000000000002</v>
          </cell>
          <cell r="K17">
            <v>0</v>
          </cell>
        </row>
        <row r="18">
          <cell r="B18">
            <v>24.849999999999998</v>
          </cell>
          <cell r="C18">
            <v>33.299999999999997</v>
          </cell>
          <cell r="D18">
            <v>17.600000000000001</v>
          </cell>
          <cell r="E18">
            <v>68.5</v>
          </cell>
          <cell r="F18">
            <v>97</v>
          </cell>
          <cell r="G18">
            <v>40</v>
          </cell>
          <cell r="H18">
            <v>16.920000000000002</v>
          </cell>
          <cell r="I18" t="str">
            <v>L</v>
          </cell>
          <cell r="J18">
            <v>29.16</v>
          </cell>
          <cell r="K18">
            <v>0</v>
          </cell>
        </row>
        <row r="19">
          <cell r="B19">
            <v>22.995833333333334</v>
          </cell>
          <cell r="C19">
            <v>27</v>
          </cell>
          <cell r="D19">
            <v>20.7</v>
          </cell>
          <cell r="E19">
            <v>86.375</v>
          </cell>
          <cell r="F19">
            <v>97</v>
          </cell>
          <cell r="G19">
            <v>67</v>
          </cell>
          <cell r="H19">
            <v>15.840000000000002</v>
          </cell>
          <cell r="I19" t="str">
            <v>SE</v>
          </cell>
          <cell r="J19">
            <v>31.319999999999997</v>
          </cell>
          <cell r="K19">
            <v>10.4</v>
          </cell>
        </row>
        <row r="20">
          <cell r="B20">
            <v>22.349999999999998</v>
          </cell>
          <cell r="C20">
            <v>27</v>
          </cell>
          <cell r="D20">
            <v>20.399999999999999</v>
          </cell>
          <cell r="E20">
            <v>87.333333333333329</v>
          </cell>
          <cell r="F20">
            <v>97</v>
          </cell>
          <cell r="G20">
            <v>62</v>
          </cell>
          <cell r="H20">
            <v>14.76</v>
          </cell>
          <cell r="I20" t="str">
            <v>SE</v>
          </cell>
          <cell r="J20">
            <v>25.92</v>
          </cell>
          <cell r="K20">
            <v>1</v>
          </cell>
        </row>
        <row r="21">
          <cell r="B21">
            <v>22.625000000000004</v>
          </cell>
          <cell r="C21">
            <v>26.6</v>
          </cell>
          <cell r="D21">
            <v>19.7</v>
          </cell>
          <cell r="E21">
            <v>81.208333333333329</v>
          </cell>
          <cell r="F21">
            <v>92</v>
          </cell>
          <cell r="G21">
            <v>64</v>
          </cell>
          <cell r="H21">
            <v>14.76</v>
          </cell>
          <cell r="I21" t="str">
            <v>SE</v>
          </cell>
          <cell r="J21">
            <v>24.840000000000003</v>
          </cell>
          <cell r="K21">
            <v>0.60000000000000009</v>
          </cell>
        </row>
        <row r="22">
          <cell r="B22">
            <v>24.141666666666669</v>
          </cell>
          <cell r="C22">
            <v>29.7</v>
          </cell>
          <cell r="D22">
            <v>21.1</v>
          </cell>
          <cell r="E22">
            <v>79.416666666666671</v>
          </cell>
          <cell r="F22">
            <v>93</v>
          </cell>
          <cell r="G22">
            <v>55</v>
          </cell>
          <cell r="H22">
            <v>13.32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24.408333333333331</v>
          </cell>
          <cell r="C23">
            <v>31.3</v>
          </cell>
          <cell r="D23">
            <v>19.3</v>
          </cell>
          <cell r="E23">
            <v>76.75</v>
          </cell>
          <cell r="F23">
            <v>98</v>
          </cell>
          <cell r="G23">
            <v>45</v>
          </cell>
          <cell r="H23">
            <v>14.76</v>
          </cell>
          <cell r="I23" t="str">
            <v>NE</v>
          </cell>
          <cell r="J23">
            <v>39.24</v>
          </cell>
          <cell r="K23">
            <v>0</v>
          </cell>
        </row>
        <row r="24">
          <cell r="B24">
            <v>24.512499999999999</v>
          </cell>
          <cell r="C24">
            <v>30.4</v>
          </cell>
          <cell r="D24">
            <v>20.7</v>
          </cell>
          <cell r="E24">
            <v>79.333333333333329</v>
          </cell>
          <cell r="F24">
            <v>98</v>
          </cell>
          <cell r="G24">
            <v>52</v>
          </cell>
          <cell r="H24">
            <v>11.520000000000001</v>
          </cell>
          <cell r="I24" t="str">
            <v>NE</v>
          </cell>
          <cell r="J24">
            <v>22.32</v>
          </cell>
          <cell r="K24">
            <v>0</v>
          </cell>
        </row>
        <row r="25">
          <cell r="B25">
            <v>25.033333333333331</v>
          </cell>
          <cell r="C25">
            <v>31.7</v>
          </cell>
          <cell r="D25">
            <v>19.8</v>
          </cell>
          <cell r="E25">
            <v>72.916666666666671</v>
          </cell>
          <cell r="F25">
            <v>98</v>
          </cell>
          <cell r="G25">
            <v>34</v>
          </cell>
          <cell r="H25">
            <v>9.7200000000000006</v>
          </cell>
          <cell r="I25" t="str">
            <v>NE</v>
          </cell>
          <cell r="J25">
            <v>20.88</v>
          </cell>
          <cell r="K25">
            <v>0</v>
          </cell>
        </row>
        <row r="26">
          <cell r="B26">
            <v>23.541666666666668</v>
          </cell>
          <cell r="C26">
            <v>32</v>
          </cell>
          <cell r="D26">
            <v>16.399999999999999</v>
          </cell>
          <cell r="E26">
            <v>68.5</v>
          </cell>
          <cell r="F26">
            <v>98</v>
          </cell>
          <cell r="G26">
            <v>34</v>
          </cell>
          <cell r="H26">
            <v>13.32</v>
          </cell>
          <cell r="I26" t="str">
            <v>SE</v>
          </cell>
          <cell r="J26">
            <v>27.720000000000002</v>
          </cell>
          <cell r="K26">
            <v>0</v>
          </cell>
        </row>
        <row r="27">
          <cell r="B27">
            <v>22.912499999999994</v>
          </cell>
          <cell r="C27">
            <v>32.299999999999997</v>
          </cell>
          <cell r="D27">
            <v>14.6</v>
          </cell>
          <cell r="E27">
            <v>67.416666666666671</v>
          </cell>
          <cell r="F27">
            <v>97</v>
          </cell>
          <cell r="G27">
            <v>35</v>
          </cell>
          <cell r="H27">
            <v>11.16</v>
          </cell>
          <cell r="I27" t="str">
            <v>SE</v>
          </cell>
          <cell r="J27">
            <v>32.76</v>
          </cell>
          <cell r="K27">
            <v>0</v>
          </cell>
        </row>
        <row r="28">
          <cell r="B28">
            <v>24.024999999999995</v>
          </cell>
          <cell r="C28">
            <v>32.5</v>
          </cell>
          <cell r="D28">
            <v>17</v>
          </cell>
          <cell r="E28">
            <v>68.333333333333329</v>
          </cell>
          <cell r="F28">
            <v>98</v>
          </cell>
          <cell r="G28">
            <v>34</v>
          </cell>
          <cell r="H28">
            <v>16.2</v>
          </cell>
          <cell r="I28" t="str">
            <v>SE</v>
          </cell>
          <cell r="J28">
            <v>29.52</v>
          </cell>
          <cell r="K28">
            <v>0</v>
          </cell>
        </row>
        <row r="29">
          <cell r="B29">
            <v>23.912499999999998</v>
          </cell>
          <cell r="C29">
            <v>32.799999999999997</v>
          </cell>
          <cell r="D29">
            <v>16.5</v>
          </cell>
          <cell r="E29">
            <v>64.5</v>
          </cell>
          <cell r="F29">
            <v>94</v>
          </cell>
          <cell r="G29">
            <v>33</v>
          </cell>
          <cell r="H29">
            <v>12.96</v>
          </cell>
          <cell r="I29" t="str">
            <v>S</v>
          </cell>
          <cell r="J29">
            <v>34.92</v>
          </cell>
          <cell r="K29">
            <v>0</v>
          </cell>
        </row>
        <row r="30">
          <cell r="B30">
            <v>24.0625</v>
          </cell>
          <cell r="C30">
            <v>32.9</v>
          </cell>
          <cell r="D30">
            <v>16.5</v>
          </cell>
          <cell r="E30">
            <v>65.541666666666671</v>
          </cell>
          <cell r="F30">
            <v>95</v>
          </cell>
          <cell r="G30">
            <v>34</v>
          </cell>
          <cell r="H30">
            <v>11.879999999999999</v>
          </cell>
          <cell r="I30" t="str">
            <v>S</v>
          </cell>
          <cell r="J30">
            <v>24.12</v>
          </cell>
          <cell r="K30">
            <v>0</v>
          </cell>
        </row>
        <row r="31">
          <cell r="B31">
            <v>24.741666666666671</v>
          </cell>
          <cell r="C31">
            <v>33.9</v>
          </cell>
          <cell r="D31">
            <v>17.600000000000001</v>
          </cell>
          <cell r="E31">
            <v>67.916666666666671</v>
          </cell>
          <cell r="F31">
            <v>97</v>
          </cell>
          <cell r="G31">
            <v>31</v>
          </cell>
          <cell r="H31">
            <v>12.6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25.287499999999998</v>
          </cell>
          <cell r="C32">
            <v>33.6</v>
          </cell>
          <cell r="D32">
            <v>17.5</v>
          </cell>
          <cell r="E32">
            <v>66.5</v>
          </cell>
          <cell r="F32">
            <v>97</v>
          </cell>
          <cell r="G32">
            <v>32</v>
          </cell>
          <cell r="H32">
            <v>14.4</v>
          </cell>
          <cell r="I32" t="str">
            <v>NE</v>
          </cell>
          <cell r="J32">
            <v>27.36</v>
          </cell>
          <cell r="K32">
            <v>0</v>
          </cell>
        </row>
        <row r="33">
          <cell r="B33">
            <v>24.716666666666672</v>
          </cell>
          <cell r="C33">
            <v>33.5</v>
          </cell>
          <cell r="D33">
            <v>17.5</v>
          </cell>
          <cell r="E33">
            <v>70.625</v>
          </cell>
          <cell r="F33">
            <v>97</v>
          </cell>
          <cell r="G33">
            <v>34</v>
          </cell>
          <cell r="H33">
            <v>14.04</v>
          </cell>
          <cell r="I33" t="str">
            <v>L</v>
          </cell>
          <cell r="J33">
            <v>27.720000000000002</v>
          </cell>
          <cell r="K33">
            <v>0</v>
          </cell>
        </row>
        <row r="34">
          <cell r="B34">
            <v>25.245833333333334</v>
          </cell>
          <cell r="C34">
            <v>34.4</v>
          </cell>
          <cell r="D34">
            <v>17.899999999999999</v>
          </cell>
          <cell r="E34">
            <v>67.916666666666671</v>
          </cell>
          <cell r="F34">
            <v>97</v>
          </cell>
          <cell r="G34">
            <v>33</v>
          </cell>
          <cell r="H34">
            <v>15.120000000000001</v>
          </cell>
          <cell r="I34" t="str">
            <v>SE</v>
          </cell>
          <cell r="J34">
            <v>27.720000000000002</v>
          </cell>
          <cell r="K34">
            <v>0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25.220000000000002</v>
          </cell>
          <cell r="C27">
            <v>31.8</v>
          </cell>
          <cell r="D27">
            <v>14.5</v>
          </cell>
          <cell r="E27">
            <v>62.4</v>
          </cell>
          <cell r="F27">
            <v>94</v>
          </cell>
          <cell r="G27">
            <v>38</v>
          </cell>
          <cell r="H27">
            <v>14.4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23.662499999999998</v>
          </cell>
          <cell r="C28">
            <v>32.1</v>
          </cell>
          <cell r="D28">
            <v>17.7</v>
          </cell>
          <cell r="E28">
            <v>68.875</v>
          </cell>
          <cell r="F28">
            <v>93</v>
          </cell>
          <cell r="G28">
            <v>34</v>
          </cell>
          <cell r="H28">
            <v>16.559999999999999</v>
          </cell>
          <cell r="I28" t="str">
            <v>SE</v>
          </cell>
          <cell r="J28">
            <v>27.36</v>
          </cell>
          <cell r="K28">
            <v>0</v>
          </cell>
        </row>
        <row r="29">
          <cell r="B29">
            <v>23.708333333333332</v>
          </cell>
          <cell r="C29">
            <v>32.1</v>
          </cell>
          <cell r="D29">
            <v>16.600000000000001</v>
          </cell>
          <cell r="E29">
            <v>64.625</v>
          </cell>
          <cell r="F29">
            <v>92</v>
          </cell>
          <cell r="G29">
            <v>34</v>
          </cell>
          <cell r="H29">
            <v>15.120000000000001</v>
          </cell>
          <cell r="I29" t="str">
            <v>SE</v>
          </cell>
          <cell r="J29">
            <v>27.36</v>
          </cell>
          <cell r="K29">
            <v>0</v>
          </cell>
        </row>
        <row r="30">
          <cell r="B30">
            <v>23.883333333333326</v>
          </cell>
          <cell r="C30">
            <v>32.4</v>
          </cell>
          <cell r="D30">
            <v>16.2</v>
          </cell>
          <cell r="E30">
            <v>65.625</v>
          </cell>
          <cell r="F30">
            <v>94</v>
          </cell>
          <cell r="G30">
            <v>35</v>
          </cell>
          <cell r="H30">
            <v>16.559999999999999</v>
          </cell>
          <cell r="I30" t="str">
            <v>SE</v>
          </cell>
          <cell r="J30">
            <v>28.44</v>
          </cell>
          <cell r="K30">
            <v>0</v>
          </cell>
        </row>
        <row r="31">
          <cell r="B31">
            <v>24.550000000000008</v>
          </cell>
          <cell r="C31">
            <v>33.299999999999997</v>
          </cell>
          <cell r="D31">
            <v>17.600000000000001</v>
          </cell>
          <cell r="E31">
            <v>67.375</v>
          </cell>
          <cell r="F31">
            <v>92</v>
          </cell>
          <cell r="G31">
            <v>35</v>
          </cell>
          <cell r="H31">
            <v>12.24</v>
          </cell>
          <cell r="I31" t="str">
            <v>L</v>
          </cell>
          <cell r="J31">
            <v>28.08</v>
          </cell>
          <cell r="K31">
            <v>0</v>
          </cell>
        </row>
        <row r="32">
          <cell r="B32">
            <v>24.966666666666665</v>
          </cell>
          <cell r="C32">
            <v>33.5</v>
          </cell>
          <cell r="D32">
            <v>17.899999999999999</v>
          </cell>
          <cell r="E32">
            <v>68.833333333333329</v>
          </cell>
          <cell r="F32">
            <v>96</v>
          </cell>
          <cell r="G32">
            <v>35</v>
          </cell>
          <cell r="H32">
            <v>16.559999999999999</v>
          </cell>
          <cell r="I32" t="str">
            <v>NE</v>
          </cell>
          <cell r="J32">
            <v>23.400000000000002</v>
          </cell>
          <cell r="K32">
            <v>0</v>
          </cell>
        </row>
        <row r="33">
          <cell r="B33">
            <v>24.720833333333331</v>
          </cell>
          <cell r="C33">
            <v>33.299999999999997</v>
          </cell>
          <cell r="D33">
            <v>17.899999999999999</v>
          </cell>
          <cell r="E33">
            <v>68.125</v>
          </cell>
          <cell r="F33">
            <v>96</v>
          </cell>
          <cell r="G33">
            <v>34</v>
          </cell>
          <cell r="H33">
            <v>20.16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24.379166666666666</v>
          </cell>
          <cell r="C34">
            <v>33.700000000000003</v>
          </cell>
          <cell r="D34">
            <v>17.2</v>
          </cell>
          <cell r="E34">
            <v>67.916666666666671</v>
          </cell>
          <cell r="F34">
            <v>94</v>
          </cell>
          <cell r="G34">
            <v>32</v>
          </cell>
          <cell r="H34">
            <v>15.120000000000001</v>
          </cell>
          <cell r="I34" t="str">
            <v>SE</v>
          </cell>
          <cell r="J34">
            <v>33.119999999999997</v>
          </cell>
          <cell r="K34">
            <v>0</v>
          </cell>
        </row>
        <row r="35">
          <cell r="I35" t="str">
            <v>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30.4</v>
          </cell>
          <cell r="C9">
            <v>31.2</v>
          </cell>
          <cell r="D9">
            <v>30.1</v>
          </cell>
          <cell r="E9">
            <v>43.75</v>
          </cell>
          <cell r="F9">
            <v>50</v>
          </cell>
          <cell r="G9">
            <v>38</v>
          </cell>
          <cell r="H9">
            <v>7.5600000000000005</v>
          </cell>
          <cell r="I9" t="str">
            <v>O</v>
          </cell>
          <cell r="J9">
            <v>22.32</v>
          </cell>
          <cell r="K9">
            <v>2</v>
          </cell>
        </row>
        <row r="10">
          <cell r="B10">
            <v>28.238461538461539</v>
          </cell>
          <cell r="C10">
            <v>32.5</v>
          </cell>
          <cell r="D10">
            <v>19.8</v>
          </cell>
          <cell r="E10">
            <v>60.153846153846153</v>
          </cell>
          <cell r="F10">
            <v>95</v>
          </cell>
          <cell r="G10">
            <v>43</v>
          </cell>
          <cell r="H10">
            <v>9</v>
          </cell>
          <cell r="I10" t="str">
            <v>L</v>
          </cell>
          <cell r="J10">
            <v>17.64</v>
          </cell>
          <cell r="K10">
            <v>0</v>
          </cell>
        </row>
        <row r="11">
          <cell r="B11">
            <v>27.28235294117647</v>
          </cell>
          <cell r="C11">
            <v>32.200000000000003</v>
          </cell>
          <cell r="D11">
            <v>22</v>
          </cell>
          <cell r="E11">
            <v>60.764705882352942</v>
          </cell>
          <cell r="F11">
            <v>84</v>
          </cell>
          <cell r="G11">
            <v>41</v>
          </cell>
          <cell r="H11">
            <v>15.120000000000001</v>
          </cell>
          <cell r="I11" t="str">
            <v>L</v>
          </cell>
          <cell r="J11">
            <v>26.28</v>
          </cell>
          <cell r="K11">
            <v>0</v>
          </cell>
        </row>
        <row r="12">
          <cell r="B12">
            <v>26.462500000000002</v>
          </cell>
          <cell r="C12">
            <v>31.9</v>
          </cell>
          <cell r="D12">
            <v>21.3</v>
          </cell>
          <cell r="E12">
            <v>63.25</v>
          </cell>
          <cell r="F12">
            <v>78</v>
          </cell>
          <cell r="G12">
            <v>49</v>
          </cell>
          <cell r="H12">
            <v>16.2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26.620833333333334</v>
          </cell>
          <cell r="C13">
            <v>31.8</v>
          </cell>
          <cell r="D13">
            <v>22.6</v>
          </cell>
          <cell r="E13">
            <v>71.75</v>
          </cell>
          <cell r="F13">
            <v>86</v>
          </cell>
          <cell r="G13">
            <v>50</v>
          </cell>
          <cell r="H13">
            <v>15.840000000000002</v>
          </cell>
          <cell r="I13" t="str">
            <v>SE</v>
          </cell>
          <cell r="J13">
            <v>24.12</v>
          </cell>
          <cell r="K13">
            <v>0</v>
          </cell>
        </row>
        <row r="14">
          <cell r="B14">
            <v>26.370833333333334</v>
          </cell>
          <cell r="C14">
            <v>33.299999999999997</v>
          </cell>
          <cell r="D14">
            <v>20.8</v>
          </cell>
          <cell r="E14">
            <v>72.375</v>
          </cell>
          <cell r="F14">
            <v>94</v>
          </cell>
          <cell r="G14">
            <v>42</v>
          </cell>
          <cell r="H14">
            <v>21.6</v>
          </cell>
          <cell r="I14" t="str">
            <v>L</v>
          </cell>
          <cell r="J14">
            <v>36.36</v>
          </cell>
          <cell r="K14">
            <v>0</v>
          </cell>
        </row>
        <row r="15">
          <cell r="B15">
            <v>26.712500000000002</v>
          </cell>
          <cell r="C15">
            <v>32</v>
          </cell>
          <cell r="D15">
            <v>21.4</v>
          </cell>
          <cell r="E15">
            <v>66.75</v>
          </cell>
          <cell r="F15">
            <v>93</v>
          </cell>
          <cell r="G15">
            <v>45</v>
          </cell>
          <cell r="H15">
            <v>19.8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25.637500000000003</v>
          </cell>
          <cell r="C16">
            <v>32.4</v>
          </cell>
          <cell r="D16">
            <v>20.9</v>
          </cell>
          <cell r="E16">
            <v>65.416666666666671</v>
          </cell>
          <cell r="F16">
            <v>85</v>
          </cell>
          <cell r="G16">
            <v>35</v>
          </cell>
          <cell r="H16">
            <v>19.8</v>
          </cell>
          <cell r="I16" t="str">
            <v>L</v>
          </cell>
          <cell r="J16">
            <v>35.64</v>
          </cell>
          <cell r="K16">
            <v>0</v>
          </cell>
        </row>
        <row r="17">
          <cell r="B17">
            <v>24.833333333333332</v>
          </cell>
          <cell r="C17">
            <v>30.2</v>
          </cell>
          <cell r="D17">
            <v>18.399999999999999</v>
          </cell>
          <cell r="E17">
            <v>65.041666666666671</v>
          </cell>
          <cell r="F17">
            <v>93</v>
          </cell>
          <cell r="G17">
            <v>38</v>
          </cell>
          <cell r="H17">
            <v>16.559999999999999</v>
          </cell>
          <cell r="I17" t="str">
            <v>L</v>
          </cell>
          <cell r="J17">
            <v>27.36</v>
          </cell>
          <cell r="K17">
            <v>0</v>
          </cell>
        </row>
        <row r="18">
          <cell r="B18">
            <v>24.8125</v>
          </cell>
          <cell r="C18">
            <v>30.3</v>
          </cell>
          <cell r="D18">
            <v>20.7</v>
          </cell>
          <cell r="E18">
            <v>74.625</v>
          </cell>
          <cell r="F18">
            <v>94</v>
          </cell>
          <cell r="G18">
            <v>52</v>
          </cell>
          <cell r="H18">
            <v>11.879999999999999</v>
          </cell>
          <cell r="I18" t="str">
            <v>S</v>
          </cell>
          <cell r="J18">
            <v>20.52</v>
          </cell>
          <cell r="K18">
            <v>0.60000000000000009</v>
          </cell>
        </row>
        <row r="19">
          <cell r="B19">
            <v>23.645833333333329</v>
          </cell>
          <cell r="C19">
            <v>27.1</v>
          </cell>
          <cell r="D19">
            <v>21.1</v>
          </cell>
          <cell r="E19">
            <v>82.333333333333329</v>
          </cell>
          <cell r="F19">
            <v>96</v>
          </cell>
          <cell r="G19">
            <v>67</v>
          </cell>
          <cell r="H19">
            <v>19.079999999999998</v>
          </cell>
          <cell r="I19" t="str">
            <v>SE</v>
          </cell>
          <cell r="J19">
            <v>88.2</v>
          </cell>
          <cell r="K19">
            <v>3.8000000000000003</v>
          </cell>
        </row>
        <row r="20">
          <cell r="B20">
            <v>23.799999999999997</v>
          </cell>
          <cell r="C20">
            <v>27.8</v>
          </cell>
          <cell r="D20">
            <v>21</v>
          </cell>
          <cell r="E20">
            <v>75</v>
          </cell>
          <cell r="F20">
            <v>86</v>
          </cell>
          <cell r="G20">
            <v>59</v>
          </cell>
          <cell r="H20">
            <v>15.120000000000001</v>
          </cell>
          <cell r="I20" t="str">
            <v>SE</v>
          </cell>
          <cell r="J20">
            <v>31.319999999999997</v>
          </cell>
          <cell r="K20">
            <v>0</v>
          </cell>
        </row>
        <row r="21">
          <cell r="B21">
            <v>23.774999999999995</v>
          </cell>
          <cell r="C21">
            <v>27.3</v>
          </cell>
          <cell r="D21">
            <v>20.5</v>
          </cell>
          <cell r="E21">
            <v>71</v>
          </cell>
          <cell r="F21">
            <v>80</v>
          </cell>
          <cell r="G21">
            <v>60</v>
          </cell>
          <cell r="H21">
            <v>21.6</v>
          </cell>
          <cell r="I21" t="str">
            <v>SE</v>
          </cell>
          <cell r="J21">
            <v>39.96</v>
          </cell>
          <cell r="K21">
            <v>0</v>
          </cell>
        </row>
        <row r="22">
          <cell r="B22">
            <v>24.912499999999998</v>
          </cell>
          <cell r="C22">
            <v>30</v>
          </cell>
          <cell r="D22">
            <v>22.3</v>
          </cell>
          <cell r="E22">
            <v>70.958333333333329</v>
          </cell>
          <cell r="F22">
            <v>85</v>
          </cell>
          <cell r="G22">
            <v>49</v>
          </cell>
          <cell r="H22">
            <v>18.36</v>
          </cell>
          <cell r="I22" t="str">
            <v>L</v>
          </cell>
          <cell r="J22">
            <v>32.76</v>
          </cell>
          <cell r="K22">
            <v>0</v>
          </cell>
        </row>
        <row r="23">
          <cell r="B23">
            <v>24.862499999999997</v>
          </cell>
          <cell r="C23">
            <v>30.5</v>
          </cell>
          <cell r="D23">
            <v>20.5</v>
          </cell>
          <cell r="E23">
            <v>74.875</v>
          </cell>
          <cell r="F23">
            <v>94</v>
          </cell>
          <cell r="G23">
            <v>46</v>
          </cell>
          <cell r="H23">
            <v>12.6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25.024999999999995</v>
          </cell>
          <cell r="C24">
            <v>30.8</v>
          </cell>
          <cell r="D24">
            <v>20.2</v>
          </cell>
          <cell r="E24">
            <v>70.333333333333329</v>
          </cell>
          <cell r="F24">
            <v>96</v>
          </cell>
          <cell r="G24">
            <v>39</v>
          </cell>
          <cell r="H24">
            <v>18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24.591666666666665</v>
          </cell>
          <cell r="C25">
            <v>30.9</v>
          </cell>
          <cell r="D25">
            <v>20.100000000000001</v>
          </cell>
          <cell r="E25">
            <v>63.208333333333336</v>
          </cell>
          <cell r="F25">
            <v>90</v>
          </cell>
          <cell r="G25">
            <v>31</v>
          </cell>
          <cell r="H25">
            <v>9.3600000000000012</v>
          </cell>
          <cell r="I25" t="str">
            <v>L</v>
          </cell>
          <cell r="J25">
            <v>20.52</v>
          </cell>
          <cell r="K25">
            <v>0</v>
          </cell>
        </row>
        <row r="26">
          <cell r="B26">
            <v>23.533333333333335</v>
          </cell>
          <cell r="C26">
            <v>30.6</v>
          </cell>
          <cell r="D26">
            <v>18.600000000000001</v>
          </cell>
          <cell r="E26">
            <v>59.291666666666664</v>
          </cell>
          <cell r="F26">
            <v>85</v>
          </cell>
          <cell r="G26">
            <v>34</v>
          </cell>
          <cell r="H26">
            <v>12.6</v>
          </cell>
          <cell r="I26" t="str">
            <v>L</v>
          </cell>
          <cell r="J26">
            <v>21.6</v>
          </cell>
          <cell r="K26">
            <v>0</v>
          </cell>
        </row>
        <row r="27">
          <cell r="B27">
            <v>23.920833333333334</v>
          </cell>
          <cell r="C27">
            <v>31</v>
          </cell>
          <cell r="D27">
            <v>18.5</v>
          </cell>
          <cell r="E27">
            <v>70.5</v>
          </cell>
          <cell r="F27">
            <v>89</v>
          </cell>
          <cell r="G27">
            <v>45</v>
          </cell>
          <cell r="H27">
            <v>10.08</v>
          </cell>
          <cell r="I27" t="str">
            <v>L</v>
          </cell>
          <cell r="J27">
            <v>18.720000000000002</v>
          </cell>
          <cell r="K27">
            <v>0</v>
          </cell>
        </row>
        <row r="28">
          <cell r="B28">
            <v>25.233333333333338</v>
          </cell>
          <cell r="C28">
            <v>31.9</v>
          </cell>
          <cell r="D28">
            <v>19.100000000000001</v>
          </cell>
          <cell r="E28">
            <v>65.125</v>
          </cell>
          <cell r="F28">
            <v>87</v>
          </cell>
          <cell r="G28">
            <v>32</v>
          </cell>
          <cell r="H28">
            <v>12.96</v>
          </cell>
          <cell r="I28" t="str">
            <v>SE</v>
          </cell>
          <cell r="J28">
            <v>19.8</v>
          </cell>
          <cell r="K28">
            <v>0</v>
          </cell>
        </row>
        <row r="29">
          <cell r="B29">
            <v>24.845833333333331</v>
          </cell>
          <cell r="C29">
            <v>31.4</v>
          </cell>
          <cell r="D29">
            <v>18.399999999999999</v>
          </cell>
          <cell r="E29">
            <v>60.583333333333336</v>
          </cell>
          <cell r="F29">
            <v>88</v>
          </cell>
          <cell r="G29">
            <v>35</v>
          </cell>
          <cell r="H29">
            <v>13.68</v>
          </cell>
          <cell r="I29" t="str">
            <v>L</v>
          </cell>
          <cell r="J29">
            <v>27.720000000000002</v>
          </cell>
          <cell r="K29">
            <v>0</v>
          </cell>
        </row>
        <row r="30">
          <cell r="B30">
            <v>24.975000000000005</v>
          </cell>
          <cell r="C30">
            <v>32.1</v>
          </cell>
          <cell r="D30">
            <v>18.600000000000001</v>
          </cell>
          <cell r="E30">
            <v>66.583333333333329</v>
          </cell>
          <cell r="F30">
            <v>89</v>
          </cell>
          <cell r="G30">
            <v>43</v>
          </cell>
          <cell r="H30">
            <v>12.24</v>
          </cell>
          <cell r="I30" t="str">
            <v>L</v>
          </cell>
          <cell r="J30">
            <v>20.88</v>
          </cell>
          <cell r="K30">
            <v>0</v>
          </cell>
        </row>
        <row r="31">
          <cell r="B31">
            <v>25.625</v>
          </cell>
          <cell r="C31">
            <v>32.6</v>
          </cell>
          <cell r="D31">
            <v>19.7</v>
          </cell>
          <cell r="E31">
            <v>70.625</v>
          </cell>
          <cell r="F31">
            <v>94</v>
          </cell>
          <cell r="G31">
            <v>37</v>
          </cell>
          <cell r="H31">
            <v>15.48</v>
          </cell>
          <cell r="I31" t="str">
            <v>L</v>
          </cell>
          <cell r="J31">
            <v>27</v>
          </cell>
          <cell r="K31">
            <v>0</v>
          </cell>
        </row>
        <row r="32">
          <cell r="B32">
            <v>25.370833333333337</v>
          </cell>
          <cell r="C32">
            <v>32.200000000000003</v>
          </cell>
          <cell r="D32">
            <v>19.2</v>
          </cell>
          <cell r="E32">
            <v>69.375</v>
          </cell>
          <cell r="F32">
            <v>95</v>
          </cell>
          <cell r="G32">
            <v>38</v>
          </cell>
          <cell r="H32">
            <v>9.7200000000000006</v>
          </cell>
          <cell r="I32" t="str">
            <v>L</v>
          </cell>
          <cell r="J32">
            <v>17.64</v>
          </cell>
          <cell r="K32">
            <v>0</v>
          </cell>
        </row>
        <row r="33">
          <cell r="B33">
            <v>25.274999999999995</v>
          </cell>
          <cell r="C33">
            <v>31.8</v>
          </cell>
          <cell r="D33">
            <v>19.600000000000001</v>
          </cell>
          <cell r="E33">
            <v>70.875</v>
          </cell>
          <cell r="F33">
            <v>95</v>
          </cell>
          <cell r="G33">
            <v>43</v>
          </cell>
          <cell r="H33">
            <v>15.48</v>
          </cell>
          <cell r="I33" t="str">
            <v>L</v>
          </cell>
          <cell r="J33">
            <v>23.759999999999998</v>
          </cell>
          <cell r="K33">
            <v>0</v>
          </cell>
        </row>
        <row r="34">
          <cell r="B34">
            <v>25.854166666666668</v>
          </cell>
          <cell r="C34">
            <v>33.299999999999997</v>
          </cell>
          <cell r="D34">
            <v>19.8</v>
          </cell>
          <cell r="E34">
            <v>67.291666666666671</v>
          </cell>
          <cell r="F34">
            <v>96</v>
          </cell>
          <cell r="G34">
            <v>36</v>
          </cell>
          <cell r="H34">
            <v>16.920000000000002</v>
          </cell>
          <cell r="I34" t="str">
            <v>N</v>
          </cell>
          <cell r="J34">
            <v>28.8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25.699999999999996</v>
          </cell>
          <cell r="C19">
            <v>32.5</v>
          </cell>
          <cell r="D19">
            <v>21.3</v>
          </cell>
          <cell r="E19">
            <v>49.142857142857146</v>
          </cell>
          <cell r="F19">
            <v>51</v>
          </cell>
          <cell r="G19">
            <v>47</v>
          </cell>
          <cell r="H19">
            <v>21.6</v>
          </cell>
          <cell r="I19" t="str">
            <v>SE</v>
          </cell>
          <cell r="J19">
            <v>52.2</v>
          </cell>
          <cell r="K19">
            <v>4.2</v>
          </cell>
        </row>
        <row r="20">
          <cell r="B20">
            <v>23.237500000000001</v>
          </cell>
          <cell r="C20">
            <v>31.3</v>
          </cell>
          <cell r="D20">
            <v>17.399999999999999</v>
          </cell>
          <cell r="E20">
            <v>50.625</v>
          </cell>
          <cell r="F20">
            <v>52</v>
          </cell>
          <cell r="G20">
            <v>48</v>
          </cell>
          <cell r="H20">
            <v>11.16</v>
          </cell>
          <cell r="I20" t="str">
            <v>L</v>
          </cell>
          <cell r="J20">
            <v>55.080000000000005</v>
          </cell>
          <cell r="K20">
            <v>19.400000000000002</v>
          </cell>
        </row>
        <row r="21">
          <cell r="B21">
            <v>23.8125</v>
          </cell>
          <cell r="C21">
            <v>31.4</v>
          </cell>
          <cell r="D21">
            <v>19.3</v>
          </cell>
          <cell r="E21">
            <v>50.291666666666664</v>
          </cell>
          <cell r="F21">
            <v>52</v>
          </cell>
          <cell r="G21">
            <v>48</v>
          </cell>
          <cell r="H21">
            <v>13.68</v>
          </cell>
          <cell r="I21" t="str">
            <v>NE</v>
          </cell>
          <cell r="J21">
            <v>25.56</v>
          </cell>
          <cell r="K21">
            <v>0</v>
          </cell>
        </row>
        <row r="22">
          <cell r="B22">
            <v>24.475000000000005</v>
          </cell>
          <cell r="C22">
            <v>30.9</v>
          </cell>
          <cell r="D22">
            <v>20.8</v>
          </cell>
          <cell r="E22">
            <v>50.416666666666664</v>
          </cell>
          <cell r="F22">
            <v>52</v>
          </cell>
          <cell r="G22">
            <v>49</v>
          </cell>
          <cell r="H22">
            <v>12.96</v>
          </cell>
          <cell r="I22" t="str">
            <v>NE</v>
          </cell>
          <cell r="J22">
            <v>33.119999999999997</v>
          </cell>
          <cell r="K22">
            <v>0.2</v>
          </cell>
        </row>
        <row r="23">
          <cell r="B23">
            <v>24.570833333333336</v>
          </cell>
          <cell r="C23">
            <v>32.9</v>
          </cell>
          <cell r="D23">
            <v>19.899999999999999</v>
          </cell>
          <cell r="E23">
            <v>50.416666666666664</v>
          </cell>
          <cell r="F23">
            <v>52</v>
          </cell>
          <cell r="G23">
            <v>47</v>
          </cell>
          <cell r="H23">
            <v>14.4</v>
          </cell>
          <cell r="I23" t="str">
            <v>NE</v>
          </cell>
          <cell r="J23">
            <v>42.84</v>
          </cell>
          <cell r="K23">
            <v>0.2</v>
          </cell>
        </row>
        <row r="24">
          <cell r="B24">
            <v>24.750000000000004</v>
          </cell>
          <cell r="C24">
            <v>31.9</v>
          </cell>
          <cell r="D24">
            <v>21</v>
          </cell>
          <cell r="E24">
            <v>50.333333333333336</v>
          </cell>
          <cell r="F24">
            <v>52</v>
          </cell>
          <cell r="G24">
            <v>48</v>
          </cell>
          <cell r="H24">
            <v>11.16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24.612499999999997</v>
          </cell>
          <cell r="C25">
            <v>33.299999999999997</v>
          </cell>
          <cell r="D25">
            <v>19</v>
          </cell>
          <cell r="E25">
            <v>50.375</v>
          </cell>
          <cell r="F25">
            <v>52</v>
          </cell>
          <cell r="G25">
            <v>47</v>
          </cell>
          <cell r="H25">
            <v>15.120000000000001</v>
          </cell>
          <cell r="I25" t="str">
            <v>NE</v>
          </cell>
          <cell r="J25">
            <v>30.6</v>
          </cell>
          <cell r="K25">
            <v>0</v>
          </cell>
        </row>
        <row r="26">
          <cell r="B26">
            <v>25.637500000000006</v>
          </cell>
          <cell r="C26">
            <v>33.5</v>
          </cell>
          <cell r="D26">
            <v>19.899999999999999</v>
          </cell>
          <cell r="E26">
            <v>50.208333333333336</v>
          </cell>
          <cell r="F26">
            <v>52</v>
          </cell>
          <cell r="G26">
            <v>48</v>
          </cell>
          <cell r="H26">
            <v>11.520000000000001</v>
          </cell>
          <cell r="I26" t="str">
            <v>NE</v>
          </cell>
          <cell r="J26">
            <v>25.2</v>
          </cell>
          <cell r="K26">
            <v>0</v>
          </cell>
        </row>
        <row r="27">
          <cell r="B27">
            <v>24.645833333333332</v>
          </cell>
          <cell r="C27">
            <v>33.5</v>
          </cell>
          <cell r="D27">
            <v>16.899999999999999</v>
          </cell>
          <cell r="E27">
            <v>50.208333333333336</v>
          </cell>
          <cell r="F27">
            <v>53</v>
          </cell>
          <cell r="G27">
            <v>47</v>
          </cell>
          <cell r="H27">
            <v>11.520000000000001</v>
          </cell>
          <cell r="I27" t="str">
            <v>NE</v>
          </cell>
          <cell r="J27">
            <v>22.32</v>
          </cell>
          <cell r="K27">
            <v>0</v>
          </cell>
        </row>
        <row r="28">
          <cell r="B28">
            <v>24.137499999999999</v>
          </cell>
          <cell r="C28">
            <v>33.9</v>
          </cell>
          <cell r="D28">
            <v>16.2</v>
          </cell>
          <cell r="E28">
            <v>50.25</v>
          </cell>
          <cell r="F28">
            <v>53</v>
          </cell>
          <cell r="G28">
            <v>47</v>
          </cell>
          <cell r="H28">
            <v>7.5600000000000005</v>
          </cell>
          <cell r="I28" t="str">
            <v>N</v>
          </cell>
          <cell r="J28">
            <v>20.88</v>
          </cell>
          <cell r="K28">
            <v>0.2</v>
          </cell>
        </row>
        <row r="29">
          <cell r="B29">
            <v>24.262499999999999</v>
          </cell>
          <cell r="C29">
            <v>33.9</v>
          </cell>
          <cell r="D29">
            <v>16.3</v>
          </cell>
          <cell r="E29">
            <v>50.166666666666664</v>
          </cell>
          <cell r="F29">
            <v>53</v>
          </cell>
          <cell r="G29">
            <v>47</v>
          </cell>
          <cell r="H29">
            <v>7.9200000000000008</v>
          </cell>
          <cell r="I29" t="str">
            <v>NE</v>
          </cell>
          <cell r="J29">
            <v>19.8</v>
          </cell>
          <cell r="K29">
            <v>0.2</v>
          </cell>
        </row>
        <row r="30">
          <cell r="B30">
            <v>23.837500000000002</v>
          </cell>
          <cell r="C30">
            <v>34.1</v>
          </cell>
          <cell r="D30">
            <v>16.2</v>
          </cell>
          <cell r="E30">
            <v>50.333333333333336</v>
          </cell>
          <cell r="F30">
            <v>53</v>
          </cell>
          <cell r="G30">
            <v>48</v>
          </cell>
          <cell r="H30">
            <v>11.16</v>
          </cell>
          <cell r="I30" t="str">
            <v>NE</v>
          </cell>
          <cell r="J30">
            <v>23.040000000000003</v>
          </cell>
          <cell r="K30">
            <v>0</v>
          </cell>
        </row>
        <row r="31">
          <cell r="B31">
            <v>24.583333333333332</v>
          </cell>
          <cell r="C31">
            <v>34.299999999999997</v>
          </cell>
          <cell r="D31">
            <v>16.600000000000001</v>
          </cell>
          <cell r="E31">
            <v>50.333333333333336</v>
          </cell>
          <cell r="F31">
            <v>53</v>
          </cell>
          <cell r="G31">
            <v>48</v>
          </cell>
          <cell r="H31">
            <v>11.16</v>
          </cell>
          <cell r="I31" t="str">
            <v>NE</v>
          </cell>
          <cell r="J31">
            <v>28.8</v>
          </cell>
          <cell r="K31">
            <v>0</v>
          </cell>
        </row>
        <row r="32">
          <cell r="B32">
            <v>25.329166666666669</v>
          </cell>
          <cell r="C32">
            <v>34.200000000000003</v>
          </cell>
          <cell r="D32">
            <v>17.5</v>
          </cell>
          <cell r="E32">
            <v>50.043478260869563</v>
          </cell>
          <cell r="F32">
            <v>53</v>
          </cell>
          <cell r="G32">
            <v>45</v>
          </cell>
          <cell r="H32">
            <v>14.76</v>
          </cell>
          <cell r="I32" t="str">
            <v>NE</v>
          </cell>
          <cell r="J32">
            <v>29.880000000000003</v>
          </cell>
          <cell r="K32">
            <v>0.2</v>
          </cell>
        </row>
        <row r="33">
          <cell r="B33">
            <v>25.637500000000003</v>
          </cell>
          <cell r="C33">
            <v>34.9</v>
          </cell>
          <cell r="D33">
            <v>18.7</v>
          </cell>
          <cell r="E33">
            <v>50.041666666666664</v>
          </cell>
          <cell r="F33">
            <v>52</v>
          </cell>
          <cell r="G33">
            <v>47</v>
          </cell>
          <cell r="H33">
            <v>13.68</v>
          </cell>
          <cell r="I33" t="str">
            <v>NE</v>
          </cell>
          <cell r="J33">
            <v>25.92</v>
          </cell>
          <cell r="K33">
            <v>0</v>
          </cell>
        </row>
        <row r="34">
          <cell r="B34">
            <v>25.287499999999998</v>
          </cell>
          <cell r="C34">
            <v>34.6</v>
          </cell>
          <cell r="D34">
            <v>17.399999999999999</v>
          </cell>
          <cell r="E34">
            <v>50.333333333333336</v>
          </cell>
          <cell r="F34">
            <v>53</v>
          </cell>
          <cell r="G34">
            <v>47</v>
          </cell>
          <cell r="H34">
            <v>11.879999999999999</v>
          </cell>
          <cell r="I34" t="str">
            <v>NE</v>
          </cell>
          <cell r="J34">
            <v>23.400000000000002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21.729166666666668</v>
          </cell>
          <cell r="C5">
            <v>25.3</v>
          </cell>
          <cell r="D5">
            <v>19.5</v>
          </cell>
          <cell r="E5">
            <v>87.583333333333329</v>
          </cell>
          <cell r="F5">
            <v>93</v>
          </cell>
          <cell r="G5">
            <v>78</v>
          </cell>
          <cell r="H5">
            <v>15.120000000000001</v>
          </cell>
          <cell r="I5" t="str">
            <v>N</v>
          </cell>
          <cell r="J5">
            <v>31.680000000000003</v>
          </cell>
          <cell r="K5">
            <v>64.2</v>
          </cell>
        </row>
        <row r="6">
          <cell r="B6">
            <v>21.525000000000002</v>
          </cell>
          <cell r="C6">
            <v>25.9</v>
          </cell>
          <cell r="D6">
            <v>19.3</v>
          </cell>
          <cell r="E6">
            <v>87.791666666666671</v>
          </cell>
          <cell r="F6">
            <v>93</v>
          </cell>
          <cell r="G6">
            <v>76</v>
          </cell>
          <cell r="H6">
            <v>11.16</v>
          </cell>
          <cell r="I6" t="str">
            <v>N</v>
          </cell>
          <cell r="J6">
            <v>23.040000000000003</v>
          </cell>
          <cell r="K6">
            <v>10.200000000000001</v>
          </cell>
        </row>
        <row r="7">
          <cell r="B7">
            <v>22.887500000000003</v>
          </cell>
          <cell r="C7">
            <v>29.5</v>
          </cell>
          <cell r="D7">
            <v>18</v>
          </cell>
          <cell r="E7">
            <v>81.666666666666671</v>
          </cell>
          <cell r="F7">
            <v>95</v>
          </cell>
          <cell r="G7">
            <v>52</v>
          </cell>
          <cell r="H7">
            <v>10.44</v>
          </cell>
          <cell r="I7" t="str">
            <v>N</v>
          </cell>
          <cell r="J7">
            <v>25.2</v>
          </cell>
          <cell r="K7">
            <v>0.2</v>
          </cell>
        </row>
        <row r="8">
          <cell r="B8">
            <v>23.899999999999995</v>
          </cell>
          <cell r="C8">
            <v>29.9</v>
          </cell>
          <cell r="D8">
            <v>18.8</v>
          </cell>
          <cell r="E8">
            <v>66.75</v>
          </cell>
          <cell r="F8">
            <v>84</v>
          </cell>
          <cell r="G8">
            <v>41</v>
          </cell>
          <cell r="H8">
            <v>15.48</v>
          </cell>
          <cell r="I8" t="str">
            <v>SE</v>
          </cell>
          <cell r="J8">
            <v>25.56</v>
          </cell>
          <cell r="K8">
            <v>0</v>
          </cell>
        </row>
        <row r="9">
          <cell r="B9">
            <v>24.145833333333332</v>
          </cell>
          <cell r="C9">
            <v>30.9</v>
          </cell>
          <cell r="D9">
            <v>17.899999999999999</v>
          </cell>
          <cell r="E9">
            <v>63.625</v>
          </cell>
          <cell r="F9">
            <v>82</v>
          </cell>
          <cell r="G9">
            <v>43</v>
          </cell>
          <cell r="H9">
            <v>11.520000000000001</v>
          </cell>
          <cell r="I9" t="str">
            <v>SE</v>
          </cell>
          <cell r="J9">
            <v>19.440000000000001</v>
          </cell>
          <cell r="K9">
            <v>0</v>
          </cell>
        </row>
        <row r="10">
          <cell r="B10">
            <v>25.241666666666664</v>
          </cell>
          <cell r="C10">
            <v>32</v>
          </cell>
          <cell r="D10">
            <v>19.399999999999999</v>
          </cell>
          <cell r="E10">
            <v>61</v>
          </cell>
          <cell r="F10">
            <v>80</v>
          </cell>
          <cell r="G10">
            <v>31</v>
          </cell>
          <cell r="H10">
            <v>12.24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25.595833333333331</v>
          </cell>
          <cell r="C11">
            <v>32.799999999999997</v>
          </cell>
          <cell r="D11">
            <v>19.600000000000001</v>
          </cell>
          <cell r="E11">
            <v>56</v>
          </cell>
          <cell r="F11">
            <v>77</v>
          </cell>
          <cell r="G11">
            <v>30</v>
          </cell>
          <cell r="H11">
            <v>18.720000000000002</v>
          </cell>
          <cell r="I11" t="str">
            <v>L</v>
          </cell>
          <cell r="J11">
            <v>32.04</v>
          </cell>
          <cell r="K11">
            <v>0</v>
          </cell>
        </row>
        <row r="12">
          <cell r="B12">
            <v>25.229166666666668</v>
          </cell>
          <cell r="C12">
            <v>31.9</v>
          </cell>
          <cell r="D12">
            <v>20.100000000000001</v>
          </cell>
          <cell r="E12">
            <v>52.333333333333336</v>
          </cell>
          <cell r="F12">
            <v>71</v>
          </cell>
          <cell r="G12">
            <v>30</v>
          </cell>
          <cell r="H12">
            <v>21.240000000000002</v>
          </cell>
          <cell r="I12" t="str">
            <v>L</v>
          </cell>
          <cell r="J12">
            <v>37.440000000000005</v>
          </cell>
          <cell r="K12">
            <v>0</v>
          </cell>
        </row>
        <row r="13">
          <cell r="B13">
            <v>26.25</v>
          </cell>
          <cell r="C13">
            <v>32.4</v>
          </cell>
          <cell r="D13">
            <v>20.8</v>
          </cell>
          <cell r="E13">
            <v>56.625</v>
          </cell>
          <cell r="F13">
            <v>73</v>
          </cell>
          <cell r="G13">
            <v>42</v>
          </cell>
          <cell r="H13">
            <v>19.079999999999998</v>
          </cell>
          <cell r="I13" t="str">
            <v>SE</v>
          </cell>
          <cell r="J13">
            <v>34.92</v>
          </cell>
          <cell r="K13">
            <v>0</v>
          </cell>
        </row>
        <row r="14">
          <cell r="B14">
            <v>27.087500000000002</v>
          </cell>
          <cell r="C14">
            <v>32.200000000000003</v>
          </cell>
          <cell r="D14">
            <v>22.8</v>
          </cell>
          <cell r="E14">
            <v>61.416666666666664</v>
          </cell>
          <cell r="F14">
            <v>78</v>
          </cell>
          <cell r="G14">
            <v>39</v>
          </cell>
          <cell r="H14">
            <v>16.920000000000002</v>
          </cell>
          <cell r="I14" t="str">
            <v>NE</v>
          </cell>
          <cell r="J14">
            <v>34.200000000000003</v>
          </cell>
          <cell r="K14">
            <v>0</v>
          </cell>
        </row>
        <row r="15">
          <cell r="B15">
            <v>26.875</v>
          </cell>
          <cell r="C15">
            <v>32.5</v>
          </cell>
          <cell r="D15">
            <v>22.3</v>
          </cell>
          <cell r="E15">
            <v>58.25</v>
          </cell>
          <cell r="F15">
            <v>74</v>
          </cell>
          <cell r="G15">
            <v>38</v>
          </cell>
          <cell r="H15">
            <v>20.88</v>
          </cell>
          <cell r="I15" t="str">
            <v>L</v>
          </cell>
          <cell r="J15">
            <v>37.800000000000004</v>
          </cell>
          <cell r="K15">
            <v>0</v>
          </cell>
        </row>
        <row r="16">
          <cell r="B16">
            <v>26.370833333333337</v>
          </cell>
          <cell r="C16">
            <v>32.299999999999997</v>
          </cell>
          <cell r="D16">
            <v>22.3</v>
          </cell>
          <cell r="E16">
            <v>57.291666666666664</v>
          </cell>
          <cell r="F16">
            <v>70</v>
          </cell>
          <cell r="G16">
            <v>39</v>
          </cell>
          <cell r="H16">
            <v>21.240000000000002</v>
          </cell>
          <cell r="I16" t="str">
            <v>L</v>
          </cell>
          <cell r="J16">
            <v>38.159999999999997</v>
          </cell>
          <cell r="K16">
            <v>0</v>
          </cell>
        </row>
        <row r="17">
          <cell r="B17">
            <v>25.233333333333331</v>
          </cell>
          <cell r="C17">
            <v>32</v>
          </cell>
          <cell r="D17">
            <v>18.2</v>
          </cell>
          <cell r="E17">
            <v>53.25</v>
          </cell>
          <cell r="F17">
            <v>78</v>
          </cell>
          <cell r="G17">
            <v>28</v>
          </cell>
          <cell r="H17">
            <v>16.559999999999999</v>
          </cell>
          <cell r="I17" t="str">
            <v>L</v>
          </cell>
          <cell r="J17">
            <v>28.08</v>
          </cell>
          <cell r="K17">
            <v>0</v>
          </cell>
        </row>
        <row r="18">
          <cell r="B18">
            <v>25.395833333333329</v>
          </cell>
          <cell r="C18">
            <v>32.1</v>
          </cell>
          <cell r="D18">
            <v>18.5</v>
          </cell>
          <cell r="E18">
            <v>55.083333333333336</v>
          </cell>
          <cell r="F18">
            <v>77</v>
          </cell>
          <cell r="G18">
            <v>37</v>
          </cell>
          <cell r="H18">
            <v>20.52</v>
          </cell>
          <cell r="I18" t="str">
            <v>SE</v>
          </cell>
          <cell r="J18">
            <v>37.080000000000005</v>
          </cell>
          <cell r="K18">
            <v>0.2</v>
          </cell>
        </row>
        <row r="19">
          <cell r="B19">
            <v>24.245833333333334</v>
          </cell>
          <cell r="C19">
            <v>28.3</v>
          </cell>
          <cell r="D19">
            <v>21.2</v>
          </cell>
          <cell r="E19">
            <v>71.041666666666671</v>
          </cell>
          <cell r="F19">
            <v>82</v>
          </cell>
          <cell r="G19">
            <v>56</v>
          </cell>
          <cell r="H19">
            <v>16.2</v>
          </cell>
          <cell r="I19" t="str">
            <v>L</v>
          </cell>
          <cell r="J19">
            <v>39.96</v>
          </cell>
          <cell r="K19">
            <v>0</v>
          </cell>
        </row>
        <row r="20">
          <cell r="B20">
            <v>23.254166666666666</v>
          </cell>
          <cell r="C20">
            <v>27.5</v>
          </cell>
          <cell r="D20">
            <v>19.8</v>
          </cell>
          <cell r="E20">
            <v>73.708333333333329</v>
          </cell>
          <cell r="F20">
            <v>88</v>
          </cell>
          <cell r="G20">
            <v>57</v>
          </cell>
          <cell r="H20">
            <v>19.079999999999998</v>
          </cell>
          <cell r="I20" t="str">
            <v>SE</v>
          </cell>
          <cell r="J20">
            <v>32.04</v>
          </cell>
          <cell r="K20">
            <v>0.2</v>
          </cell>
        </row>
        <row r="21">
          <cell r="B21">
            <v>23.05</v>
          </cell>
          <cell r="C21">
            <v>27.7</v>
          </cell>
          <cell r="D21">
            <v>20.3</v>
          </cell>
          <cell r="E21">
            <v>71.875</v>
          </cell>
          <cell r="F21">
            <v>84</v>
          </cell>
          <cell r="G21">
            <v>57</v>
          </cell>
          <cell r="H21">
            <v>29.16</v>
          </cell>
          <cell r="I21" t="str">
            <v>SE</v>
          </cell>
          <cell r="J21">
            <v>46.080000000000005</v>
          </cell>
          <cell r="K21">
            <v>0</v>
          </cell>
        </row>
        <row r="22">
          <cell r="B22">
            <v>23.645833333333329</v>
          </cell>
          <cell r="C22">
            <v>29.1</v>
          </cell>
          <cell r="D22">
            <v>21.2</v>
          </cell>
          <cell r="E22">
            <v>74.041666666666671</v>
          </cell>
          <cell r="F22">
            <v>85</v>
          </cell>
          <cell r="G22">
            <v>54</v>
          </cell>
          <cell r="H22">
            <v>21.6</v>
          </cell>
          <cell r="I22" t="str">
            <v>L</v>
          </cell>
          <cell r="J22">
            <v>36.36</v>
          </cell>
          <cell r="K22">
            <v>0</v>
          </cell>
        </row>
        <row r="23">
          <cell r="B23">
            <v>24.683333333333337</v>
          </cell>
          <cell r="C23">
            <v>29.3</v>
          </cell>
          <cell r="D23">
            <v>22.1</v>
          </cell>
          <cell r="E23">
            <v>70.583333333333329</v>
          </cell>
          <cell r="F23">
            <v>83</v>
          </cell>
          <cell r="G23">
            <v>53</v>
          </cell>
          <cell r="H23">
            <v>19.079999999999998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23.070833333333336</v>
          </cell>
          <cell r="C24">
            <v>29.7</v>
          </cell>
          <cell r="D24">
            <v>20.7</v>
          </cell>
          <cell r="E24">
            <v>79.041666666666671</v>
          </cell>
          <cell r="F24">
            <v>89</v>
          </cell>
          <cell r="G24">
            <v>54</v>
          </cell>
          <cell r="H24">
            <v>21.240000000000002</v>
          </cell>
          <cell r="I24" t="str">
            <v>L</v>
          </cell>
          <cell r="J24">
            <v>36.72</v>
          </cell>
          <cell r="K24">
            <v>1.6</v>
          </cell>
        </row>
        <row r="25">
          <cell r="B25">
            <v>24.016666666666662</v>
          </cell>
          <cell r="C25">
            <v>31.5</v>
          </cell>
          <cell r="D25">
            <v>19.100000000000001</v>
          </cell>
          <cell r="E25">
            <v>74.875</v>
          </cell>
          <cell r="F25">
            <v>91</v>
          </cell>
          <cell r="G25">
            <v>42</v>
          </cell>
          <cell r="H25">
            <v>14.76</v>
          </cell>
          <cell r="I25" t="str">
            <v>NE</v>
          </cell>
          <cell r="J25">
            <v>30.240000000000002</v>
          </cell>
          <cell r="K25">
            <v>12</v>
          </cell>
        </row>
        <row r="26">
          <cell r="B26">
            <v>24.549999999999997</v>
          </cell>
          <cell r="C26">
            <v>31.4</v>
          </cell>
          <cell r="D26">
            <v>18.899999999999999</v>
          </cell>
          <cell r="E26">
            <v>62.333333333333336</v>
          </cell>
          <cell r="F26">
            <v>89</v>
          </cell>
          <cell r="G26">
            <v>33</v>
          </cell>
          <cell r="H26">
            <v>13.68</v>
          </cell>
          <cell r="I26" t="str">
            <v>L</v>
          </cell>
          <cell r="J26">
            <v>25.56</v>
          </cell>
          <cell r="K26">
            <v>0.2</v>
          </cell>
        </row>
        <row r="27">
          <cell r="B27">
            <v>24.9375</v>
          </cell>
          <cell r="C27">
            <v>31.7</v>
          </cell>
          <cell r="D27">
            <v>19.2</v>
          </cell>
          <cell r="E27">
            <v>50.875</v>
          </cell>
          <cell r="F27">
            <v>69</v>
          </cell>
          <cell r="G27">
            <v>31</v>
          </cell>
          <cell r="H27">
            <v>18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24.933333333333337</v>
          </cell>
          <cell r="C28">
            <v>32</v>
          </cell>
          <cell r="D28">
            <v>19.100000000000001</v>
          </cell>
          <cell r="E28">
            <v>57.75</v>
          </cell>
          <cell r="F28">
            <v>77</v>
          </cell>
          <cell r="G28">
            <v>33</v>
          </cell>
          <cell r="H28">
            <v>21.6</v>
          </cell>
          <cell r="I28" t="str">
            <v>L</v>
          </cell>
          <cell r="J28">
            <v>33.480000000000004</v>
          </cell>
          <cell r="K28">
            <v>0</v>
          </cell>
        </row>
        <row r="29">
          <cell r="B29">
            <v>26.166666666666668</v>
          </cell>
          <cell r="C29">
            <v>32.299999999999997</v>
          </cell>
          <cell r="D29">
            <v>21.4</v>
          </cell>
          <cell r="E29">
            <v>48.166666666666664</v>
          </cell>
          <cell r="F29">
            <v>61</v>
          </cell>
          <cell r="G29">
            <v>32</v>
          </cell>
          <cell r="H29">
            <v>20.16</v>
          </cell>
          <cell r="I29" t="str">
            <v>L</v>
          </cell>
          <cell r="J29">
            <v>37.440000000000005</v>
          </cell>
          <cell r="K29">
            <v>0</v>
          </cell>
        </row>
        <row r="30">
          <cell r="B30">
            <v>25.966666666666669</v>
          </cell>
          <cell r="C30">
            <v>32.200000000000003</v>
          </cell>
          <cell r="D30">
            <v>21.9</v>
          </cell>
          <cell r="E30">
            <v>51.458333333333336</v>
          </cell>
          <cell r="F30">
            <v>65</v>
          </cell>
          <cell r="G30">
            <v>36</v>
          </cell>
          <cell r="H30">
            <v>21.240000000000002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25.895833333333332</v>
          </cell>
          <cell r="C31">
            <v>32.799999999999997</v>
          </cell>
          <cell r="D31">
            <v>21.6</v>
          </cell>
          <cell r="E31">
            <v>56.125</v>
          </cell>
          <cell r="F31">
            <v>78</v>
          </cell>
          <cell r="G31">
            <v>35</v>
          </cell>
          <cell r="H31">
            <v>14.76</v>
          </cell>
          <cell r="I31" t="str">
            <v>L</v>
          </cell>
          <cell r="J31">
            <v>29.16</v>
          </cell>
          <cell r="K31">
            <v>0.6</v>
          </cell>
        </row>
        <row r="32">
          <cell r="B32">
            <v>25.937499999999996</v>
          </cell>
          <cell r="C32">
            <v>33.1</v>
          </cell>
          <cell r="D32">
            <v>21</v>
          </cell>
          <cell r="E32">
            <v>60.291666666666664</v>
          </cell>
          <cell r="F32">
            <v>81</v>
          </cell>
          <cell r="G32">
            <v>35</v>
          </cell>
          <cell r="H32">
            <v>15.840000000000002</v>
          </cell>
          <cell r="I32" t="str">
            <v>L</v>
          </cell>
          <cell r="J32">
            <v>25.2</v>
          </cell>
          <cell r="K32">
            <v>0.2</v>
          </cell>
        </row>
        <row r="33">
          <cell r="B33">
            <v>25.791666666666671</v>
          </cell>
          <cell r="C33">
            <v>32.700000000000003</v>
          </cell>
          <cell r="D33">
            <v>19.600000000000001</v>
          </cell>
          <cell r="E33">
            <v>56.041666666666664</v>
          </cell>
          <cell r="F33">
            <v>76</v>
          </cell>
          <cell r="G33">
            <v>34</v>
          </cell>
          <cell r="H33">
            <v>14.4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26.254166666666666</v>
          </cell>
          <cell r="C34">
            <v>33</v>
          </cell>
          <cell r="D34">
            <v>22</v>
          </cell>
          <cell r="E34">
            <v>57.166666666666664</v>
          </cell>
          <cell r="F34">
            <v>70</v>
          </cell>
          <cell r="G34">
            <v>36</v>
          </cell>
          <cell r="H34">
            <v>16.2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I35" t="str">
            <v>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23.141666666666669</v>
          </cell>
          <cell r="C5">
            <v>27.8</v>
          </cell>
          <cell r="D5">
            <v>21.2</v>
          </cell>
          <cell r="E5">
            <v>87.5</v>
          </cell>
          <cell r="F5">
            <v>97</v>
          </cell>
          <cell r="G5">
            <v>68</v>
          </cell>
          <cell r="H5">
            <v>12.6</v>
          </cell>
          <cell r="I5" t="str">
            <v>SO</v>
          </cell>
          <cell r="J5">
            <v>42.12</v>
          </cell>
          <cell r="K5">
            <v>14.199999999999998</v>
          </cell>
        </row>
        <row r="6">
          <cell r="B6">
            <v>24.359999999999996</v>
          </cell>
          <cell r="C6">
            <v>29.7</v>
          </cell>
          <cell r="D6">
            <v>21.4</v>
          </cell>
          <cell r="E6">
            <v>80.900000000000006</v>
          </cell>
          <cell r="F6">
            <v>98</v>
          </cell>
          <cell r="G6">
            <v>50</v>
          </cell>
          <cell r="H6">
            <v>14.76</v>
          </cell>
          <cell r="I6" t="str">
            <v>L</v>
          </cell>
          <cell r="J6">
            <v>28.8</v>
          </cell>
          <cell r="K6">
            <v>1.4</v>
          </cell>
        </row>
        <row r="7">
          <cell r="B7">
            <v>23.179166666666664</v>
          </cell>
          <cell r="C7">
            <v>29.7</v>
          </cell>
          <cell r="D7">
            <v>20.6</v>
          </cell>
          <cell r="E7">
            <v>87.416666666666671</v>
          </cell>
          <cell r="F7">
            <v>98</v>
          </cell>
          <cell r="G7">
            <v>53</v>
          </cell>
          <cell r="H7">
            <v>16.559999999999999</v>
          </cell>
          <cell r="I7" t="str">
            <v>N</v>
          </cell>
          <cell r="J7">
            <v>35.64</v>
          </cell>
          <cell r="K7">
            <v>22.8</v>
          </cell>
        </row>
        <row r="8">
          <cell r="B8">
            <v>24.579166666666669</v>
          </cell>
          <cell r="C8">
            <v>31</v>
          </cell>
          <cell r="D8">
            <v>20</v>
          </cell>
          <cell r="E8">
            <v>80.041666666666671</v>
          </cell>
          <cell r="F8">
            <v>99</v>
          </cell>
          <cell r="G8">
            <v>45</v>
          </cell>
          <cell r="H8">
            <v>7.2</v>
          </cell>
          <cell r="I8" t="str">
            <v>SE</v>
          </cell>
          <cell r="J8">
            <v>19.079999999999998</v>
          </cell>
          <cell r="K8">
            <v>0.4</v>
          </cell>
        </row>
        <row r="9">
          <cell r="B9">
            <v>24.612499999999997</v>
          </cell>
          <cell r="C9">
            <v>31.6</v>
          </cell>
          <cell r="D9">
            <v>18.5</v>
          </cell>
          <cell r="E9">
            <v>71.5</v>
          </cell>
          <cell r="F9">
            <v>96</v>
          </cell>
          <cell r="G9">
            <v>38</v>
          </cell>
          <cell r="H9">
            <v>6.84</v>
          </cell>
          <cell r="I9" t="str">
            <v>O</v>
          </cell>
          <cell r="J9">
            <v>15.48</v>
          </cell>
          <cell r="K9">
            <v>0.2</v>
          </cell>
        </row>
        <row r="10">
          <cell r="B10">
            <v>24.983333333333334</v>
          </cell>
          <cell r="C10">
            <v>32.4</v>
          </cell>
          <cell r="D10">
            <v>18.2</v>
          </cell>
          <cell r="E10">
            <v>67.958333333333329</v>
          </cell>
          <cell r="F10">
            <v>95</v>
          </cell>
          <cell r="G10">
            <v>35</v>
          </cell>
          <cell r="H10">
            <v>11.879999999999999</v>
          </cell>
          <cell r="I10" t="str">
            <v>O</v>
          </cell>
          <cell r="J10">
            <v>22.68</v>
          </cell>
          <cell r="K10">
            <v>0</v>
          </cell>
        </row>
        <row r="11">
          <cell r="B11">
            <v>25.254166666666666</v>
          </cell>
          <cell r="C11">
            <v>33</v>
          </cell>
          <cell r="D11">
            <v>18.899999999999999</v>
          </cell>
          <cell r="E11">
            <v>67.708333333333329</v>
          </cell>
          <cell r="F11">
            <v>90</v>
          </cell>
          <cell r="G11">
            <v>36</v>
          </cell>
          <cell r="H11">
            <v>11.16</v>
          </cell>
          <cell r="I11" t="str">
            <v>O</v>
          </cell>
          <cell r="J11">
            <v>25.2</v>
          </cell>
          <cell r="K11">
            <v>0</v>
          </cell>
        </row>
        <row r="12">
          <cell r="B12">
            <v>25.729166666666668</v>
          </cell>
          <cell r="C12">
            <v>33.1</v>
          </cell>
          <cell r="D12">
            <v>19.8</v>
          </cell>
          <cell r="E12">
            <v>67.333333333333329</v>
          </cell>
          <cell r="F12">
            <v>87</v>
          </cell>
          <cell r="G12">
            <v>38</v>
          </cell>
          <cell r="H12">
            <v>11.879999999999999</v>
          </cell>
          <cell r="I12" t="str">
            <v>L</v>
          </cell>
          <cell r="J12">
            <v>22.68</v>
          </cell>
          <cell r="K12">
            <v>0</v>
          </cell>
        </row>
        <row r="13">
          <cell r="B13">
            <v>26.445833333333329</v>
          </cell>
          <cell r="C13">
            <v>33.200000000000003</v>
          </cell>
          <cell r="D13">
            <v>21.3</v>
          </cell>
          <cell r="E13">
            <v>69.041666666666671</v>
          </cell>
          <cell r="F13">
            <v>94</v>
          </cell>
          <cell r="G13">
            <v>39</v>
          </cell>
          <cell r="H13">
            <v>11.879999999999999</v>
          </cell>
          <cell r="I13" t="str">
            <v>L</v>
          </cell>
          <cell r="J13">
            <v>24.840000000000003</v>
          </cell>
          <cell r="K13">
            <v>0</v>
          </cell>
        </row>
        <row r="14">
          <cell r="B14">
            <v>26.066666666666666</v>
          </cell>
          <cell r="C14">
            <v>33.1</v>
          </cell>
          <cell r="D14">
            <v>20.399999999999999</v>
          </cell>
          <cell r="E14">
            <v>66.541666666666671</v>
          </cell>
          <cell r="F14">
            <v>92</v>
          </cell>
          <cell r="G14">
            <v>36</v>
          </cell>
          <cell r="H14">
            <v>15.840000000000002</v>
          </cell>
          <cell r="I14" t="str">
            <v>NE</v>
          </cell>
          <cell r="J14">
            <v>48.24</v>
          </cell>
          <cell r="K14">
            <v>0</v>
          </cell>
        </row>
        <row r="15">
          <cell r="B15">
            <v>25.712500000000002</v>
          </cell>
          <cell r="C15">
            <v>32.700000000000003</v>
          </cell>
          <cell r="D15">
            <v>20</v>
          </cell>
          <cell r="E15">
            <v>65.416666666666671</v>
          </cell>
          <cell r="F15">
            <v>90</v>
          </cell>
          <cell r="G15">
            <v>33</v>
          </cell>
          <cell r="H15">
            <v>19.8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24.608333333333334</v>
          </cell>
          <cell r="C16">
            <v>31.8</v>
          </cell>
          <cell r="D16">
            <v>18.7</v>
          </cell>
          <cell r="E16">
            <v>63.25</v>
          </cell>
          <cell r="F16">
            <v>91</v>
          </cell>
          <cell r="G16">
            <v>33</v>
          </cell>
          <cell r="H16">
            <v>23.400000000000002</v>
          </cell>
          <cell r="I16" t="str">
            <v>SE</v>
          </cell>
          <cell r="J16">
            <v>57.960000000000008</v>
          </cell>
          <cell r="K16">
            <v>0</v>
          </cell>
        </row>
        <row r="17">
          <cell r="B17">
            <v>23.341666666666665</v>
          </cell>
          <cell r="C17">
            <v>31.3</v>
          </cell>
          <cell r="D17">
            <v>16.7</v>
          </cell>
          <cell r="E17">
            <v>65.541666666666671</v>
          </cell>
          <cell r="F17">
            <v>90</v>
          </cell>
          <cell r="G17">
            <v>37</v>
          </cell>
          <cell r="H17">
            <v>12.96</v>
          </cell>
          <cell r="I17" t="str">
            <v>L</v>
          </cell>
          <cell r="J17">
            <v>27.36</v>
          </cell>
          <cell r="K17">
            <v>0</v>
          </cell>
        </row>
        <row r="18">
          <cell r="B18">
            <v>24</v>
          </cell>
          <cell r="C18">
            <v>31.1</v>
          </cell>
          <cell r="D18">
            <v>19.100000000000001</v>
          </cell>
          <cell r="E18">
            <v>72</v>
          </cell>
          <cell r="F18">
            <v>95</v>
          </cell>
          <cell r="G18">
            <v>44</v>
          </cell>
          <cell r="H18">
            <v>10.8</v>
          </cell>
          <cell r="I18" t="str">
            <v>L</v>
          </cell>
          <cell r="J18">
            <v>25.92</v>
          </cell>
          <cell r="K18">
            <v>0.4</v>
          </cell>
        </row>
        <row r="19">
          <cell r="B19">
            <v>23.362500000000001</v>
          </cell>
          <cell r="C19">
            <v>29.3</v>
          </cell>
          <cell r="D19">
            <v>19.899999999999999</v>
          </cell>
          <cell r="E19">
            <v>79.125</v>
          </cell>
          <cell r="F19">
            <v>96</v>
          </cell>
          <cell r="G19">
            <v>56</v>
          </cell>
          <cell r="H19">
            <v>15.120000000000001</v>
          </cell>
          <cell r="I19" t="str">
            <v>L</v>
          </cell>
          <cell r="J19">
            <v>34.92</v>
          </cell>
          <cell r="K19">
            <v>0.8</v>
          </cell>
        </row>
        <row r="20">
          <cell r="B20">
            <v>21.837500000000006</v>
          </cell>
          <cell r="C20">
            <v>25.1</v>
          </cell>
          <cell r="D20">
            <v>19.8</v>
          </cell>
          <cell r="E20">
            <v>87.416666666666671</v>
          </cell>
          <cell r="F20">
            <v>98</v>
          </cell>
          <cell r="G20">
            <v>67</v>
          </cell>
          <cell r="H20">
            <v>16.559999999999999</v>
          </cell>
          <cell r="I20" t="str">
            <v>L</v>
          </cell>
          <cell r="J20">
            <v>33.840000000000003</v>
          </cell>
          <cell r="K20">
            <v>22.8</v>
          </cell>
        </row>
        <row r="21">
          <cell r="B21">
            <v>22.240909090909096</v>
          </cell>
          <cell r="C21">
            <v>25.9</v>
          </cell>
          <cell r="D21">
            <v>20.100000000000001</v>
          </cell>
          <cell r="E21">
            <v>86.5</v>
          </cell>
          <cell r="F21">
            <v>98</v>
          </cell>
          <cell r="G21">
            <v>67</v>
          </cell>
          <cell r="H21">
            <v>14.4</v>
          </cell>
          <cell r="I21" t="str">
            <v>L</v>
          </cell>
          <cell r="J21">
            <v>29.52</v>
          </cell>
          <cell r="K21">
            <v>0.4</v>
          </cell>
        </row>
        <row r="22">
          <cell r="B22">
            <v>23.09090909090909</v>
          </cell>
          <cell r="C22">
            <v>28.2</v>
          </cell>
          <cell r="D22">
            <v>19.7</v>
          </cell>
          <cell r="E22">
            <v>80.13636363636364</v>
          </cell>
          <cell r="F22">
            <v>98</v>
          </cell>
          <cell r="G22">
            <v>55</v>
          </cell>
          <cell r="H22">
            <v>13.32</v>
          </cell>
          <cell r="I22" t="str">
            <v>L</v>
          </cell>
          <cell r="J22">
            <v>27</v>
          </cell>
          <cell r="K22">
            <v>0.4</v>
          </cell>
        </row>
        <row r="23">
          <cell r="B23">
            <v>23.408333333333328</v>
          </cell>
          <cell r="C23">
            <v>29.5</v>
          </cell>
          <cell r="D23">
            <v>18.600000000000001</v>
          </cell>
          <cell r="E23">
            <v>76.416666666666671</v>
          </cell>
          <cell r="F23">
            <v>98</v>
          </cell>
          <cell r="G23">
            <v>45</v>
          </cell>
          <cell r="H23">
            <v>14.04</v>
          </cell>
          <cell r="I23" t="str">
            <v>NE</v>
          </cell>
          <cell r="J23">
            <v>28.44</v>
          </cell>
          <cell r="K23">
            <v>0</v>
          </cell>
        </row>
        <row r="24">
          <cell r="B24">
            <v>24.670833333333334</v>
          </cell>
          <cell r="C24">
            <v>30.7</v>
          </cell>
          <cell r="D24">
            <v>19.5</v>
          </cell>
          <cell r="E24">
            <v>72.333333333333329</v>
          </cell>
          <cell r="F24">
            <v>96</v>
          </cell>
          <cell r="G24">
            <v>42</v>
          </cell>
          <cell r="H24">
            <v>12.24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24.120833333333334</v>
          </cell>
          <cell r="C25">
            <v>30.2</v>
          </cell>
          <cell r="D25">
            <v>19.2</v>
          </cell>
          <cell r="E25">
            <v>66.583333333333329</v>
          </cell>
          <cell r="F25">
            <v>90</v>
          </cell>
          <cell r="G25">
            <v>34</v>
          </cell>
          <cell r="H25">
            <v>11.16</v>
          </cell>
          <cell r="I25" t="str">
            <v>SO</v>
          </cell>
          <cell r="J25">
            <v>19.8</v>
          </cell>
          <cell r="K25">
            <v>0</v>
          </cell>
        </row>
        <row r="26">
          <cell r="B26">
            <v>21.887499999999999</v>
          </cell>
          <cell r="C26">
            <v>30.3</v>
          </cell>
          <cell r="D26">
            <v>14.3</v>
          </cell>
          <cell r="E26">
            <v>61.125</v>
          </cell>
          <cell r="F26">
            <v>92</v>
          </cell>
          <cell r="G26">
            <v>24</v>
          </cell>
          <cell r="H26">
            <v>10.44</v>
          </cell>
          <cell r="I26" t="str">
            <v>O</v>
          </cell>
          <cell r="J26">
            <v>23.759999999999998</v>
          </cell>
          <cell r="K26">
            <v>0</v>
          </cell>
        </row>
        <row r="27">
          <cell r="B27">
            <v>21.945833333333336</v>
          </cell>
          <cell r="C27">
            <v>31</v>
          </cell>
          <cell r="D27">
            <v>15</v>
          </cell>
          <cell r="E27">
            <v>67.875</v>
          </cell>
          <cell r="F27">
            <v>90</v>
          </cell>
          <cell r="G27">
            <v>39</v>
          </cell>
          <cell r="H27">
            <v>11.879999999999999</v>
          </cell>
          <cell r="I27" t="str">
            <v>O</v>
          </cell>
          <cell r="J27">
            <v>23.759999999999998</v>
          </cell>
          <cell r="K27">
            <v>0</v>
          </cell>
        </row>
        <row r="28">
          <cell r="B28">
            <v>24.400000000000002</v>
          </cell>
          <cell r="C28">
            <v>32.1</v>
          </cell>
          <cell r="D28">
            <v>17.399999999999999</v>
          </cell>
          <cell r="E28">
            <v>66.625</v>
          </cell>
          <cell r="F28">
            <v>91</v>
          </cell>
          <cell r="G28">
            <v>34</v>
          </cell>
          <cell r="H28">
            <v>11.16</v>
          </cell>
          <cell r="I28" t="str">
            <v>SO</v>
          </cell>
          <cell r="J28">
            <v>22.68</v>
          </cell>
          <cell r="K28">
            <v>0</v>
          </cell>
        </row>
        <row r="29">
          <cell r="B29">
            <v>24.437499999999996</v>
          </cell>
          <cell r="C29">
            <v>32.799999999999997</v>
          </cell>
          <cell r="D29">
            <v>17</v>
          </cell>
          <cell r="E29">
            <v>64.291666666666671</v>
          </cell>
          <cell r="F29">
            <v>92</v>
          </cell>
          <cell r="G29">
            <v>31</v>
          </cell>
          <cell r="H29">
            <v>11.879999999999999</v>
          </cell>
          <cell r="I29" t="str">
            <v>L</v>
          </cell>
          <cell r="J29">
            <v>29.880000000000003</v>
          </cell>
          <cell r="K29">
            <v>0</v>
          </cell>
        </row>
        <row r="30">
          <cell r="B30">
            <v>24.625</v>
          </cell>
          <cell r="C30">
            <v>32.200000000000003</v>
          </cell>
          <cell r="D30">
            <v>17.3</v>
          </cell>
          <cell r="E30">
            <v>64.5</v>
          </cell>
          <cell r="F30">
            <v>92</v>
          </cell>
          <cell r="G30">
            <v>32</v>
          </cell>
          <cell r="H30">
            <v>8.64</v>
          </cell>
          <cell r="I30" t="str">
            <v>NE</v>
          </cell>
          <cell r="J30">
            <v>20.52</v>
          </cell>
          <cell r="K30">
            <v>0</v>
          </cell>
        </row>
        <row r="31">
          <cell r="B31">
            <v>24.404166666666665</v>
          </cell>
          <cell r="C31">
            <v>32.6</v>
          </cell>
          <cell r="D31">
            <v>17.100000000000001</v>
          </cell>
          <cell r="E31">
            <v>64.875</v>
          </cell>
          <cell r="F31">
            <v>91</v>
          </cell>
          <cell r="G31">
            <v>31</v>
          </cell>
          <cell r="H31">
            <v>9.7200000000000006</v>
          </cell>
          <cell r="I31" t="str">
            <v>SO</v>
          </cell>
          <cell r="J31">
            <v>25.56</v>
          </cell>
          <cell r="K31">
            <v>0</v>
          </cell>
        </row>
        <row r="32">
          <cell r="B32">
            <v>24.274999999999995</v>
          </cell>
          <cell r="C32">
            <v>33.1</v>
          </cell>
          <cell r="D32">
            <v>17.2</v>
          </cell>
          <cell r="E32">
            <v>64.5</v>
          </cell>
          <cell r="F32">
            <v>90</v>
          </cell>
          <cell r="G32">
            <v>31</v>
          </cell>
          <cell r="H32">
            <v>10.8</v>
          </cell>
          <cell r="I32" t="str">
            <v>O</v>
          </cell>
          <cell r="J32">
            <v>19.079999999999998</v>
          </cell>
          <cell r="K32">
            <v>0</v>
          </cell>
        </row>
        <row r="33">
          <cell r="B33">
            <v>24.349999999999998</v>
          </cell>
          <cell r="C33">
            <v>32</v>
          </cell>
          <cell r="D33">
            <v>17.3</v>
          </cell>
          <cell r="E33">
            <v>66.208333333333329</v>
          </cell>
          <cell r="F33">
            <v>92</v>
          </cell>
          <cell r="G33">
            <v>37</v>
          </cell>
          <cell r="H33">
            <v>11.520000000000001</v>
          </cell>
          <cell r="I33" t="str">
            <v>O</v>
          </cell>
          <cell r="J33">
            <v>21.96</v>
          </cell>
          <cell r="K33">
            <v>0</v>
          </cell>
        </row>
        <row r="34">
          <cell r="B34">
            <v>24.695833333333336</v>
          </cell>
          <cell r="C34">
            <v>32.6</v>
          </cell>
          <cell r="D34">
            <v>17.399999999999999</v>
          </cell>
          <cell r="E34">
            <v>63.958333333333336</v>
          </cell>
          <cell r="F34">
            <v>91</v>
          </cell>
          <cell r="G34">
            <v>30</v>
          </cell>
          <cell r="H34">
            <v>12.24</v>
          </cell>
          <cell r="I34" t="str">
            <v>SO</v>
          </cell>
          <cell r="J34">
            <v>28.08</v>
          </cell>
          <cell r="K34">
            <v>0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21.129166666666666</v>
          </cell>
          <cell r="C5">
            <v>25.9</v>
          </cell>
          <cell r="D5">
            <v>19.5</v>
          </cell>
          <cell r="E5">
            <v>87.583333333333329</v>
          </cell>
          <cell r="F5">
            <v>94</v>
          </cell>
          <cell r="G5">
            <v>66</v>
          </cell>
          <cell r="H5">
            <v>26.28</v>
          </cell>
          <cell r="I5" t="str">
            <v>S</v>
          </cell>
          <cell r="J5">
            <v>41.04</v>
          </cell>
          <cell r="K5" t="str">
            <v>*</v>
          </cell>
        </row>
        <row r="6">
          <cell r="B6">
            <v>22.233333333333334</v>
          </cell>
          <cell r="C6">
            <v>27.3</v>
          </cell>
          <cell r="D6">
            <v>19.399999999999999</v>
          </cell>
          <cell r="E6">
            <v>82.333333333333329</v>
          </cell>
          <cell r="F6">
            <v>95</v>
          </cell>
          <cell r="G6">
            <v>55</v>
          </cell>
          <cell r="H6">
            <v>9.7200000000000006</v>
          </cell>
          <cell r="I6" t="str">
            <v>SO</v>
          </cell>
          <cell r="J6">
            <v>25.2</v>
          </cell>
          <cell r="K6" t="str">
            <v>*</v>
          </cell>
        </row>
        <row r="7">
          <cell r="B7">
            <v>21.983333333333334</v>
          </cell>
          <cell r="C7">
            <v>28.6</v>
          </cell>
          <cell r="D7">
            <v>18.899999999999999</v>
          </cell>
          <cell r="E7">
            <v>83.541666666666671</v>
          </cell>
          <cell r="F7">
            <v>95</v>
          </cell>
          <cell r="G7">
            <v>50</v>
          </cell>
          <cell r="H7">
            <v>12.96</v>
          </cell>
          <cell r="I7" t="str">
            <v>SO</v>
          </cell>
          <cell r="J7">
            <v>27.36</v>
          </cell>
          <cell r="K7" t="str">
            <v>*</v>
          </cell>
        </row>
        <row r="8">
          <cell r="B8">
            <v>22.566666666666663</v>
          </cell>
          <cell r="C8">
            <v>28</v>
          </cell>
          <cell r="D8">
            <v>18.600000000000001</v>
          </cell>
          <cell r="E8">
            <v>78.958333333333329</v>
          </cell>
          <cell r="F8">
            <v>93</v>
          </cell>
          <cell r="G8">
            <v>53</v>
          </cell>
          <cell r="H8">
            <v>11.520000000000001</v>
          </cell>
          <cell r="I8" t="str">
            <v>N</v>
          </cell>
          <cell r="J8">
            <v>22.32</v>
          </cell>
          <cell r="K8" t="str">
            <v>*</v>
          </cell>
        </row>
        <row r="9">
          <cell r="B9">
            <v>23.299999999999997</v>
          </cell>
          <cell r="C9">
            <v>28.6</v>
          </cell>
          <cell r="D9">
            <v>19.2</v>
          </cell>
          <cell r="E9">
            <v>68.083333333333329</v>
          </cell>
          <cell r="F9">
            <v>85</v>
          </cell>
          <cell r="G9">
            <v>43</v>
          </cell>
          <cell r="H9">
            <v>12.6</v>
          </cell>
          <cell r="I9" t="str">
            <v>N</v>
          </cell>
          <cell r="J9">
            <v>20.16</v>
          </cell>
          <cell r="K9" t="str">
            <v>*</v>
          </cell>
        </row>
        <row r="10">
          <cell r="B10">
            <v>24.058333333333337</v>
          </cell>
          <cell r="C10">
            <v>29.4</v>
          </cell>
          <cell r="D10">
            <v>20</v>
          </cell>
          <cell r="E10">
            <v>63.666666666666664</v>
          </cell>
          <cell r="F10">
            <v>80</v>
          </cell>
          <cell r="G10">
            <v>41</v>
          </cell>
          <cell r="H10">
            <v>13.68</v>
          </cell>
          <cell r="I10" t="str">
            <v>NO</v>
          </cell>
          <cell r="J10">
            <v>25.2</v>
          </cell>
          <cell r="K10" t="str">
            <v>*</v>
          </cell>
        </row>
        <row r="11">
          <cell r="B11">
            <v>24.554166666666664</v>
          </cell>
          <cell r="C11">
            <v>30.7</v>
          </cell>
          <cell r="D11">
            <v>20.5</v>
          </cell>
          <cell r="E11">
            <v>57.083333333333336</v>
          </cell>
          <cell r="F11">
            <v>73</v>
          </cell>
          <cell r="G11">
            <v>23</v>
          </cell>
          <cell r="H11">
            <v>14.04</v>
          </cell>
          <cell r="I11" t="str">
            <v>NO</v>
          </cell>
          <cell r="J11">
            <v>23.400000000000002</v>
          </cell>
          <cell r="K11" t="str">
            <v>*</v>
          </cell>
        </row>
        <row r="12">
          <cell r="B12">
            <v>24.383333333333329</v>
          </cell>
          <cell r="C12">
            <v>30.1</v>
          </cell>
          <cell r="D12">
            <v>18.3</v>
          </cell>
          <cell r="E12">
            <v>61.75</v>
          </cell>
          <cell r="F12">
            <v>77</v>
          </cell>
          <cell r="G12">
            <v>43</v>
          </cell>
          <cell r="H12">
            <v>12.6</v>
          </cell>
          <cell r="I12" t="str">
            <v>N</v>
          </cell>
          <cell r="J12">
            <v>26.64</v>
          </cell>
          <cell r="K12" t="str">
            <v>*</v>
          </cell>
        </row>
        <row r="13">
          <cell r="B13">
            <v>24.854166666666668</v>
          </cell>
          <cell r="C13">
            <v>30.5</v>
          </cell>
          <cell r="D13">
            <v>20.100000000000001</v>
          </cell>
          <cell r="E13">
            <v>68.458333333333329</v>
          </cell>
          <cell r="F13">
            <v>90</v>
          </cell>
          <cell r="G13">
            <v>42</v>
          </cell>
          <cell r="H13">
            <v>15.48</v>
          </cell>
          <cell r="I13" t="str">
            <v>NO</v>
          </cell>
          <cell r="J13">
            <v>29.52</v>
          </cell>
          <cell r="K13" t="str">
            <v>*</v>
          </cell>
        </row>
        <row r="14">
          <cell r="B14">
            <v>24.204166666666666</v>
          </cell>
          <cell r="C14">
            <v>30.2</v>
          </cell>
          <cell r="D14">
            <v>19.600000000000001</v>
          </cell>
          <cell r="E14">
            <v>67.708333333333329</v>
          </cell>
          <cell r="F14">
            <v>88</v>
          </cell>
          <cell r="G14">
            <v>40</v>
          </cell>
          <cell r="H14">
            <v>18.720000000000002</v>
          </cell>
          <cell r="I14" t="str">
            <v>O</v>
          </cell>
          <cell r="J14">
            <v>48.96</v>
          </cell>
          <cell r="K14" t="str">
            <v>*</v>
          </cell>
        </row>
        <row r="15">
          <cell r="B15">
            <v>24.287499999999994</v>
          </cell>
          <cell r="C15">
            <v>29.8</v>
          </cell>
          <cell r="D15">
            <v>19.3</v>
          </cell>
          <cell r="E15">
            <v>64.583333333333329</v>
          </cell>
          <cell r="F15">
            <v>86</v>
          </cell>
          <cell r="G15">
            <v>41</v>
          </cell>
          <cell r="H15">
            <v>21.240000000000002</v>
          </cell>
          <cell r="I15" t="str">
            <v>O</v>
          </cell>
          <cell r="J15">
            <v>41.04</v>
          </cell>
          <cell r="K15" t="str">
            <v>*</v>
          </cell>
        </row>
        <row r="16">
          <cell r="B16">
            <v>23.208333333333332</v>
          </cell>
          <cell r="C16">
            <v>28.7</v>
          </cell>
          <cell r="D16">
            <v>18.399999999999999</v>
          </cell>
          <cell r="E16">
            <v>64.958333333333329</v>
          </cell>
          <cell r="F16">
            <v>86</v>
          </cell>
          <cell r="G16">
            <v>36</v>
          </cell>
          <cell r="H16">
            <v>18.36</v>
          </cell>
          <cell r="I16" t="str">
            <v>O</v>
          </cell>
          <cell r="J16">
            <v>38.519999999999996</v>
          </cell>
          <cell r="K16" t="str">
            <v>*</v>
          </cell>
        </row>
        <row r="17">
          <cell r="B17">
            <v>21.908333333333331</v>
          </cell>
          <cell r="C17">
            <v>28.2</v>
          </cell>
          <cell r="D17">
            <v>16</v>
          </cell>
          <cell r="E17">
            <v>61.625</v>
          </cell>
          <cell r="F17">
            <v>87</v>
          </cell>
          <cell r="G17">
            <v>33</v>
          </cell>
          <cell r="H17">
            <v>16.920000000000002</v>
          </cell>
          <cell r="I17" t="str">
            <v>NO</v>
          </cell>
          <cell r="J17">
            <v>37.800000000000004</v>
          </cell>
          <cell r="K17" t="str">
            <v>*</v>
          </cell>
        </row>
        <row r="18">
          <cell r="B18">
            <v>23.070833333333336</v>
          </cell>
          <cell r="C18">
            <v>28.2</v>
          </cell>
          <cell r="D18">
            <v>18.600000000000001</v>
          </cell>
          <cell r="E18">
            <v>66.75</v>
          </cell>
          <cell r="F18">
            <v>83</v>
          </cell>
          <cell r="G18">
            <v>49</v>
          </cell>
          <cell r="H18">
            <v>18.36</v>
          </cell>
          <cell r="I18" t="str">
            <v>NO</v>
          </cell>
          <cell r="J18">
            <v>39.6</v>
          </cell>
          <cell r="K18" t="str">
            <v>*</v>
          </cell>
        </row>
        <row r="19">
          <cell r="B19">
            <v>21.504166666666666</v>
          </cell>
          <cell r="C19">
            <v>27.1</v>
          </cell>
          <cell r="D19">
            <v>18</v>
          </cell>
          <cell r="E19">
            <v>80.5</v>
          </cell>
          <cell r="F19">
            <v>94</v>
          </cell>
          <cell r="G19">
            <v>57</v>
          </cell>
          <cell r="H19">
            <v>16.2</v>
          </cell>
          <cell r="I19" t="str">
            <v>NO</v>
          </cell>
          <cell r="J19">
            <v>33.840000000000003</v>
          </cell>
          <cell r="K19" t="str">
            <v>*</v>
          </cell>
        </row>
        <row r="20">
          <cell r="B20">
            <v>19.887499999999996</v>
          </cell>
          <cell r="C20">
            <v>23.1</v>
          </cell>
          <cell r="D20">
            <v>18.399999999999999</v>
          </cell>
          <cell r="E20">
            <v>89.708333333333329</v>
          </cell>
          <cell r="F20">
            <v>95</v>
          </cell>
          <cell r="G20">
            <v>74</v>
          </cell>
          <cell r="H20">
            <v>19.8</v>
          </cell>
          <cell r="I20" t="str">
            <v>N</v>
          </cell>
          <cell r="J20">
            <v>40.680000000000007</v>
          </cell>
          <cell r="K20" t="str">
            <v>*</v>
          </cell>
        </row>
        <row r="21">
          <cell r="B21">
            <v>20.608333333333334</v>
          </cell>
          <cell r="C21">
            <v>23.6</v>
          </cell>
          <cell r="D21">
            <v>18.600000000000001</v>
          </cell>
          <cell r="E21">
            <v>85.916666666666671</v>
          </cell>
          <cell r="F21">
            <v>93</v>
          </cell>
          <cell r="G21">
            <v>73</v>
          </cell>
          <cell r="H21">
            <v>20.88</v>
          </cell>
          <cell r="I21" t="str">
            <v>NO</v>
          </cell>
          <cell r="J21">
            <v>36.36</v>
          </cell>
          <cell r="K21" t="str">
            <v>*</v>
          </cell>
        </row>
        <row r="22">
          <cell r="B22">
            <v>21.504166666666674</v>
          </cell>
          <cell r="C22">
            <v>26.7</v>
          </cell>
          <cell r="D22">
            <v>18.8</v>
          </cell>
          <cell r="E22">
            <v>81.625</v>
          </cell>
          <cell r="F22">
            <v>94</v>
          </cell>
          <cell r="G22">
            <v>52</v>
          </cell>
          <cell r="H22">
            <v>18</v>
          </cell>
          <cell r="I22" t="str">
            <v>NO</v>
          </cell>
          <cell r="J22">
            <v>33.840000000000003</v>
          </cell>
          <cell r="K22" t="str">
            <v>*</v>
          </cell>
        </row>
        <row r="23">
          <cell r="B23">
            <v>21.625</v>
          </cell>
          <cell r="C23">
            <v>27.1</v>
          </cell>
          <cell r="D23">
            <v>18.100000000000001</v>
          </cell>
          <cell r="E23">
            <v>78.291666666666671</v>
          </cell>
          <cell r="F23">
            <v>93</v>
          </cell>
          <cell r="G23">
            <v>51</v>
          </cell>
          <cell r="H23">
            <v>16.559999999999999</v>
          </cell>
          <cell r="I23" t="str">
            <v>O</v>
          </cell>
          <cell r="J23">
            <v>28.44</v>
          </cell>
          <cell r="K23" t="str">
            <v>*</v>
          </cell>
        </row>
        <row r="24">
          <cell r="B24">
            <v>22.404166666666665</v>
          </cell>
          <cell r="C24">
            <v>27.4</v>
          </cell>
          <cell r="D24">
            <v>17.899999999999999</v>
          </cell>
          <cell r="E24">
            <v>75.916666666666671</v>
          </cell>
          <cell r="F24">
            <v>94</v>
          </cell>
          <cell r="G24">
            <v>51</v>
          </cell>
          <cell r="H24">
            <v>16.920000000000002</v>
          </cell>
          <cell r="I24" t="str">
            <v>NO</v>
          </cell>
          <cell r="J24">
            <v>25.2</v>
          </cell>
          <cell r="K24" t="str">
            <v>*</v>
          </cell>
        </row>
        <row r="25">
          <cell r="B25">
            <v>22.758333333333329</v>
          </cell>
          <cell r="C25">
            <v>27.1</v>
          </cell>
          <cell r="D25">
            <v>19</v>
          </cell>
          <cell r="E25">
            <v>66.875</v>
          </cell>
          <cell r="F25">
            <v>85</v>
          </cell>
          <cell r="G25">
            <v>41</v>
          </cell>
          <cell r="H25">
            <v>12.6</v>
          </cell>
          <cell r="I25" t="str">
            <v>NO</v>
          </cell>
          <cell r="J25">
            <v>24.12</v>
          </cell>
          <cell r="K25" t="str">
            <v>*</v>
          </cell>
        </row>
        <row r="26">
          <cell r="B26">
            <v>21.941666666666666</v>
          </cell>
          <cell r="C26">
            <v>27</v>
          </cell>
          <cell r="D26">
            <v>16.399999999999999</v>
          </cell>
          <cell r="E26">
            <v>54.25</v>
          </cell>
          <cell r="F26">
            <v>72</v>
          </cell>
          <cell r="G26">
            <v>30</v>
          </cell>
          <cell r="H26">
            <v>15.48</v>
          </cell>
          <cell r="I26" t="str">
            <v>NO</v>
          </cell>
          <cell r="J26">
            <v>24.12</v>
          </cell>
          <cell r="K26" t="str">
            <v>*</v>
          </cell>
        </row>
        <row r="27">
          <cell r="B27">
            <v>21.845833333333331</v>
          </cell>
          <cell r="C27">
            <v>27.7</v>
          </cell>
          <cell r="D27">
            <v>15.1</v>
          </cell>
          <cell r="E27">
            <v>56.375</v>
          </cell>
          <cell r="F27">
            <v>79</v>
          </cell>
          <cell r="G27">
            <v>41</v>
          </cell>
          <cell r="H27">
            <v>13.68</v>
          </cell>
          <cell r="I27" t="str">
            <v>NO</v>
          </cell>
          <cell r="J27">
            <v>25.92</v>
          </cell>
          <cell r="K27" t="str">
            <v>*</v>
          </cell>
        </row>
        <row r="28">
          <cell r="B28">
            <v>23.450000000000006</v>
          </cell>
          <cell r="C28">
            <v>28.8</v>
          </cell>
          <cell r="D28">
            <v>18</v>
          </cell>
          <cell r="E28">
            <v>61.541666666666664</v>
          </cell>
          <cell r="F28">
            <v>85</v>
          </cell>
          <cell r="G28">
            <v>35</v>
          </cell>
          <cell r="H28">
            <v>16.2</v>
          </cell>
          <cell r="I28" t="str">
            <v>NO</v>
          </cell>
          <cell r="J28">
            <v>28.8</v>
          </cell>
          <cell r="K28" t="str">
            <v>*</v>
          </cell>
        </row>
        <row r="29">
          <cell r="B29">
            <v>23.774999999999995</v>
          </cell>
          <cell r="C29">
            <v>29.1</v>
          </cell>
          <cell r="D29">
            <v>19.3</v>
          </cell>
          <cell r="E29">
            <v>60.583333333333336</v>
          </cell>
          <cell r="F29">
            <v>78</v>
          </cell>
          <cell r="G29">
            <v>37</v>
          </cell>
          <cell r="H29">
            <v>14.76</v>
          </cell>
          <cell r="I29" t="str">
            <v>NO</v>
          </cell>
          <cell r="J29">
            <v>28.8</v>
          </cell>
          <cell r="K29" t="str">
            <v>*</v>
          </cell>
        </row>
        <row r="30">
          <cell r="B30">
            <v>23.837500000000002</v>
          </cell>
          <cell r="C30">
            <v>29.3</v>
          </cell>
          <cell r="D30">
            <v>19.100000000000001</v>
          </cell>
          <cell r="E30">
            <v>59.416666666666664</v>
          </cell>
          <cell r="F30">
            <v>77</v>
          </cell>
          <cell r="G30">
            <v>36</v>
          </cell>
          <cell r="H30">
            <v>12.96</v>
          </cell>
          <cell r="I30" t="str">
            <v>NO</v>
          </cell>
          <cell r="J30">
            <v>28.8</v>
          </cell>
          <cell r="K30" t="str">
            <v>*</v>
          </cell>
        </row>
        <row r="31">
          <cell r="B31">
            <v>24.112499999999997</v>
          </cell>
          <cell r="C31">
            <v>30.2</v>
          </cell>
          <cell r="D31">
            <v>18.5</v>
          </cell>
          <cell r="E31">
            <v>59.083333333333336</v>
          </cell>
          <cell r="F31">
            <v>79</v>
          </cell>
          <cell r="G31">
            <v>36</v>
          </cell>
          <cell r="H31">
            <v>12.24</v>
          </cell>
          <cell r="I31" t="str">
            <v>O</v>
          </cell>
          <cell r="J31">
            <v>28.08</v>
          </cell>
          <cell r="K31" t="str">
            <v>*</v>
          </cell>
        </row>
        <row r="32">
          <cell r="B32">
            <v>24.149999999999995</v>
          </cell>
          <cell r="C32">
            <v>30</v>
          </cell>
          <cell r="D32">
            <v>19.2</v>
          </cell>
          <cell r="E32">
            <v>60.958333333333336</v>
          </cell>
          <cell r="F32">
            <v>79</v>
          </cell>
          <cell r="G32">
            <v>36</v>
          </cell>
          <cell r="H32">
            <v>12.24</v>
          </cell>
          <cell r="I32" t="str">
            <v>NO</v>
          </cell>
          <cell r="J32">
            <v>21.240000000000002</v>
          </cell>
          <cell r="K32" t="str">
            <v>*</v>
          </cell>
        </row>
        <row r="33">
          <cell r="B33">
            <v>23.733333333333331</v>
          </cell>
          <cell r="C33">
            <v>29.3</v>
          </cell>
          <cell r="D33">
            <v>18.7</v>
          </cell>
          <cell r="E33">
            <v>60.541666666666664</v>
          </cell>
          <cell r="F33">
            <v>81</v>
          </cell>
          <cell r="G33">
            <v>40</v>
          </cell>
          <cell r="H33">
            <v>12.6</v>
          </cell>
          <cell r="I33" t="str">
            <v>NO</v>
          </cell>
          <cell r="J33">
            <v>22.32</v>
          </cell>
          <cell r="K33" t="str">
            <v>*</v>
          </cell>
        </row>
        <row r="34">
          <cell r="B34">
            <v>23.554166666666671</v>
          </cell>
          <cell r="C34">
            <v>29.3</v>
          </cell>
          <cell r="D34">
            <v>18.7</v>
          </cell>
          <cell r="E34">
            <v>62.083333333333336</v>
          </cell>
          <cell r="F34">
            <v>82</v>
          </cell>
          <cell r="G34">
            <v>37</v>
          </cell>
          <cell r="H34">
            <v>15.120000000000001</v>
          </cell>
          <cell r="I34" t="str">
            <v>O</v>
          </cell>
          <cell r="J34">
            <v>25.56</v>
          </cell>
          <cell r="K34" t="str">
            <v>*</v>
          </cell>
        </row>
        <row r="35">
          <cell r="I35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27.207142857142859</v>
          </cell>
          <cell r="C5">
            <v>29.6</v>
          </cell>
          <cell r="D5">
            <v>25.8</v>
          </cell>
          <cell r="E5">
            <v>76.857142857142861</v>
          </cell>
          <cell r="F5">
            <v>85</v>
          </cell>
          <cell r="G5">
            <v>63</v>
          </cell>
          <cell r="H5">
            <v>0</v>
          </cell>
          <cell r="I5" t="str">
            <v>L</v>
          </cell>
          <cell r="J5">
            <v>21.6</v>
          </cell>
          <cell r="K5" t="str">
            <v>*</v>
          </cell>
        </row>
        <row r="6">
          <cell r="B6">
            <v>25.363636363636363</v>
          </cell>
          <cell r="C6">
            <v>29.6</v>
          </cell>
          <cell r="D6">
            <v>21.3</v>
          </cell>
          <cell r="E6">
            <v>81.272727272727266</v>
          </cell>
          <cell r="F6">
            <v>94</v>
          </cell>
          <cell r="G6">
            <v>62</v>
          </cell>
          <cell r="H6">
            <v>18.720000000000002</v>
          </cell>
          <cell r="I6" t="str">
            <v>NO</v>
          </cell>
          <cell r="J6">
            <v>45.36</v>
          </cell>
          <cell r="K6" t="str">
            <v>*</v>
          </cell>
        </row>
        <row r="7">
          <cell r="B7">
            <v>26.515384615384615</v>
          </cell>
          <cell r="C7">
            <v>29.4</v>
          </cell>
          <cell r="D7">
            <v>21.4</v>
          </cell>
          <cell r="E7">
            <v>73.384615384615387</v>
          </cell>
          <cell r="F7">
            <v>93</v>
          </cell>
          <cell r="G7">
            <v>61</v>
          </cell>
          <cell r="H7">
            <v>9</v>
          </cell>
          <cell r="I7" t="str">
            <v>SO</v>
          </cell>
          <cell r="J7">
            <v>24.12</v>
          </cell>
          <cell r="K7" t="str">
            <v>*</v>
          </cell>
        </row>
        <row r="8">
          <cell r="B8">
            <v>28.35</v>
          </cell>
          <cell r="C8">
            <v>31.3</v>
          </cell>
          <cell r="D8">
            <v>23</v>
          </cell>
          <cell r="E8">
            <v>63.375</v>
          </cell>
          <cell r="F8">
            <v>89</v>
          </cell>
          <cell r="G8">
            <v>49</v>
          </cell>
          <cell r="H8">
            <v>7.2</v>
          </cell>
          <cell r="I8" t="str">
            <v>N</v>
          </cell>
          <cell r="J8">
            <v>14.4</v>
          </cell>
          <cell r="K8" t="str">
            <v>*</v>
          </cell>
        </row>
        <row r="9">
          <cell r="B9">
            <v>29.427272727272726</v>
          </cell>
          <cell r="C9">
            <v>31.7</v>
          </cell>
          <cell r="D9">
            <v>22.4</v>
          </cell>
          <cell r="E9">
            <v>62</v>
          </cell>
          <cell r="F9">
            <v>91</v>
          </cell>
          <cell r="G9">
            <v>50</v>
          </cell>
          <cell r="H9">
            <v>2.16</v>
          </cell>
          <cell r="I9" t="str">
            <v>NE</v>
          </cell>
          <cell r="J9">
            <v>12.96</v>
          </cell>
          <cell r="K9" t="str">
            <v>*</v>
          </cell>
        </row>
        <row r="10">
          <cell r="B10">
            <v>30.9</v>
          </cell>
          <cell r="C10">
            <v>32.6</v>
          </cell>
          <cell r="D10">
            <v>25.4</v>
          </cell>
          <cell r="E10">
            <v>58.545454545454547</v>
          </cell>
          <cell r="F10">
            <v>82</v>
          </cell>
          <cell r="G10">
            <v>49</v>
          </cell>
          <cell r="H10">
            <v>0</v>
          </cell>
          <cell r="I10" t="str">
            <v>NE</v>
          </cell>
          <cell r="J10">
            <v>15.120000000000001</v>
          </cell>
          <cell r="K10" t="str">
            <v>*</v>
          </cell>
        </row>
        <row r="11">
          <cell r="B11">
            <v>30.709090909090911</v>
          </cell>
          <cell r="C11">
            <v>32.299999999999997</v>
          </cell>
          <cell r="D11">
            <v>26</v>
          </cell>
          <cell r="E11">
            <v>59.727272727272727</v>
          </cell>
          <cell r="F11">
            <v>75</v>
          </cell>
          <cell r="G11">
            <v>52</v>
          </cell>
          <cell r="H11">
            <v>7.9200000000000008</v>
          </cell>
          <cell r="I11" t="str">
            <v>L</v>
          </cell>
          <cell r="J11">
            <v>19.440000000000001</v>
          </cell>
          <cell r="K11" t="str">
            <v>*</v>
          </cell>
        </row>
        <row r="12">
          <cell r="B12">
            <v>30.736363636363638</v>
          </cell>
          <cell r="C12">
            <v>32.4</v>
          </cell>
          <cell r="D12">
            <v>26.7</v>
          </cell>
          <cell r="E12">
            <v>53.727272727272727</v>
          </cell>
          <cell r="F12">
            <v>68</v>
          </cell>
          <cell r="G12">
            <v>46</v>
          </cell>
          <cell r="H12">
            <v>1.08</v>
          </cell>
          <cell r="I12" t="str">
            <v>L</v>
          </cell>
          <cell r="J12">
            <v>30.6</v>
          </cell>
          <cell r="K12" t="str">
            <v>*</v>
          </cell>
        </row>
        <row r="13">
          <cell r="B13">
            <v>30.100000000000005</v>
          </cell>
          <cell r="C13">
            <v>32.200000000000003</v>
          </cell>
          <cell r="D13">
            <v>24.2</v>
          </cell>
          <cell r="E13">
            <v>57.7</v>
          </cell>
          <cell r="F13">
            <v>72</v>
          </cell>
          <cell r="G13">
            <v>50</v>
          </cell>
          <cell r="H13">
            <v>0</v>
          </cell>
          <cell r="I13" t="str">
            <v>N</v>
          </cell>
          <cell r="J13">
            <v>13.68</v>
          </cell>
          <cell r="K13" t="str">
            <v>*</v>
          </cell>
        </row>
        <row r="14">
          <cell r="B14">
            <v>31.360000000000003</v>
          </cell>
          <cell r="C14">
            <v>33.799999999999997</v>
          </cell>
          <cell r="D14">
            <v>25.2</v>
          </cell>
          <cell r="E14">
            <v>64.3</v>
          </cell>
          <cell r="F14">
            <v>84</v>
          </cell>
          <cell r="G14">
            <v>51</v>
          </cell>
          <cell r="H14">
            <v>0</v>
          </cell>
          <cell r="I14" t="str">
            <v>NE</v>
          </cell>
          <cell r="J14">
            <v>15.48</v>
          </cell>
          <cell r="K14" t="str">
            <v>*</v>
          </cell>
        </row>
        <row r="15">
          <cell r="B15">
            <v>31.018181818181816</v>
          </cell>
          <cell r="C15">
            <v>32.799999999999997</v>
          </cell>
          <cell r="D15">
            <v>28.7</v>
          </cell>
          <cell r="E15">
            <v>63.090909090909093</v>
          </cell>
          <cell r="F15">
            <v>76</v>
          </cell>
          <cell r="G15">
            <v>55</v>
          </cell>
          <cell r="H15">
            <v>2.16</v>
          </cell>
          <cell r="I15" t="str">
            <v>NE</v>
          </cell>
          <cell r="J15">
            <v>30.6</v>
          </cell>
          <cell r="K15" t="str">
            <v>*</v>
          </cell>
        </row>
        <row r="16">
          <cell r="B16">
            <v>26.618181818181814</v>
          </cell>
          <cell r="C16">
            <v>30.9</v>
          </cell>
          <cell r="D16">
            <v>23.8</v>
          </cell>
          <cell r="E16">
            <v>79.63636363636364</v>
          </cell>
          <cell r="F16">
            <v>91</v>
          </cell>
          <cell r="G16">
            <v>60</v>
          </cell>
          <cell r="H16">
            <v>3.6</v>
          </cell>
          <cell r="I16" t="str">
            <v>SE</v>
          </cell>
          <cell r="J16">
            <v>27</v>
          </cell>
          <cell r="K16" t="str">
            <v>*</v>
          </cell>
        </row>
        <row r="17">
          <cell r="B17">
            <v>28.59090909090909</v>
          </cell>
          <cell r="C17">
            <v>31.2</v>
          </cell>
          <cell r="D17">
            <v>24.7</v>
          </cell>
          <cell r="E17">
            <v>63.18181818181818</v>
          </cell>
          <cell r="F17">
            <v>83</v>
          </cell>
          <cell r="G17">
            <v>52</v>
          </cell>
          <cell r="H17">
            <v>0</v>
          </cell>
          <cell r="I17" t="str">
            <v>L</v>
          </cell>
          <cell r="J17">
            <v>12.24</v>
          </cell>
          <cell r="K17" t="str">
            <v>*</v>
          </cell>
        </row>
        <row r="18">
          <cell r="B18">
            <v>22.40909090909091</v>
          </cell>
          <cell r="C18">
            <v>25</v>
          </cell>
          <cell r="D18">
            <v>19.8</v>
          </cell>
          <cell r="E18">
            <v>77.181818181818187</v>
          </cell>
          <cell r="F18">
            <v>88</v>
          </cell>
          <cell r="G18">
            <v>68</v>
          </cell>
          <cell r="H18">
            <v>14.04</v>
          </cell>
          <cell r="I18" t="str">
            <v>SO</v>
          </cell>
          <cell r="J18">
            <v>34.200000000000003</v>
          </cell>
          <cell r="K18" t="str">
            <v>*</v>
          </cell>
        </row>
        <row r="19">
          <cell r="B19">
            <v>23.90909090909091</v>
          </cell>
          <cell r="C19">
            <v>26</v>
          </cell>
          <cell r="D19">
            <v>20.6</v>
          </cell>
          <cell r="E19">
            <v>76.63636363636364</v>
          </cell>
          <cell r="F19">
            <v>88</v>
          </cell>
          <cell r="G19">
            <v>70</v>
          </cell>
          <cell r="H19">
            <v>13.32</v>
          </cell>
          <cell r="I19" t="str">
            <v>SO</v>
          </cell>
          <cell r="J19">
            <v>28.8</v>
          </cell>
          <cell r="K19" t="str">
            <v>*</v>
          </cell>
        </row>
        <row r="20">
          <cell r="B20">
            <v>26.574999999999999</v>
          </cell>
          <cell r="C20">
            <v>29.8</v>
          </cell>
          <cell r="D20">
            <v>22.2</v>
          </cell>
          <cell r="E20">
            <v>70.583333333333329</v>
          </cell>
          <cell r="F20">
            <v>88</v>
          </cell>
          <cell r="G20">
            <v>58</v>
          </cell>
          <cell r="H20">
            <v>0</v>
          </cell>
          <cell r="I20" t="str">
            <v>NE</v>
          </cell>
          <cell r="J20">
            <v>0</v>
          </cell>
          <cell r="K20" t="str">
            <v>*</v>
          </cell>
        </row>
        <row r="21">
          <cell r="B21">
            <v>28.020000000000003</v>
          </cell>
          <cell r="C21">
            <v>29.5</v>
          </cell>
          <cell r="D21">
            <v>22.6</v>
          </cell>
          <cell r="E21">
            <v>65.599999999999994</v>
          </cell>
          <cell r="F21">
            <v>88</v>
          </cell>
          <cell r="G21">
            <v>56</v>
          </cell>
          <cell r="H21">
            <v>0</v>
          </cell>
          <cell r="I21" t="str">
            <v>NE</v>
          </cell>
          <cell r="J21">
            <v>11.16</v>
          </cell>
          <cell r="K21" t="str">
            <v>*</v>
          </cell>
        </row>
        <row r="22">
          <cell r="B22">
            <v>27.172727272727272</v>
          </cell>
          <cell r="C22">
            <v>30.2</v>
          </cell>
          <cell r="D22">
            <v>23.1</v>
          </cell>
          <cell r="E22">
            <v>69.63636363636364</v>
          </cell>
          <cell r="F22">
            <v>87</v>
          </cell>
          <cell r="G22">
            <v>58</v>
          </cell>
          <cell r="H22">
            <v>1.8</v>
          </cell>
          <cell r="I22" t="str">
            <v>NE</v>
          </cell>
          <cell r="J22">
            <v>18</v>
          </cell>
          <cell r="K22" t="str">
            <v>*</v>
          </cell>
        </row>
        <row r="23">
          <cell r="B23">
            <v>27.463636363636365</v>
          </cell>
          <cell r="C23">
            <v>30.9</v>
          </cell>
          <cell r="D23">
            <v>25</v>
          </cell>
          <cell r="E23">
            <v>73.181818181818187</v>
          </cell>
          <cell r="F23">
            <v>84</v>
          </cell>
          <cell r="G23">
            <v>59</v>
          </cell>
          <cell r="H23">
            <v>0</v>
          </cell>
          <cell r="I23" t="str">
            <v>L</v>
          </cell>
          <cell r="J23">
            <v>20.88</v>
          </cell>
          <cell r="K23" t="str">
            <v>*</v>
          </cell>
        </row>
        <row r="24">
          <cell r="B24">
            <v>27.6</v>
          </cell>
          <cell r="C24">
            <v>31.4</v>
          </cell>
          <cell r="D24">
            <v>24.7</v>
          </cell>
          <cell r="E24">
            <v>74.125</v>
          </cell>
          <cell r="F24">
            <v>86</v>
          </cell>
          <cell r="G24">
            <v>53</v>
          </cell>
          <cell r="H24">
            <v>10.8</v>
          </cell>
          <cell r="I24" t="str">
            <v>NE</v>
          </cell>
          <cell r="J24">
            <v>24.48</v>
          </cell>
          <cell r="K24" t="str">
            <v>*</v>
          </cell>
        </row>
        <row r="25">
          <cell r="B25">
            <v>29.336363636363636</v>
          </cell>
          <cell r="C25">
            <v>31.6</v>
          </cell>
          <cell r="D25">
            <v>24.5</v>
          </cell>
          <cell r="E25">
            <v>66.454545454545453</v>
          </cell>
          <cell r="F25">
            <v>89</v>
          </cell>
          <cell r="G25">
            <v>52</v>
          </cell>
          <cell r="H25">
            <v>7.2</v>
          </cell>
          <cell r="I25" t="str">
            <v>NE</v>
          </cell>
          <cell r="J25">
            <v>16.2</v>
          </cell>
          <cell r="K25" t="str">
            <v>*</v>
          </cell>
        </row>
        <row r="26">
          <cell r="B26">
            <v>30.427272727272733</v>
          </cell>
          <cell r="C26">
            <v>32.9</v>
          </cell>
          <cell r="D26">
            <v>25.2</v>
          </cell>
          <cell r="E26">
            <v>60.18181818181818</v>
          </cell>
          <cell r="F26">
            <v>74</v>
          </cell>
          <cell r="G26">
            <v>47</v>
          </cell>
          <cell r="H26">
            <v>9.7200000000000006</v>
          </cell>
          <cell r="I26" t="str">
            <v>NE</v>
          </cell>
          <cell r="J26">
            <v>17.28</v>
          </cell>
          <cell r="K26" t="str">
            <v>*</v>
          </cell>
        </row>
        <row r="27">
          <cell r="B27">
            <v>30.200000000000003</v>
          </cell>
          <cell r="C27">
            <v>32.9</v>
          </cell>
          <cell r="D27">
            <v>24.8</v>
          </cell>
          <cell r="E27">
            <v>52.272727272727273</v>
          </cell>
          <cell r="F27">
            <v>73</v>
          </cell>
          <cell r="G27">
            <v>37</v>
          </cell>
          <cell r="H27">
            <v>12.6</v>
          </cell>
          <cell r="I27" t="str">
            <v>L</v>
          </cell>
          <cell r="J27">
            <v>20.52</v>
          </cell>
          <cell r="K27" t="str">
            <v>*</v>
          </cell>
        </row>
        <row r="28">
          <cell r="B28">
            <v>30.022222222222222</v>
          </cell>
          <cell r="C28">
            <v>32.799999999999997</v>
          </cell>
          <cell r="D28">
            <v>25.3</v>
          </cell>
          <cell r="E28">
            <v>56.666666666666664</v>
          </cell>
          <cell r="F28">
            <v>76</v>
          </cell>
          <cell r="G28">
            <v>46</v>
          </cell>
          <cell r="H28">
            <v>10.8</v>
          </cell>
          <cell r="I28" t="str">
            <v>L</v>
          </cell>
          <cell r="J28">
            <v>21.240000000000002</v>
          </cell>
          <cell r="K28" t="str">
            <v>*</v>
          </cell>
        </row>
        <row r="29">
          <cell r="B29">
            <v>29.425000000000001</v>
          </cell>
          <cell r="C29">
            <v>32.5</v>
          </cell>
          <cell r="D29">
            <v>25.2</v>
          </cell>
          <cell r="E29">
            <v>60.5</v>
          </cell>
          <cell r="F29">
            <v>80</v>
          </cell>
          <cell r="G29">
            <v>51</v>
          </cell>
          <cell r="H29">
            <v>12.6</v>
          </cell>
          <cell r="I29" t="str">
            <v>NE</v>
          </cell>
          <cell r="J29">
            <v>26.64</v>
          </cell>
          <cell r="K29" t="str">
            <v>*</v>
          </cell>
        </row>
        <row r="30">
          <cell r="B30">
            <v>29.150000000000002</v>
          </cell>
          <cell r="C30">
            <v>32.6</v>
          </cell>
          <cell r="D30">
            <v>25</v>
          </cell>
          <cell r="E30">
            <v>62.333333333333336</v>
          </cell>
          <cell r="F30">
            <v>83</v>
          </cell>
          <cell r="G30">
            <v>49</v>
          </cell>
          <cell r="H30">
            <v>5.7600000000000007</v>
          </cell>
          <cell r="I30" t="str">
            <v>NE</v>
          </cell>
          <cell r="J30">
            <v>15.120000000000001</v>
          </cell>
          <cell r="K30" t="str">
            <v>*</v>
          </cell>
        </row>
        <row r="31">
          <cell r="B31">
            <v>30.850000000000005</v>
          </cell>
          <cell r="C31">
            <v>33.799999999999997</v>
          </cell>
          <cell r="D31">
            <v>27.7</v>
          </cell>
          <cell r="E31">
            <v>63.5</v>
          </cell>
          <cell r="F31">
            <v>76</v>
          </cell>
          <cell r="G31">
            <v>48</v>
          </cell>
          <cell r="H31">
            <v>5.04</v>
          </cell>
          <cell r="I31" t="str">
            <v>NE</v>
          </cell>
          <cell r="J31">
            <v>17.28</v>
          </cell>
          <cell r="K31" t="str">
            <v>*</v>
          </cell>
        </row>
        <row r="32">
          <cell r="B32">
            <v>30.32</v>
          </cell>
          <cell r="C32">
            <v>33.799999999999997</v>
          </cell>
          <cell r="D32">
            <v>26.4</v>
          </cell>
          <cell r="E32">
            <v>62.4</v>
          </cell>
          <cell r="F32">
            <v>76</v>
          </cell>
          <cell r="G32">
            <v>48</v>
          </cell>
          <cell r="H32">
            <v>6.84</v>
          </cell>
          <cell r="I32" t="str">
            <v>L</v>
          </cell>
          <cell r="J32">
            <v>16.2</v>
          </cell>
          <cell r="K32" t="str">
            <v>*</v>
          </cell>
        </row>
        <row r="33">
          <cell r="B33">
            <v>29.48</v>
          </cell>
          <cell r="C33">
            <v>33.700000000000003</v>
          </cell>
          <cell r="D33">
            <v>26.1</v>
          </cell>
          <cell r="E33">
            <v>66.8</v>
          </cell>
          <cell r="F33">
            <v>80</v>
          </cell>
          <cell r="G33">
            <v>51</v>
          </cell>
          <cell r="H33">
            <v>3.9600000000000004</v>
          </cell>
          <cell r="I33" t="str">
            <v>NE</v>
          </cell>
          <cell r="J33">
            <v>12.24</v>
          </cell>
          <cell r="K33" t="str">
            <v>*</v>
          </cell>
        </row>
        <row r="34">
          <cell r="B34">
            <v>30.45</v>
          </cell>
          <cell r="C34">
            <v>34.200000000000003</v>
          </cell>
          <cell r="D34">
            <v>27.7</v>
          </cell>
          <cell r="E34">
            <v>63.5</v>
          </cell>
          <cell r="F34">
            <v>73</v>
          </cell>
          <cell r="G34">
            <v>48</v>
          </cell>
          <cell r="H34">
            <v>7.2</v>
          </cell>
          <cell r="I34" t="str">
            <v>NE</v>
          </cell>
          <cell r="J34">
            <v>14.4</v>
          </cell>
          <cell r="K34" t="str">
            <v>*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tabSelected="1" zoomScale="90" zoomScaleNormal="90" workbookViewId="0">
      <selection activeCell="R11" sqref="R11"/>
    </sheetView>
  </sheetViews>
  <sheetFormatPr defaultRowHeight="12.75" x14ac:dyDescent="0.2"/>
  <cols>
    <col min="1" max="1" width="19.140625" style="1" bestFit="1" customWidth="1"/>
    <col min="2" max="31" width="5.42578125" style="1" customWidth="1"/>
    <col min="32" max="32" width="6.5703125" style="4" bestFit="1" customWidth="1"/>
  </cols>
  <sheetData>
    <row r="1" spans="1:33" ht="20.100000000000001" customHeight="1" x14ac:dyDescent="0.2">
      <c r="A1" s="147" t="s">
        <v>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9"/>
    </row>
    <row r="2" spans="1:33" s="2" customFormat="1" ht="20.100000000000001" customHeight="1" x14ac:dyDescent="0.2">
      <c r="A2" s="150" t="s">
        <v>21</v>
      </c>
      <c r="B2" s="144" t="s">
        <v>135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6"/>
    </row>
    <row r="3" spans="1:33" s="3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1">
        <v>30</v>
      </c>
      <c r="AF3" s="86" t="s">
        <v>40</v>
      </c>
    </row>
    <row r="4" spans="1:33" s="3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86" t="s">
        <v>39</v>
      </c>
    </row>
    <row r="5" spans="1:33" s="3" customFormat="1" ht="20.100000000000001" customHeight="1" x14ac:dyDescent="0.2">
      <c r="A5" s="141" t="s">
        <v>47</v>
      </c>
      <c r="B5" s="6">
        <f>[1]Abril!$B$5</f>
        <v>23.283333333333335</v>
      </c>
      <c r="C5" s="6">
        <f>[1]Abril!$B$6</f>
        <v>23.729166666666671</v>
      </c>
      <c r="D5" s="6">
        <f>[1]Abril!$B$7</f>
        <v>24.92916666666666</v>
      </c>
      <c r="E5" s="6">
        <f>[1]Abril!$B$8</f>
        <v>24.75833333333334</v>
      </c>
      <c r="F5" s="6">
        <f>[1]Abril!$B$9</f>
        <v>23.795833333333338</v>
      </c>
      <c r="G5" s="6">
        <f>[1]Abril!$B$10</f>
        <v>24.787499999999998</v>
      </c>
      <c r="H5" s="6">
        <f>[1]Abril!$B$11</f>
        <v>24.916666666666661</v>
      </c>
      <c r="I5" s="6">
        <f>[1]Abril!$B$12</f>
        <v>25.158333333333335</v>
      </c>
      <c r="J5" s="6">
        <f>[1]Abril!$B$13</f>
        <v>26.0625</v>
      </c>
      <c r="K5" s="6">
        <f>[1]Abril!$B$14</f>
        <v>26.666666666666668</v>
      </c>
      <c r="L5" s="6">
        <f>[1]Abril!$B$15</f>
        <v>26.270833333333339</v>
      </c>
      <c r="M5" s="6">
        <f>[1]Abril!$B$16</f>
        <v>25.762500000000003</v>
      </c>
      <c r="N5" s="6">
        <f>[1]Abril!$B$17</f>
        <v>24.245833333333337</v>
      </c>
      <c r="O5" s="6">
        <f>[1]Abril!$B$18</f>
        <v>24.624999999999996</v>
      </c>
      <c r="P5" s="6">
        <f>[1]Abril!$B$19</f>
        <v>24.512499999999999</v>
      </c>
      <c r="Q5" s="6">
        <f>[1]Abril!$B$20</f>
        <v>23.212500000000002</v>
      </c>
      <c r="R5" s="6">
        <f>[1]Abril!$B$21</f>
        <v>23.833333333333332</v>
      </c>
      <c r="S5" s="6">
        <f>[1]Abril!$B$22</f>
        <v>24.875</v>
      </c>
      <c r="T5" s="6">
        <f>[1]Abril!$B$23</f>
        <v>24.900000000000002</v>
      </c>
      <c r="U5" s="6">
        <f>[1]Abril!$B$24</f>
        <v>25.229166666666661</v>
      </c>
      <c r="V5" s="6">
        <f>[1]Abril!$B$25</f>
        <v>24.670833333333334</v>
      </c>
      <c r="W5" s="6">
        <f>[1]Abril!$B$26</f>
        <v>23.024999999999995</v>
      </c>
      <c r="X5" s="6">
        <f>[1]Abril!$B$27</f>
        <v>22.787500000000005</v>
      </c>
      <c r="Y5" s="6">
        <f>[1]Abril!$B$28</f>
        <v>24.337500000000002</v>
      </c>
      <c r="Z5" s="6">
        <f>[1]Abril!$B$29</f>
        <v>24.095833333333335</v>
      </c>
      <c r="AA5" s="6">
        <f>[1]Abril!$B$30</f>
        <v>23.929166666666671</v>
      </c>
      <c r="AB5" s="6">
        <f>[1]Abril!$B$31</f>
        <v>24.8125</v>
      </c>
      <c r="AC5" s="6">
        <f>[1]Abril!$B$32</f>
        <v>24.958333333333332</v>
      </c>
      <c r="AD5" s="6">
        <f>[1]Abril!$B$33</f>
        <v>24.891666666666666</v>
      </c>
      <c r="AE5" s="6">
        <f>[1]Abril!$B$34</f>
        <v>25.249999999999996</v>
      </c>
      <c r="AF5" s="88">
        <f t="shared" ref="AF5:AF13" si="1">AVERAGE(B5:AE5)</f>
        <v>24.610416666666662</v>
      </c>
    </row>
    <row r="6" spans="1:33" ht="17.100000000000001" customHeight="1" x14ac:dyDescent="0.2">
      <c r="A6" s="141" t="s">
        <v>0</v>
      </c>
      <c r="B6" s="6">
        <f>[2]Abril!$B$5</f>
        <v>23.429166666666671</v>
      </c>
      <c r="C6" s="6">
        <f>[2]Abril!$B$6</f>
        <v>23.195833333333336</v>
      </c>
      <c r="D6" s="6">
        <f>[2]Abril!$B$7</f>
        <v>22.500000000000004</v>
      </c>
      <c r="E6" s="6">
        <f>[2]Abril!$B$8</f>
        <v>22.458333333333332</v>
      </c>
      <c r="F6" s="6">
        <f>[2]Abril!$B$9</f>
        <v>22.895833333333332</v>
      </c>
      <c r="G6" s="6">
        <f>[2]Abril!$B$10</f>
        <v>23.379166666666666</v>
      </c>
      <c r="H6" s="6">
        <f>[2]Abril!$B$11</f>
        <v>23.083333333333332</v>
      </c>
      <c r="I6" s="6">
        <f>[2]Abril!$B$12</f>
        <v>23.324999999999999</v>
      </c>
      <c r="J6" s="6">
        <f>[2]Abril!$B$13</f>
        <v>22.825000000000003</v>
      </c>
      <c r="K6" s="6">
        <f>[2]Abril!$B$14</f>
        <v>24.637500000000003</v>
      </c>
      <c r="L6" s="6">
        <f>[2]Abril!$B$15</f>
        <v>25.370833333333334</v>
      </c>
      <c r="M6" s="6">
        <f>[2]Abril!$B$16</f>
        <v>25.220833333333321</v>
      </c>
      <c r="N6" s="6">
        <f>[2]Abril!$B$17</f>
        <v>23.979166666666661</v>
      </c>
      <c r="O6" s="6">
        <f>[2]Abril!$B$18</f>
        <v>23.783333333333331</v>
      </c>
      <c r="P6" s="6">
        <f>[2]Abril!$B$19</f>
        <v>23.408333333333331</v>
      </c>
      <c r="Q6" s="6">
        <f>[2]Abril!$B$20</f>
        <v>22.079166666666666</v>
      </c>
      <c r="R6" s="6">
        <f>[2]Abril!$B$21</f>
        <v>21.900000000000002</v>
      </c>
      <c r="S6" s="6">
        <f>[2]Abril!$B$22</f>
        <v>22.879166666666666</v>
      </c>
      <c r="T6" s="6">
        <f>[2]Abril!$B$23</f>
        <v>23.525000000000002</v>
      </c>
      <c r="U6" s="6">
        <f>[2]Abril!$B$24</f>
        <v>23.487499999999997</v>
      </c>
      <c r="V6" s="6">
        <f>[2]Abril!$B$25</f>
        <v>23.779166666666665</v>
      </c>
      <c r="W6" s="6">
        <f>[2]Abril!$B$26</f>
        <v>24.112500000000001</v>
      </c>
      <c r="X6" s="6">
        <f>[2]Abril!$B$27</f>
        <v>22.875</v>
      </c>
      <c r="Y6" s="6">
        <f>[2]Abril!$B$28</f>
        <v>22.741666666666664</v>
      </c>
      <c r="Z6" s="6">
        <f>[2]Abril!$B$29</f>
        <v>23.120833333333334</v>
      </c>
      <c r="AA6" s="6">
        <f>[2]Abril!$B$30</f>
        <v>22.458333333333332</v>
      </c>
      <c r="AB6" s="6">
        <f>[2]Abril!$B$31</f>
        <v>22.991666666666664</v>
      </c>
      <c r="AC6" s="6">
        <f>[2]Abril!$B$32</f>
        <v>23.908333333333331</v>
      </c>
      <c r="AD6" s="6">
        <f>[2]Abril!$B$33</f>
        <v>24.016666666666666</v>
      </c>
      <c r="AE6" s="6">
        <f>[2]Abril!$B$34</f>
        <v>24.149999999999995</v>
      </c>
      <c r="AF6" s="88">
        <f t="shared" si="1"/>
        <v>23.383888888888883</v>
      </c>
    </row>
    <row r="7" spans="1:33" ht="17.100000000000001" customHeight="1" x14ac:dyDescent="0.2">
      <c r="A7" s="141" t="s">
        <v>1</v>
      </c>
      <c r="B7" s="6">
        <f>[3]Abril!$B$5</f>
        <v>23.650000000000002</v>
      </c>
      <c r="C7" s="6">
        <f>[3]Abril!$B$6</f>
        <v>23.787499999999998</v>
      </c>
      <c r="D7" s="6">
        <f>[3]Abril!$B$7</f>
        <v>24.741666666666671</v>
      </c>
      <c r="E7" s="6">
        <f>[3]Abril!$B$8</f>
        <v>25.483333333333334</v>
      </c>
      <c r="F7" s="6">
        <f>[3]Abril!$B$9</f>
        <v>25.875</v>
      </c>
      <c r="G7" s="6">
        <f>[3]Abril!$B$10</f>
        <v>26.162499999999998</v>
      </c>
      <c r="H7" s="6">
        <f>[3]Abril!$B$11</f>
        <v>26.879166666666666</v>
      </c>
      <c r="I7" s="6">
        <f>[3]Abril!$B$12</f>
        <v>25.833333333333329</v>
      </c>
      <c r="J7" s="6">
        <f>[3]Abril!$B$13</f>
        <v>25.86666666666666</v>
      </c>
      <c r="K7" s="6">
        <f>[3]Abril!$B$14</f>
        <v>27.679166666666671</v>
      </c>
      <c r="L7" s="6">
        <f>[3]Abril!$B$15</f>
        <v>27.712500000000006</v>
      </c>
      <c r="M7" s="6">
        <f>[3]Abril!$B$16</f>
        <v>27.445833333333329</v>
      </c>
      <c r="N7" s="6">
        <f>[3]Abril!$B$17</f>
        <v>26.141666666666666</v>
      </c>
      <c r="O7" s="6">
        <f>[3]Abril!$B$18</f>
        <v>25.775000000000002</v>
      </c>
      <c r="P7" s="6">
        <f>[3]Abril!$B$19</f>
        <v>25.845833333333331</v>
      </c>
      <c r="Q7" s="6">
        <f>[3]Abril!$B$20</f>
        <v>24.900000000000002</v>
      </c>
      <c r="R7" s="6">
        <f>[3]Abril!$B$21</f>
        <v>23.962499999999995</v>
      </c>
      <c r="S7" s="6">
        <f>[3]Abril!$B$22</f>
        <v>23.883333333333329</v>
      </c>
      <c r="T7" s="6">
        <f>[3]Abril!$B$23</f>
        <v>25.470833333333331</v>
      </c>
      <c r="U7" s="6">
        <f>[3]Abril!$B$24</f>
        <v>25.44583333333334</v>
      </c>
      <c r="V7" s="6">
        <f>[3]Abril!$B$25</f>
        <v>25.283333333333328</v>
      </c>
      <c r="W7" s="6">
        <f>[3]Abril!$B$26</f>
        <v>26.179166666666664</v>
      </c>
      <c r="X7" s="6">
        <f>[3]Abril!$B$27</f>
        <v>25.045833333333334</v>
      </c>
      <c r="Y7" s="6">
        <f>[3]Abril!$B$28</f>
        <v>25.208333333333332</v>
      </c>
      <c r="Z7" s="6">
        <f>[3]Abril!$B$29</f>
        <v>25.662499999999998</v>
      </c>
      <c r="AA7" s="6">
        <f>[3]Abril!$B$30</f>
        <v>25.787499999999998</v>
      </c>
      <c r="AB7" s="6">
        <f>[3]Abril!$B$31</f>
        <v>26.045833333333331</v>
      </c>
      <c r="AC7" s="6">
        <f>[3]Abril!$B$32</f>
        <v>26.395833333333332</v>
      </c>
      <c r="AD7" s="6">
        <f>[3]Abril!$B$33</f>
        <v>26.529166666666669</v>
      </c>
      <c r="AE7" s="6">
        <f>[3]Abril!$B$34</f>
        <v>26.599999999999991</v>
      </c>
      <c r="AF7" s="88">
        <f t="shared" si="1"/>
        <v>25.709305555555556</v>
      </c>
    </row>
    <row r="8" spans="1:33" ht="17.100000000000001" customHeight="1" x14ac:dyDescent="0.2">
      <c r="A8" s="141" t="s">
        <v>55</v>
      </c>
      <c r="B8" s="6">
        <f>[4]Abril!$B$5</f>
        <v>23.641666666666666</v>
      </c>
      <c r="C8" s="6">
        <f>[4]Abril!$B$6</f>
        <v>23.591666666666669</v>
      </c>
      <c r="D8" s="6">
        <f>[4]Abril!$B$7</f>
        <v>23.637499999999992</v>
      </c>
      <c r="E8" s="6">
        <f>[4]Abril!$B$8</f>
        <v>24.229166666666661</v>
      </c>
      <c r="F8" s="6">
        <f>[4]Abril!$B$9</f>
        <v>25.091666666666669</v>
      </c>
      <c r="G8" s="6">
        <f>[4]Abril!$B$10</f>
        <v>26.108333333333331</v>
      </c>
      <c r="H8" s="6">
        <f>[4]Abril!$B$11</f>
        <v>25.979166666666671</v>
      </c>
      <c r="I8" s="6">
        <f>[4]Abril!$B$12</f>
        <v>25.379166666666666</v>
      </c>
      <c r="J8" s="6">
        <f>[4]Abril!$B$13</f>
        <v>26.041666666666668</v>
      </c>
      <c r="K8" s="6">
        <f>[4]Abril!$B$14</f>
        <v>26.733333333333334</v>
      </c>
      <c r="L8" s="6">
        <f>[4]Abril!$B$15</f>
        <v>26.629166666666663</v>
      </c>
      <c r="M8" s="6">
        <f>[4]Abril!$B$16</f>
        <v>25.94583333333334</v>
      </c>
      <c r="N8" s="6">
        <f>[4]Abril!$B$17</f>
        <v>25.762499999999999</v>
      </c>
      <c r="O8" s="6">
        <f>[4]Abril!$B$18</f>
        <v>25.637499999999999</v>
      </c>
      <c r="P8" s="6">
        <f>[4]Abril!$B$19</f>
        <v>24.595833333333342</v>
      </c>
      <c r="Q8" s="6">
        <f>[4]Abril!$B$20</f>
        <v>23.204166666666666</v>
      </c>
      <c r="R8" s="6">
        <f>[4]Abril!$B$21</f>
        <v>23.7</v>
      </c>
      <c r="S8" s="6">
        <f>[4]Abril!$B$22</f>
        <v>24.212500000000002</v>
      </c>
      <c r="T8" s="6">
        <f>[4]Abril!$B$23</f>
        <v>24.754166666666663</v>
      </c>
      <c r="U8" s="6">
        <f>[4]Abril!$B$24</f>
        <v>26.124999999999996</v>
      </c>
      <c r="V8" s="6">
        <f>[4]Abril!$B$25</f>
        <v>25.199999999999992</v>
      </c>
      <c r="W8" s="6">
        <f>[4]Abril!$B$26</f>
        <v>24.641666666666666</v>
      </c>
      <c r="X8" s="6">
        <f>[4]Abril!$B$27</f>
        <v>24.783333333333331</v>
      </c>
      <c r="Y8" s="6">
        <f>[4]Abril!$B$28</f>
        <v>25.541666666666671</v>
      </c>
      <c r="Z8" s="6">
        <f>[4]Abril!$B$29</f>
        <v>25.5</v>
      </c>
      <c r="AA8" s="6">
        <f>[4]Abril!$B$30</f>
        <v>25.824999999999999</v>
      </c>
      <c r="AB8" s="6">
        <f>[4]Abril!$B$31</f>
        <v>26.279166666666672</v>
      </c>
      <c r="AC8" s="6">
        <f>[4]Abril!$B$32</f>
        <v>27.05</v>
      </c>
      <c r="AD8" s="6">
        <f>[4]Abril!$B$33</f>
        <v>26.829166666666666</v>
      </c>
      <c r="AE8" s="6">
        <f>[4]Abril!$B$34</f>
        <v>26.608333333333334</v>
      </c>
      <c r="AF8" s="89">
        <f t="shared" ref="AF8" si="2">AVERAGE(B8:AE8)</f>
        <v>25.308611111111109</v>
      </c>
    </row>
    <row r="9" spans="1:33" ht="17.100000000000001" customHeight="1" x14ac:dyDescent="0.2">
      <c r="A9" s="141" t="s">
        <v>48</v>
      </c>
      <c r="B9" s="6" t="str">
        <f>[5]Abril!$B$5</f>
        <v>*</v>
      </c>
      <c r="C9" s="6" t="str">
        <f>[5]Abril!$B$6</f>
        <v>*</v>
      </c>
      <c r="D9" s="6" t="str">
        <f>[5]Abril!$B$7</f>
        <v>*</v>
      </c>
      <c r="E9" s="6" t="str">
        <f>[5]Abril!$B$8</f>
        <v>*</v>
      </c>
      <c r="F9" s="6" t="str">
        <f>[5]Abril!$B$9</f>
        <v>*</v>
      </c>
      <c r="G9" s="6" t="str">
        <f>[5]Abril!$B$10</f>
        <v>*</v>
      </c>
      <c r="H9" s="6" t="str">
        <f>[5]Abril!$B$11</f>
        <v>*</v>
      </c>
      <c r="I9" s="6" t="str">
        <f>[5]Abril!$B$12</f>
        <v>*</v>
      </c>
      <c r="J9" s="6" t="str">
        <f>[5]Abril!$B$13</f>
        <v>*</v>
      </c>
      <c r="K9" s="6" t="str">
        <f>[5]Abril!$B$14</f>
        <v>*</v>
      </c>
      <c r="L9" s="6" t="str">
        <f>[5]Abril!$B$15</f>
        <v>*</v>
      </c>
      <c r="M9" s="6" t="str">
        <f>[5]Abril!$B$16</f>
        <v>*</v>
      </c>
      <c r="N9" s="6" t="str">
        <f>[5]Abril!$B$17</f>
        <v>*</v>
      </c>
      <c r="O9" s="6" t="str">
        <f>[5]Abril!$B$18</f>
        <v>*</v>
      </c>
      <c r="P9" s="6">
        <f>[5]Abril!$B$19</f>
        <v>25.699999999999996</v>
      </c>
      <c r="Q9" s="6">
        <f>[5]Abril!$B$20</f>
        <v>23.237500000000001</v>
      </c>
      <c r="R9" s="6">
        <f>[5]Abril!$B$21</f>
        <v>23.8125</v>
      </c>
      <c r="S9" s="6">
        <f>[5]Abril!$B$22</f>
        <v>24.475000000000005</v>
      </c>
      <c r="T9" s="6">
        <f>[5]Abril!$B$23</f>
        <v>24.570833333333336</v>
      </c>
      <c r="U9" s="6">
        <f>[5]Abril!$B$24</f>
        <v>24.750000000000004</v>
      </c>
      <c r="V9" s="6">
        <f>[5]Abril!$B$25</f>
        <v>24.612499999999997</v>
      </c>
      <c r="W9" s="6">
        <f>[5]Abril!$B$26</f>
        <v>25.637500000000006</v>
      </c>
      <c r="X9" s="6">
        <f>[5]Abril!$B$27</f>
        <v>24.645833333333332</v>
      </c>
      <c r="Y9" s="6">
        <f>[5]Abril!$B$28</f>
        <v>24.137499999999999</v>
      </c>
      <c r="Z9" s="6">
        <f>[5]Abril!$B$29</f>
        <v>24.262499999999999</v>
      </c>
      <c r="AA9" s="6">
        <f>[5]Abril!$B$30</f>
        <v>23.837500000000002</v>
      </c>
      <c r="AB9" s="6">
        <f>[5]Abril!$B$31</f>
        <v>24.583333333333332</v>
      </c>
      <c r="AC9" s="6">
        <f>[5]Abril!$B$32</f>
        <v>25.329166666666669</v>
      </c>
      <c r="AD9" s="6">
        <f>[5]Abril!$B$33</f>
        <v>25.637500000000003</v>
      </c>
      <c r="AE9" s="6">
        <f>[5]Abril!$B$34</f>
        <v>25.287499999999998</v>
      </c>
      <c r="AF9" s="89">
        <f t="shared" si="1"/>
        <v>24.657291666666666</v>
      </c>
      <c r="AG9" s="12" t="s">
        <v>54</v>
      </c>
    </row>
    <row r="10" spans="1:33" ht="17.100000000000001" customHeight="1" x14ac:dyDescent="0.2">
      <c r="A10" s="141" t="s">
        <v>2</v>
      </c>
      <c r="B10" s="6">
        <f>[6]Abril!$B$5</f>
        <v>21.729166666666668</v>
      </c>
      <c r="C10" s="6">
        <f>[6]Abril!$B$6</f>
        <v>21.525000000000002</v>
      </c>
      <c r="D10" s="6">
        <f>[6]Abril!$B$7</f>
        <v>22.887500000000003</v>
      </c>
      <c r="E10" s="6">
        <f>[6]Abril!$B$8</f>
        <v>23.899999999999995</v>
      </c>
      <c r="F10" s="6">
        <f>[6]Abril!$B$9</f>
        <v>24.145833333333332</v>
      </c>
      <c r="G10" s="6">
        <f>[6]Abril!$B$10</f>
        <v>25.241666666666664</v>
      </c>
      <c r="H10" s="6">
        <f>[6]Abril!$B$11</f>
        <v>25.595833333333331</v>
      </c>
      <c r="I10" s="6">
        <f>[6]Abril!$B$12</f>
        <v>25.229166666666668</v>
      </c>
      <c r="J10" s="6">
        <f>[6]Abril!$B$13</f>
        <v>26.25</v>
      </c>
      <c r="K10" s="6">
        <f>[6]Abril!$B$14</f>
        <v>27.087500000000002</v>
      </c>
      <c r="L10" s="6">
        <f>[6]Abril!$B$15</f>
        <v>26.875</v>
      </c>
      <c r="M10" s="6">
        <f>[6]Abril!$B$16</f>
        <v>26.370833333333337</v>
      </c>
      <c r="N10" s="6">
        <f>[6]Abril!$B$17</f>
        <v>25.233333333333331</v>
      </c>
      <c r="O10" s="6">
        <f>[6]Abril!$B$18</f>
        <v>25.395833333333329</v>
      </c>
      <c r="P10" s="6">
        <f>[6]Abril!$B$19</f>
        <v>24.245833333333334</v>
      </c>
      <c r="Q10" s="6">
        <f>[6]Abril!$B$20</f>
        <v>23.254166666666666</v>
      </c>
      <c r="R10" s="6">
        <f>[6]Abril!$B$21</f>
        <v>23.05</v>
      </c>
      <c r="S10" s="6">
        <f>[6]Abril!$B$22</f>
        <v>23.645833333333329</v>
      </c>
      <c r="T10" s="6">
        <f>[6]Abril!$B$23</f>
        <v>24.683333333333337</v>
      </c>
      <c r="U10" s="6">
        <f>[6]Abril!$B$24</f>
        <v>23.070833333333336</v>
      </c>
      <c r="V10" s="6">
        <f>[6]Abril!$B$25</f>
        <v>24.016666666666662</v>
      </c>
      <c r="W10" s="6">
        <f>[6]Abril!$B$26</f>
        <v>24.549999999999997</v>
      </c>
      <c r="X10" s="6">
        <f>[6]Abril!$B$27</f>
        <v>24.9375</v>
      </c>
      <c r="Y10" s="6">
        <f>[6]Abril!$B$28</f>
        <v>24.933333333333337</v>
      </c>
      <c r="Z10" s="6">
        <f>[6]Abril!$B$29</f>
        <v>26.166666666666668</v>
      </c>
      <c r="AA10" s="6">
        <f>[6]Abril!$B$30</f>
        <v>25.966666666666669</v>
      </c>
      <c r="AB10" s="6">
        <f>[6]Abril!$B$31</f>
        <v>25.895833333333332</v>
      </c>
      <c r="AC10" s="6">
        <f>[6]Abril!$B$32</f>
        <v>25.937499999999996</v>
      </c>
      <c r="AD10" s="6">
        <f>[6]Abril!$B$33</f>
        <v>25.791666666666671</v>
      </c>
      <c r="AE10" s="6">
        <f>[6]Abril!$B$34</f>
        <v>26.254166666666666</v>
      </c>
      <c r="AF10" s="89">
        <f t="shared" si="1"/>
        <v>24.795555555555559</v>
      </c>
    </row>
    <row r="11" spans="1:33" ht="17.100000000000001" customHeight="1" x14ac:dyDescent="0.2">
      <c r="A11" s="141" t="s">
        <v>3</v>
      </c>
      <c r="B11" s="6">
        <f>[7]Abril!$B$5</f>
        <v>23.141666666666669</v>
      </c>
      <c r="C11" s="6">
        <f>[7]Abril!$B$6</f>
        <v>24.359999999999996</v>
      </c>
      <c r="D11" s="6">
        <f>[7]Abril!$B$7</f>
        <v>23.179166666666664</v>
      </c>
      <c r="E11" s="6">
        <f>[7]Abril!$B$8</f>
        <v>24.579166666666669</v>
      </c>
      <c r="F11" s="6">
        <f>[7]Abril!$B$9</f>
        <v>24.612499999999997</v>
      </c>
      <c r="G11" s="6">
        <f>[7]Abril!$B$10</f>
        <v>24.983333333333334</v>
      </c>
      <c r="H11" s="6">
        <f>[7]Abril!$B$11</f>
        <v>25.254166666666666</v>
      </c>
      <c r="I11" s="6">
        <f>[7]Abril!$B$12</f>
        <v>25.729166666666668</v>
      </c>
      <c r="J11" s="6">
        <f>[7]Abril!$B$13</f>
        <v>26.445833333333329</v>
      </c>
      <c r="K11" s="6">
        <f>[7]Abril!$B$14</f>
        <v>26.066666666666666</v>
      </c>
      <c r="L11" s="6">
        <f>[7]Abril!$B$15</f>
        <v>25.712500000000002</v>
      </c>
      <c r="M11" s="6">
        <f>[7]Abril!$B$16</f>
        <v>24.608333333333334</v>
      </c>
      <c r="N11" s="6">
        <f>[7]Abril!$B$17</f>
        <v>23.341666666666665</v>
      </c>
      <c r="O11" s="6">
        <f>[7]Abril!$B$18</f>
        <v>24</v>
      </c>
      <c r="P11" s="6">
        <f>[7]Abril!$B$19</f>
        <v>23.362500000000001</v>
      </c>
      <c r="Q11" s="6">
        <f>[7]Abril!$B$20</f>
        <v>21.837500000000006</v>
      </c>
      <c r="R11" s="6">
        <f>[7]Abril!$B$21</f>
        <v>22.240909090909096</v>
      </c>
      <c r="S11" s="6">
        <f>[7]Abril!$B$22</f>
        <v>23.09090909090909</v>
      </c>
      <c r="T11" s="6">
        <f>[7]Abril!$B$23</f>
        <v>23.408333333333328</v>
      </c>
      <c r="U11" s="6">
        <f>[7]Abril!$B$24</f>
        <v>24.670833333333334</v>
      </c>
      <c r="V11" s="6">
        <f>[7]Abril!$B$25</f>
        <v>24.120833333333334</v>
      </c>
      <c r="W11" s="6">
        <f>[7]Abril!$B$26</f>
        <v>21.887499999999999</v>
      </c>
      <c r="X11" s="6">
        <f>[7]Abril!$B$27</f>
        <v>21.945833333333336</v>
      </c>
      <c r="Y11" s="6">
        <f>[7]Abril!$B$28</f>
        <v>24.400000000000002</v>
      </c>
      <c r="Z11" s="6">
        <f>[7]Abril!$B$29</f>
        <v>24.437499999999996</v>
      </c>
      <c r="AA11" s="6">
        <f>[7]Abril!$B$30</f>
        <v>24.625</v>
      </c>
      <c r="AB11" s="6">
        <f>[7]Abril!$B$31</f>
        <v>24.404166666666665</v>
      </c>
      <c r="AC11" s="6">
        <f>[7]Abril!$B$32</f>
        <v>24.274999999999995</v>
      </c>
      <c r="AD11" s="6">
        <f>[7]Abril!$B$33</f>
        <v>24.349999999999998</v>
      </c>
      <c r="AE11" s="6">
        <f>[7]Abril!$B$34</f>
        <v>24.695833333333336</v>
      </c>
      <c r="AF11" s="89">
        <f t="shared" si="1"/>
        <v>24.125560606060606</v>
      </c>
    </row>
    <row r="12" spans="1:33" ht="17.100000000000001" customHeight="1" x14ac:dyDescent="0.2">
      <c r="A12" s="141" t="s">
        <v>4</v>
      </c>
      <c r="B12" s="6">
        <f>[8]Abril!$B$5</f>
        <v>21.129166666666666</v>
      </c>
      <c r="C12" s="6">
        <f>[8]Abril!$B$6</f>
        <v>22.233333333333334</v>
      </c>
      <c r="D12" s="6">
        <f>[8]Abril!$B$7</f>
        <v>21.983333333333334</v>
      </c>
      <c r="E12" s="6">
        <f>[8]Abril!$B$8</f>
        <v>22.566666666666663</v>
      </c>
      <c r="F12" s="6">
        <f>[8]Abril!$B$9</f>
        <v>23.299999999999997</v>
      </c>
      <c r="G12" s="6">
        <f>[8]Abril!$B$10</f>
        <v>24.058333333333337</v>
      </c>
      <c r="H12" s="6">
        <f>[8]Abril!$B$11</f>
        <v>24.554166666666664</v>
      </c>
      <c r="I12" s="6">
        <f>[8]Abril!$B$12</f>
        <v>24.383333333333329</v>
      </c>
      <c r="J12" s="6">
        <f>[8]Abril!$B$13</f>
        <v>24.854166666666668</v>
      </c>
      <c r="K12" s="6">
        <f>[8]Abril!$B$14</f>
        <v>24.204166666666666</v>
      </c>
      <c r="L12" s="6">
        <f>[8]Abril!$B$15</f>
        <v>24.287499999999994</v>
      </c>
      <c r="M12" s="6">
        <f>[8]Abril!$B$16</f>
        <v>23.208333333333332</v>
      </c>
      <c r="N12" s="6">
        <f>[8]Abril!$B$17</f>
        <v>21.908333333333331</v>
      </c>
      <c r="O12" s="6">
        <f>[8]Abril!$B$18</f>
        <v>23.070833333333336</v>
      </c>
      <c r="P12" s="6">
        <f>[8]Abril!$B$19</f>
        <v>21.504166666666666</v>
      </c>
      <c r="Q12" s="6">
        <f>[8]Abril!$B$20</f>
        <v>19.887499999999996</v>
      </c>
      <c r="R12" s="6">
        <f>[8]Abril!$B$21</f>
        <v>20.608333333333334</v>
      </c>
      <c r="S12" s="6">
        <f>[8]Abril!$B$22</f>
        <v>21.504166666666674</v>
      </c>
      <c r="T12" s="6">
        <f>[8]Abril!$B$23</f>
        <v>21.625</v>
      </c>
      <c r="U12" s="6">
        <f>[8]Abril!$B$24</f>
        <v>22.404166666666665</v>
      </c>
      <c r="V12" s="6">
        <f>[8]Abril!$B$25</f>
        <v>22.758333333333329</v>
      </c>
      <c r="W12" s="6">
        <f>[8]Abril!$B$26</f>
        <v>21.941666666666666</v>
      </c>
      <c r="X12" s="6">
        <f>[8]Abril!$B$27</f>
        <v>21.845833333333331</v>
      </c>
      <c r="Y12" s="6">
        <f>[8]Abril!$B$28</f>
        <v>23.450000000000006</v>
      </c>
      <c r="Z12" s="6">
        <f>[8]Abril!$B$29</f>
        <v>23.774999999999995</v>
      </c>
      <c r="AA12" s="6">
        <f>[8]Abril!$B$30</f>
        <v>23.837500000000002</v>
      </c>
      <c r="AB12" s="6">
        <f>[8]Abril!$B$31</f>
        <v>24.112499999999997</v>
      </c>
      <c r="AC12" s="6">
        <f>[8]Abril!$B$32</f>
        <v>24.149999999999995</v>
      </c>
      <c r="AD12" s="6">
        <f>[8]Abril!$B$33</f>
        <v>23.733333333333331</v>
      </c>
      <c r="AE12" s="6">
        <f>[8]Abril!$B$34</f>
        <v>23.554166666666671</v>
      </c>
      <c r="AF12" s="89">
        <f t="shared" si="1"/>
        <v>22.88111111111111</v>
      </c>
    </row>
    <row r="13" spans="1:33" ht="17.100000000000001" customHeight="1" x14ac:dyDescent="0.2">
      <c r="A13" s="141" t="s">
        <v>5</v>
      </c>
      <c r="B13" s="6">
        <f>[9]Abril!$B$5</f>
        <v>27.207142857142859</v>
      </c>
      <c r="C13" s="6">
        <f>[9]Abril!$B$6</f>
        <v>25.363636363636363</v>
      </c>
      <c r="D13" s="6">
        <f>[9]Abril!$B$7</f>
        <v>26.515384615384615</v>
      </c>
      <c r="E13" s="6">
        <f>[9]Abril!$B$8</f>
        <v>28.35</v>
      </c>
      <c r="F13" s="6">
        <f>[9]Abril!$B$9</f>
        <v>29.427272727272726</v>
      </c>
      <c r="G13" s="6">
        <f>[9]Abril!$B$10</f>
        <v>30.9</v>
      </c>
      <c r="H13" s="6">
        <f>[9]Abril!$B$11</f>
        <v>30.709090909090911</v>
      </c>
      <c r="I13" s="6">
        <f>[9]Abril!$B$12</f>
        <v>30.736363636363638</v>
      </c>
      <c r="J13" s="6">
        <f>[9]Abril!$B$13</f>
        <v>30.100000000000005</v>
      </c>
      <c r="K13" s="6">
        <f>[9]Abril!$B$14</f>
        <v>31.360000000000003</v>
      </c>
      <c r="L13" s="6">
        <f>[9]Abril!$B$15</f>
        <v>31.018181818181816</v>
      </c>
      <c r="M13" s="6">
        <f>[9]Abril!$B$16</f>
        <v>26.618181818181814</v>
      </c>
      <c r="N13" s="6">
        <f>[9]Abril!$B$17</f>
        <v>28.59090909090909</v>
      </c>
      <c r="O13" s="6">
        <f>[9]Abril!$B$18</f>
        <v>22.40909090909091</v>
      </c>
      <c r="P13" s="6">
        <f>[9]Abril!$B$19</f>
        <v>23.90909090909091</v>
      </c>
      <c r="Q13" s="6">
        <f>[9]Abril!$B$20</f>
        <v>26.574999999999999</v>
      </c>
      <c r="R13" s="6">
        <f>[9]Abril!$B$21</f>
        <v>28.020000000000003</v>
      </c>
      <c r="S13" s="6">
        <f>[9]Abril!$B$22</f>
        <v>27.172727272727272</v>
      </c>
      <c r="T13" s="6">
        <f>[9]Abril!$B$23</f>
        <v>27.463636363636365</v>
      </c>
      <c r="U13" s="6">
        <f>[9]Abril!$B$24</f>
        <v>27.6</v>
      </c>
      <c r="V13" s="6">
        <f>[9]Abril!$B$25</f>
        <v>29.336363636363636</v>
      </c>
      <c r="W13" s="6">
        <f>[9]Abril!$B$26</f>
        <v>30.427272727272733</v>
      </c>
      <c r="X13" s="6">
        <f>[9]Abril!$B$27</f>
        <v>30.200000000000003</v>
      </c>
      <c r="Y13" s="6">
        <f>[9]Abril!$B$28</f>
        <v>30.022222222222222</v>
      </c>
      <c r="Z13" s="6">
        <f>[9]Abril!$B$29</f>
        <v>29.425000000000001</v>
      </c>
      <c r="AA13" s="6">
        <f>[9]Abril!$B$30</f>
        <v>29.150000000000002</v>
      </c>
      <c r="AB13" s="6">
        <f>[9]Abril!$B$31</f>
        <v>30.850000000000005</v>
      </c>
      <c r="AC13" s="6">
        <f>[9]Abril!$B$32</f>
        <v>30.32</v>
      </c>
      <c r="AD13" s="6">
        <f>[9]Abril!$B$33</f>
        <v>29.48</v>
      </c>
      <c r="AE13" s="6">
        <f>[9]Abril!$B$34</f>
        <v>30.45</v>
      </c>
      <c r="AF13" s="89">
        <f t="shared" si="1"/>
        <v>28.656885595885605</v>
      </c>
      <c r="AG13" s="12" t="s">
        <v>54</v>
      </c>
    </row>
    <row r="14" spans="1:33" ht="17.100000000000001" customHeight="1" x14ac:dyDescent="0.2">
      <c r="A14" s="141" t="s">
        <v>50</v>
      </c>
      <c r="B14" s="6">
        <f>[10]Abril!$B$5</f>
        <v>20.962500000000002</v>
      </c>
      <c r="C14" s="6">
        <f>[10]Abril!$B$6</f>
        <v>22.404166666666658</v>
      </c>
      <c r="D14" s="6">
        <f>[10]Abril!$B$7</f>
        <v>22.625</v>
      </c>
      <c r="E14" s="6">
        <f>[10]Abril!$B$8</f>
        <v>23.045833333333331</v>
      </c>
      <c r="F14" s="6">
        <f>[10]Abril!$B$9</f>
        <v>24.116666666666664</v>
      </c>
      <c r="G14" s="6">
        <f>[10]Abril!$B$10</f>
        <v>24.275000000000002</v>
      </c>
      <c r="H14" s="6">
        <f>[10]Abril!$B$11</f>
        <v>24.170833333333331</v>
      </c>
      <c r="I14" s="6">
        <f>[10]Abril!$B$12</f>
        <v>24.670833333333334</v>
      </c>
      <c r="J14" s="6">
        <f>[10]Abril!$B$13</f>
        <v>25.037499999999994</v>
      </c>
      <c r="K14" s="6">
        <f>[10]Abril!$B$14</f>
        <v>24.466666666666672</v>
      </c>
      <c r="L14" s="6">
        <f>[10]Abril!$B$15</f>
        <v>24.200000000000003</v>
      </c>
      <c r="M14" s="6">
        <f>[10]Abril!$B$16</f>
        <v>23.416666666666661</v>
      </c>
      <c r="N14" s="6">
        <f>[10]Abril!$B$17</f>
        <v>22.104166666666661</v>
      </c>
      <c r="O14" s="6">
        <f>[10]Abril!$B$18</f>
        <v>22.154166666666669</v>
      </c>
      <c r="P14" s="6">
        <f>[10]Abril!$B$19</f>
        <v>21.683333333333334</v>
      </c>
      <c r="Q14" s="6">
        <f>[10]Abril!$B$20</f>
        <v>20.558333333333334</v>
      </c>
      <c r="R14" s="6">
        <f>[10]Abril!$B$21</f>
        <v>21.529166666666669</v>
      </c>
      <c r="S14" s="6">
        <f>[10]Abril!$B$22</f>
        <v>22.941666666666663</v>
      </c>
      <c r="T14" s="6">
        <f>[10]Abril!$B$23</f>
        <v>22.491666666666671</v>
      </c>
      <c r="U14" s="6">
        <f>[10]Abril!$B$24</f>
        <v>21.829166666666669</v>
      </c>
      <c r="V14" s="6">
        <f>[10]Abril!$B$25</f>
        <v>23.020833333333332</v>
      </c>
      <c r="W14" s="6">
        <f>[10]Abril!$B$26</f>
        <v>22.433333333333334</v>
      </c>
      <c r="X14" s="6">
        <f>[10]Abril!$B$27</f>
        <v>21.962499999999995</v>
      </c>
      <c r="Y14" s="6">
        <f>[10]Abril!$B$28</f>
        <v>23.004166666666666</v>
      </c>
      <c r="Z14" s="6">
        <f>[10]Abril!$B$29</f>
        <v>24.020833333333329</v>
      </c>
      <c r="AA14" s="6">
        <f>[10]Abril!$B$30</f>
        <v>24.029166666666665</v>
      </c>
      <c r="AB14" s="6">
        <f>[10]Abril!$B$31</f>
        <v>23.016666666666666</v>
      </c>
      <c r="AC14" s="6">
        <f>[10]Abril!$B$32</f>
        <v>24.175000000000008</v>
      </c>
      <c r="AD14" s="6">
        <f>[10]Abril!$B$33</f>
        <v>23.791666666666668</v>
      </c>
      <c r="AE14" s="6">
        <f>[10]Abril!$B$34</f>
        <v>23.499999999999996</v>
      </c>
      <c r="AF14" s="89">
        <f>AVERAGE(B14:AE14)</f>
        <v>23.054583333333333</v>
      </c>
      <c r="AG14" s="12" t="s">
        <v>54</v>
      </c>
    </row>
    <row r="15" spans="1:33" ht="17.100000000000001" customHeight="1" x14ac:dyDescent="0.2">
      <c r="A15" s="141" t="s">
        <v>6</v>
      </c>
      <c r="B15" s="6">
        <f>[11]Abril!$B$5</f>
        <v>23.637499999999999</v>
      </c>
      <c r="C15" s="6">
        <f>[11]Abril!$B$6</f>
        <v>24.395833333333332</v>
      </c>
      <c r="D15" s="6">
        <f>[11]Abril!$B$7</f>
        <v>25.875</v>
      </c>
      <c r="E15" s="6">
        <f>[11]Abril!$B$8</f>
        <v>25.241666666666664</v>
      </c>
      <c r="F15" s="6">
        <f>[11]Abril!$B$9</f>
        <v>25.733333333333334</v>
      </c>
      <c r="G15" s="6">
        <f>[11]Abril!$B$10</f>
        <v>25.762500000000003</v>
      </c>
      <c r="H15" s="6">
        <f>[11]Abril!$B$11</f>
        <v>25.320833333333336</v>
      </c>
      <c r="I15" s="6">
        <f>[11]Abril!$B$12</f>
        <v>24.670833333333331</v>
      </c>
      <c r="J15" s="6">
        <f>[11]Abril!$B$13</f>
        <v>25.562500000000004</v>
      </c>
      <c r="K15" s="6">
        <f>[11]Abril!$B$14</f>
        <v>26.579166666666669</v>
      </c>
      <c r="L15" s="6">
        <f>[11]Abril!$B$15</f>
        <v>25.954166666666669</v>
      </c>
      <c r="M15" s="6">
        <f>[11]Abril!$B$16</f>
        <v>25.687499999999996</v>
      </c>
      <c r="N15" s="6">
        <f>[11]Abril!$B$17</f>
        <v>24.145833333333332</v>
      </c>
      <c r="O15" s="6">
        <f>[11]Abril!$B$18</f>
        <v>24.470833333333331</v>
      </c>
      <c r="P15" s="6">
        <f>[11]Abril!$B$19</f>
        <v>25.037499999999998</v>
      </c>
      <c r="Q15" s="6">
        <f>[11]Abril!$B$20</f>
        <v>23.058333333333337</v>
      </c>
      <c r="R15" s="6">
        <f>[11]Abril!$B$21</f>
        <v>23.4375</v>
      </c>
      <c r="S15" s="6">
        <f>[11]Abril!$B$22</f>
        <v>23.637499999999999</v>
      </c>
      <c r="T15" s="6">
        <f>[11]Abril!$B$23</f>
        <v>23.558333333333334</v>
      </c>
      <c r="U15" s="6">
        <f>[11]Abril!$B$24</f>
        <v>24.470833333333331</v>
      </c>
      <c r="V15" s="6">
        <f>[11]Abril!$B$25</f>
        <v>25.233333333333334</v>
      </c>
      <c r="W15" s="6">
        <f>[11]Abril!$B$26</f>
        <v>24.4375</v>
      </c>
      <c r="X15" s="6">
        <f>[11]Abril!$B$27</f>
        <v>22.979166666666668</v>
      </c>
      <c r="Y15" s="6">
        <f>[11]Abril!$B$28</f>
        <v>23.620833333333334</v>
      </c>
      <c r="Z15" s="6">
        <f>[11]Abril!$B$29</f>
        <v>24.637499999999999</v>
      </c>
      <c r="AA15" s="6">
        <f>[11]Abril!$B$30</f>
        <v>24.783333333333331</v>
      </c>
      <c r="AB15" s="6">
        <f>[11]Abril!$B$31</f>
        <v>24.799999999999997</v>
      </c>
      <c r="AC15" s="6">
        <f>[11]Abril!$B$32</f>
        <v>25.120833333333326</v>
      </c>
      <c r="AD15" s="6">
        <f>[11]Abril!$B$33</f>
        <v>25.145833333333332</v>
      </c>
      <c r="AE15" s="6">
        <f>[11]Abril!$B$34</f>
        <v>24.462499999999995</v>
      </c>
      <c r="AF15" s="89">
        <f>AVERAGE(B15:AE15)</f>
        <v>24.715277777777771</v>
      </c>
      <c r="AG15" s="12" t="s">
        <v>54</v>
      </c>
    </row>
    <row r="16" spans="1:33" ht="17.100000000000001" customHeight="1" x14ac:dyDescent="0.2">
      <c r="A16" s="141" t="s">
        <v>7</v>
      </c>
      <c r="B16" s="6">
        <f>[12]Abril!$B$5</f>
        <v>23.579166666666662</v>
      </c>
      <c r="C16" s="6">
        <f>[12]Abril!$B$6</f>
        <v>23.425000000000008</v>
      </c>
      <c r="D16" s="6">
        <f>[12]Abril!$B$7</f>
        <v>23.441666666666666</v>
      </c>
      <c r="E16" s="6">
        <f>[12]Abril!$B$8</f>
        <v>22.870833333333334</v>
      </c>
      <c r="F16" s="6">
        <f>[12]Abril!$B$9</f>
        <v>24.258333333333329</v>
      </c>
      <c r="G16" s="6">
        <f>[12]Abril!$B$10</f>
        <v>24.875</v>
      </c>
      <c r="H16" s="6">
        <f>[12]Abril!$B$11</f>
        <v>25.620833333333337</v>
      </c>
      <c r="I16" s="6">
        <f>[12]Abril!$B$12</f>
        <v>25.637499999999999</v>
      </c>
      <c r="J16" s="6">
        <f>[12]Abril!$B$13</f>
        <v>25.420833333333331</v>
      </c>
      <c r="K16" s="6">
        <f>[12]Abril!$B$14</f>
        <v>26.591666666666665</v>
      </c>
      <c r="L16" s="6">
        <f>[12]Abril!$B$15</f>
        <v>26.412499999999998</v>
      </c>
      <c r="M16" s="6">
        <f>[12]Abril!$B$16</f>
        <v>26.387500000000006</v>
      </c>
      <c r="N16" s="6">
        <f>[12]Abril!$B$17</f>
        <v>25.695833333333336</v>
      </c>
      <c r="O16" s="6">
        <f>[12]Abril!$B$18</f>
        <v>25.508333333333329</v>
      </c>
      <c r="P16" s="6">
        <f>[12]Abril!$B$19</f>
        <v>24.354166666666668</v>
      </c>
      <c r="Q16" s="6">
        <f>[12]Abril!$B$20</f>
        <v>22.720833333333335</v>
      </c>
      <c r="R16" s="6">
        <f>[12]Abril!$B$21</f>
        <v>22.741666666666664</v>
      </c>
      <c r="S16" s="6">
        <f>[12]Abril!$B$22</f>
        <v>23.879166666666666</v>
      </c>
      <c r="T16" s="6">
        <f>[12]Abril!$B$23</f>
        <v>24.670833333333334</v>
      </c>
      <c r="U16" s="6">
        <f>[12]Abril!$B$24</f>
        <v>23.629166666666666</v>
      </c>
      <c r="V16" s="6">
        <f>[12]Abril!$B$25</f>
        <v>23.724999999999998</v>
      </c>
      <c r="W16" s="6">
        <f>[12]Abril!$B$26</f>
        <v>24.983333333333338</v>
      </c>
      <c r="X16" s="6">
        <f>[12]Abril!$B$27</f>
        <v>24.716666666666669</v>
      </c>
      <c r="Y16" s="6">
        <f>[12]Abril!$B$28</f>
        <v>25.008333333333329</v>
      </c>
      <c r="Z16" s="6">
        <f>[12]Abril!$B$29</f>
        <v>25.204347826086948</v>
      </c>
      <c r="AA16" s="6">
        <f>[12]Abril!$B$30</f>
        <v>22.027272727272724</v>
      </c>
      <c r="AB16" s="6" t="str">
        <f>[12]Abril!$B$31</f>
        <v>*</v>
      </c>
      <c r="AC16" s="6" t="str">
        <f>[12]Abril!$B$32</f>
        <v>*</v>
      </c>
      <c r="AD16" s="6" t="str">
        <f>[12]Abril!$B$33</f>
        <v>*</v>
      </c>
      <c r="AE16" s="6" t="str">
        <f>[12]Abril!$B$34</f>
        <v>*</v>
      </c>
      <c r="AF16" s="89">
        <f t="shared" ref="AF16:AF30" si="3">AVERAGE(B16:AE16)</f>
        <v>24.514837970001015</v>
      </c>
    </row>
    <row r="17" spans="1:32" ht="17.100000000000001" customHeight="1" x14ac:dyDescent="0.2">
      <c r="A17" s="141" t="s">
        <v>8</v>
      </c>
      <c r="B17" s="6">
        <f>[13]Abril!$B$5</f>
        <v>23.279166666666665</v>
      </c>
      <c r="C17" s="6">
        <f>[13]Abril!$B$6</f>
        <v>24</v>
      </c>
      <c r="D17" s="6">
        <f>[13]Abril!$B$7</f>
        <v>23.341666666666672</v>
      </c>
      <c r="E17" s="6">
        <f>[13]Abril!$B$8</f>
        <v>23.150000000000002</v>
      </c>
      <c r="F17" s="6">
        <f>[13]Abril!$B$9</f>
        <v>23.516666666666666</v>
      </c>
      <c r="G17" s="6">
        <f>[13]Abril!$B$10</f>
        <v>24.025000000000002</v>
      </c>
      <c r="H17" s="6">
        <f>[13]Abril!$B$11</f>
        <v>24.279166666666672</v>
      </c>
      <c r="I17" s="6">
        <f>[13]Abril!$B$12</f>
        <v>24.712500000000002</v>
      </c>
      <c r="J17" s="6">
        <f>[13]Abril!$B$13</f>
        <v>23.829166666666666</v>
      </c>
      <c r="K17" s="6">
        <f>[13]Abril!$B$14</f>
        <v>25.345833333333331</v>
      </c>
      <c r="L17" s="6">
        <f>[13]Abril!$B$15</f>
        <v>25.824999999999999</v>
      </c>
      <c r="M17" s="6">
        <f>[13]Abril!$B$16</f>
        <v>25.649999999999991</v>
      </c>
      <c r="N17" s="6">
        <f>[13]Abril!$B$17</f>
        <v>25.012500000000003</v>
      </c>
      <c r="O17" s="6">
        <f>[13]Abril!$B$18</f>
        <v>24.6</v>
      </c>
      <c r="P17" s="6">
        <f>[13]Abril!$B$19</f>
        <v>22.770833333333329</v>
      </c>
      <c r="Q17" s="6">
        <f>[13]Abril!$B$20</f>
        <v>21.795833333333334</v>
      </c>
      <c r="R17" s="6">
        <f>[13]Abril!$B$21</f>
        <v>22.195833333333336</v>
      </c>
      <c r="S17" s="6">
        <f>[13]Abril!$B$22</f>
        <v>23.191666666666666</v>
      </c>
      <c r="T17" s="6">
        <f>[13]Abril!$B$23</f>
        <v>24.05</v>
      </c>
      <c r="U17" s="6">
        <f>[13]Abril!$B$24</f>
        <v>23.795833333333334</v>
      </c>
      <c r="V17" s="6">
        <f>[13]Abril!$B$25</f>
        <v>24.141666666666666</v>
      </c>
      <c r="W17" s="6">
        <f>[13]Abril!$B$26</f>
        <v>24.487499999999997</v>
      </c>
      <c r="X17" s="6">
        <f>[13]Abril!$B$27</f>
        <v>24.129166666666663</v>
      </c>
      <c r="Y17" s="6">
        <f>[13]Abril!$B$28</f>
        <v>24.520833333333332</v>
      </c>
      <c r="Z17" s="6">
        <f>[13]Abril!$B$29</f>
        <v>24.162499999999998</v>
      </c>
      <c r="AA17" s="6">
        <f>[13]Abril!$B$30</f>
        <v>24.4375</v>
      </c>
      <c r="AB17" s="6">
        <f>[13]Abril!$B$31</f>
        <v>24.575000000000003</v>
      </c>
      <c r="AC17" s="6">
        <f>[13]Abril!$B$32</f>
        <v>25.091666666666672</v>
      </c>
      <c r="AD17" s="6">
        <f>[13]Abril!$B$33</f>
        <v>25.312499999999996</v>
      </c>
      <c r="AE17" s="6">
        <f>[13]Abril!$B$34</f>
        <v>25.541666666666671</v>
      </c>
      <c r="AF17" s="89">
        <f t="shared" si="3"/>
        <v>24.158888888888892</v>
      </c>
    </row>
    <row r="18" spans="1:32" ht="17.100000000000001" customHeight="1" x14ac:dyDescent="0.2">
      <c r="A18" s="141" t="s">
        <v>9</v>
      </c>
      <c r="B18" s="6">
        <f>[14]Abril!$B$5</f>
        <v>22.833333333333332</v>
      </c>
      <c r="C18" s="6">
        <f>[14]Abril!$B$6</f>
        <v>23.279166666666669</v>
      </c>
      <c r="D18" s="6">
        <f>[14]Abril!$B$7</f>
        <v>24.458333333333339</v>
      </c>
      <c r="E18" s="6">
        <f>[14]Abril!$B$8</f>
        <v>24.4375</v>
      </c>
      <c r="F18" s="6">
        <f>[14]Abril!$B$9</f>
        <v>25.308333333333337</v>
      </c>
      <c r="G18" s="6">
        <f>[14]Abril!$B$10</f>
        <v>26.104166666666668</v>
      </c>
      <c r="H18" s="6">
        <f>[14]Abril!$B$11</f>
        <v>26.145833333333332</v>
      </c>
      <c r="I18" s="6">
        <f>[14]Abril!$B$12</f>
        <v>26.133333333333336</v>
      </c>
      <c r="J18" s="6">
        <f>[14]Abril!$B$13</f>
        <v>25.841666666666672</v>
      </c>
      <c r="K18" s="6">
        <f>[14]Abril!$B$14</f>
        <v>26.8125</v>
      </c>
      <c r="L18" s="6">
        <f>[14]Abril!$B$15</f>
        <v>27.104166666666668</v>
      </c>
      <c r="M18" s="6">
        <f>[14]Abril!$B$16</f>
        <v>26.633333333333326</v>
      </c>
      <c r="N18" s="6">
        <f>[14]Abril!$B$17</f>
        <v>26.204166666666666</v>
      </c>
      <c r="O18" s="6">
        <f>[14]Abril!$B$18</f>
        <v>26.462499999999995</v>
      </c>
      <c r="P18" s="6">
        <f>[14]Abril!$B$19</f>
        <v>24.845833333333335</v>
      </c>
      <c r="Q18" s="6">
        <f>[14]Abril!$B$20</f>
        <v>22.841666666666669</v>
      </c>
      <c r="R18" s="6">
        <f>[14]Abril!$B$21</f>
        <v>23.216666666666669</v>
      </c>
      <c r="S18" s="6">
        <f>[14]Abril!$B$22</f>
        <v>24.241666666666664</v>
      </c>
      <c r="T18" s="6">
        <f>[14]Abril!$B$23</f>
        <v>25</v>
      </c>
      <c r="U18" s="6">
        <f>[14]Abril!$B$24</f>
        <v>25.504166666666666</v>
      </c>
      <c r="V18" s="6">
        <f>[14]Abril!$B$25</f>
        <v>25.554166666666674</v>
      </c>
      <c r="W18" s="6">
        <f>[14]Abril!$B$26</f>
        <v>25.391666666666662</v>
      </c>
      <c r="X18" s="6">
        <f>[14]Abril!$B$27</f>
        <v>25.441666666666674</v>
      </c>
      <c r="Y18" s="6">
        <f>[14]Abril!$B$28</f>
        <v>25.820833333333336</v>
      </c>
      <c r="Z18" s="6">
        <f>[14]Abril!$B$29</f>
        <v>25.637499999999999</v>
      </c>
      <c r="AA18" s="6">
        <f>[14]Abril!$B$30</f>
        <v>25.895833333333329</v>
      </c>
      <c r="AB18" s="6">
        <f>[14]Abril!$B$31</f>
        <v>26.179166666666664</v>
      </c>
      <c r="AC18" s="6">
        <f>[14]Abril!$B$32</f>
        <v>27.079166666666666</v>
      </c>
      <c r="AD18" s="6">
        <f>[14]Abril!$B$33</f>
        <v>27.120833333333334</v>
      </c>
      <c r="AE18" s="6">
        <f>[14]Abril!$B$34</f>
        <v>27.220833333333331</v>
      </c>
      <c r="AF18" s="89">
        <f t="shared" si="3"/>
        <v>25.491666666666671</v>
      </c>
    </row>
    <row r="19" spans="1:32" ht="17.100000000000001" customHeight="1" x14ac:dyDescent="0.2">
      <c r="A19" s="141" t="s">
        <v>49</v>
      </c>
      <c r="B19" s="6">
        <f>[15]Abril!$B$5</f>
        <v>26.025000000000002</v>
      </c>
      <c r="C19" s="6">
        <f>[15]Abril!$B$6</f>
        <v>26.516666666666666</v>
      </c>
      <c r="D19" s="6">
        <f>[15]Abril!$B$7</f>
        <v>27.600000000000005</v>
      </c>
      <c r="E19" s="6">
        <f>[15]Abril!$B$8</f>
        <v>28.116666666666671</v>
      </c>
      <c r="F19" s="6">
        <f>[15]Abril!$B$9</f>
        <v>28.14</v>
      </c>
      <c r="G19" s="6">
        <f>[15]Abril!$B$10</f>
        <v>27.477777777777778</v>
      </c>
      <c r="H19" s="6">
        <f>[15]Abril!$B$11</f>
        <v>29.24666666666667</v>
      </c>
      <c r="I19" s="6">
        <f>[15]Abril!$B$12</f>
        <v>28.660000000000004</v>
      </c>
      <c r="J19" s="6">
        <f>[15]Abril!$B$13</f>
        <v>29.79</v>
      </c>
      <c r="K19" s="6">
        <f>[15]Abril!$B$14</f>
        <v>31.409090909090914</v>
      </c>
      <c r="L19" s="6">
        <f>[15]Abril!$B$15</f>
        <v>31.372727272727275</v>
      </c>
      <c r="M19" s="6">
        <f>[15]Abril!$B$16</f>
        <v>30.861538461538462</v>
      </c>
      <c r="N19" s="6">
        <f>[15]Abril!$B$17</f>
        <v>27.3</v>
      </c>
      <c r="O19" s="6">
        <f>[15]Abril!$B$18</f>
        <v>24.787500000000005</v>
      </c>
      <c r="P19" s="6">
        <f>[15]Abril!$B$19</f>
        <v>24.541666666666668</v>
      </c>
      <c r="Q19" s="6">
        <f>[15]Abril!$B$20</f>
        <v>24.75</v>
      </c>
      <c r="R19" s="6">
        <f>[15]Abril!$B$21</f>
        <v>24.666666666666668</v>
      </c>
      <c r="S19" s="6">
        <f>[15]Abril!$B$22</f>
        <v>24.979166666666661</v>
      </c>
      <c r="T19" s="6">
        <f>[15]Abril!$B$23</f>
        <v>25.216666666666669</v>
      </c>
      <c r="U19" s="6">
        <f>[15]Abril!$B$24</f>
        <v>25.141666666666666</v>
      </c>
      <c r="V19" s="6">
        <f>[15]Abril!$B$25</f>
        <v>25.229166666666661</v>
      </c>
      <c r="W19" s="6">
        <f>[15]Abril!$B$26</f>
        <v>26.083333333333332</v>
      </c>
      <c r="X19" s="6">
        <f>[15]Abril!$B$27</f>
        <v>25.445833333333336</v>
      </c>
      <c r="Y19" s="6">
        <f>[15]Abril!$B$28</f>
        <v>25.454166666666666</v>
      </c>
      <c r="Z19" s="6">
        <f>[15]Abril!$B$29</f>
        <v>25.416666666666671</v>
      </c>
      <c r="AA19" s="6">
        <f>[15]Abril!$B$30</f>
        <v>25.408333333333331</v>
      </c>
      <c r="AB19" s="6">
        <f>[15]Abril!$B$31</f>
        <v>25.358333333333334</v>
      </c>
      <c r="AC19" s="6">
        <f>[15]Abril!$B$32</f>
        <v>25.958333333333332</v>
      </c>
      <c r="AD19" s="6">
        <f>[15]Abril!$B$33</f>
        <v>25.849999999999994</v>
      </c>
      <c r="AE19" s="6">
        <f>[15]Abril!$B$34</f>
        <v>26.008333333333336</v>
      </c>
      <c r="AF19" s="89">
        <f t="shared" si="3"/>
        <v>26.76039892514893</v>
      </c>
    </row>
    <row r="20" spans="1:32" ht="17.100000000000001" customHeight="1" x14ac:dyDescent="0.2">
      <c r="A20" s="141" t="s">
        <v>10</v>
      </c>
      <c r="B20" s="6">
        <f>[16]Abril!$B$5</f>
        <v>24.254166666666666</v>
      </c>
      <c r="C20" s="6">
        <f>[16]Abril!$B$6</f>
        <v>24.3</v>
      </c>
      <c r="D20" s="6">
        <f>[16]Abril!$B$7</f>
        <v>23.641666666666655</v>
      </c>
      <c r="E20" s="6">
        <f>[16]Abril!$B$8</f>
        <v>23.379166666666666</v>
      </c>
      <c r="F20" s="6">
        <f>[16]Abril!$B$9</f>
        <v>24.037499999999998</v>
      </c>
      <c r="G20" s="6">
        <f>[16]Abril!$B$10</f>
        <v>24.579166666666662</v>
      </c>
      <c r="H20" s="6">
        <f>[16]Abril!$B$11</f>
        <v>25.429166666666671</v>
      </c>
      <c r="I20" s="6">
        <f>[16]Abril!$B$12</f>
        <v>24.845833333333331</v>
      </c>
      <c r="J20" s="6">
        <f>[16]Abril!$B$13</f>
        <v>24.070833333333329</v>
      </c>
      <c r="K20" s="6">
        <f>[16]Abril!$B$14</f>
        <v>26.254166666666663</v>
      </c>
      <c r="L20" s="6">
        <f>[16]Abril!$B$15</f>
        <v>27.008333333333329</v>
      </c>
      <c r="M20" s="6">
        <f>[16]Abril!$B$16</f>
        <v>26.525000000000002</v>
      </c>
      <c r="N20" s="6">
        <f>[16]Abril!$B$17</f>
        <v>25.304166666666664</v>
      </c>
      <c r="O20" s="6">
        <f>[16]Abril!$B$18</f>
        <v>24.966666666666665</v>
      </c>
      <c r="P20" s="6">
        <f>[16]Abril!$B$19</f>
        <v>24.058333333333334</v>
      </c>
      <c r="Q20" s="6">
        <f>[16]Abril!$B$20</f>
        <v>22.408333333333335</v>
      </c>
      <c r="R20" s="6">
        <f>[16]Abril!$B$21</f>
        <v>22.854166666666668</v>
      </c>
      <c r="S20" s="6">
        <f>[16]Abril!$B$22</f>
        <v>24.125</v>
      </c>
      <c r="T20" s="6">
        <f>[16]Abril!$B$23</f>
        <v>25.379166666666674</v>
      </c>
      <c r="U20" s="6">
        <f>[16]Abril!$B$24</f>
        <v>23.387499999999999</v>
      </c>
      <c r="V20" s="6">
        <f>[16]Abril!$B$25</f>
        <v>24.570833333333336</v>
      </c>
      <c r="W20" s="6">
        <f>[16]Abril!$B$26</f>
        <v>25.112500000000008</v>
      </c>
      <c r="X20" s="6">
        <f>[16]Abril!$B$27</f>
        <v>24.399999999999991</v>
      </c>
      <c r="Y20" s="6">
        <f>[16]Abril!$B$28</f>
        <v>24.499999999999996</v>
      </c>
      <c r="Z20" s="6">
        <f>[16]Abril!$B$29</f>
        <v>24.541666666666668</v>
      </c>
      <c r="AA20" s="6">
        <f>[16]Abril!$B$30</f>
        <v>24.212500000000002</v>
      </c>
      <c r="AB20" s="6">
        <f>[16]Abril!$B$31</f>
        <v>24.887500000000003</v>
      </c>
      <c r="AC20" s="6">
        <f>[16]Abril!$B$32</f>
        <v>25.508333333333329</v>
      </c>
      <c r="AD20" s="6">
        <f>[16]Abril!$B$33</f>
        <v>25.674999999999997</v>
      </c>
      <c r="AE20" s="6">
        <f>[16]Abril!$B$34</f>
        <v>25.966666666666665</v>
      </c>
      <c r="AF20" s="89">
        <f t="shared" si="3"/>
        <v>24.672777777777771</v>
      </c>
    </row>
    <row r="21" spans="1:32" ht="17.100000000000001" customHeight="1" x14ac:dyDescent="0.2">
      <c r="A21" s="141" t="s">
        <v>11</v>
      </c>
      <c r="B21" s="6">
        <f>[17]Abril!$B$5</f>
        <v>22.962499999999995</v>
      </c>
      <c r="C21" s="6">
        <f>[17]Abril!$B$6</f>
        <v>23.066666666666663</v>
      </c>
      <c r="D21" s="6">
        <f>[17]Abril!$B$7</f>
        <v>24.141666666666666</v>
      </c>
      <c r="E21" s="6">
        <f>[17]Abril!$B$8</f>
        <v>23.237499999999997</v>
      </c>
      <c r="F21" s="6">
        <f>[17]Abril!$B$9</f>
        <v>22.995833333333334</v>
      </c>
      <c r="G21" s="6">
        <f>[17]Abril!$B$10</f>
        <v>23.295833333333331</v>
      </c>
      <c r="H21" s="6">
        <f>[17]Abril!$B$11</f>
        <v>23.729166666666668</v>
      </c>
      <c r="I21" s="6">
        <f>[17]Abril!$B$12</f>
        <v>23.616666666666664</v>
      </c>
      <c r="J21" s="6">
        <f>[17]Abril!$B$13</f>
        <v>23.866666666666671</v>
      </c>
      <c r="K21" s="6">
        <f>[17]Abril!$B$14</f>
        <v>25.920833333333334</v>
      </c>
      <c r="L21" s="6">
        <f>[17]Abril!$B$15</f>
        <v>25.75</v>
      </c>
      <c r="M21" s="6">
        <f>[17]Abril!$B$16</f>
        <v>25.979166666666661</v>
      </c>
      <c r="N21" s="6">
        <f>[17]Abril!$B$17</f>
        <v>24.558333333333337</v>
      </c>
      <c r="O21" s="6">
        <f>[17]Abril!$B$18</f>
        <v>23.983333333333331</v>
      </c>
      <c r="P21" s="6">
        <f>[17]Abril!$B$19</f>
        <v>24.525000000000002</v>
      </c>
      <c r="Q21" s="6">
        <f>[17]Abril!$B$20</f>
        <v>23.470833333333342</v>
      </c>
      <c r="R21" s="6">
        <f>[17]Abril!$B$21</f>
        <v>23.033333333333331</v>
      </c>
      <c r="S21" s="6">
        <f>[17]Abril!$B$22</f>
        <v>23.474999999999998</v>
      </c>
      <c r="T21" s="6">
        <f>[17]Abril!$B$23</f>
        <v>23.712499999999995</v>
      </c>
      <c r="U21" s="6">
        <f>[17]Abril!$B$24</f>
        <v>22.491666666666671</v>
      </c>
      <c r="V21" s="6">
        <f>[17]Abril!$B$25</f>
        <v>23.408333333333335</v>
      </c>
      <c r="W21" s="6">
        <f>[17]Abril!$B$26</f>
        <v>24.112500000000001</v>
      </c>
      <c r="X21" s="6">
        <f>[17]Abril!$B$27</f>
        <v>22.591666666666669</v>
      </c>
      <c r="Y21" s="6">
        <f>[17]Abril!$B$28</f>
        <v>23.087499999999995</v>
      </c>
      <c r="Z21" s="6">
        <f>[17]Abril!$B$29</f>
        <v>22.95</v>
      </c>
      <c r="AA21" s="6">
        <f>[17]Abril!$B$30</f>
        <v>23.499999999999996</v>
      </c>
      <c r="AB21" s="6">
        <f>[17]Abril!$B$31</f>
        <v>23.379166666666663</v>
      </c>
      <c r="AC21" s="6">
        <f>[17]Abril!$B$32</f>
        <v>24.329166666666666</v>
      </c>
      <c r="AD21" s="6">
        <f>[17]Abril!$B$33</f>
        <v>23.991666666666664</v>
      </c>
      <c r="AE21" s="6">
        <f>[17]Abril!$B$34</f>
        <v>24.229166666666671</v>
      </c>
      <c r="AF21" s="89">
        <f t="shared" si="3"/>
        <v>23.779722222222222</v>
      </c>
    </row>
    <row r="22" spans="1:32" ht="17.100000000000001" customHeight="1" x14ac:dyDescent="0.2">
      <c r="A22" s="141" t="s">
        <v>12</v>
      </c>
      <c r="B22" s="6">
        <f>[18]Abril!$B$5</f>
        <v>24.552941176470593</v>
      </c>
      <c r="C22" s="6">
        <f>[18]Abril!$B$6</f>
        <v>25.24166666666666</v>
      </c>
      <c r="D22" s="6">
        <f>[18]Abril!$B$7</f>
        <v>25.92</v>
      </c>
      <c r="E22" s="6">
        <f>[18]Abril!$B$8</f>
        <v>25.647619047619042</v>
      </c>
      <c r="F22" s="6">
        <f>[18]Abril!$B$9</f>
        <v>25.931818181818176</v>
      </c>
      <c r="G22" s="6">
        <f>[18]Abril!$B$10</f>
        <v>26.905000000000001</v>
      </c>
      <c r="H22" s="6">
        <f>[18]Abril!$B$11</f>
        <v>27.295238095238098</v>
      </c>
      <c r="I22" s="6">
        <f>[18]Abril!$B$12</f>
        <v>26.708333333333332</v>
      </c>
      <c r="J22" s="6">
        <f>[18]Abril!$B$13</f>
        <v>25.745833333333334</v>
      </c>
      <c r="K22" s="6">
        <f>[18]Abril!$B$14</f>
        <v>27.586363636363629</v>
      </c>
      <c r="L22" s="6">
        <f>[18]Abril!$B$15</f>
        <v>27.254166666666666</v>
      </c>
      <c r="M22" s="6">
        <f>[18]Abril!$B$16</f>
        <v>26.399999999999995</v>
      </c>
      <c r="N22" s="6">
        <f>[18]Abril!$B$17</f>
        <v>25.836363636363636</v>
      </c>
      <c r="O22" s="6">
        <f>[18]Abril!$B$18</f>
        <v>26.695</v>
      </c>
      <c r="P22" s="6">
        <f>[18]Abril!$B$19</f>
        <v>25.159999999999997</v>
      </c>
      <c r="Q22" s="6">
        <f>[18]Abril!$B$20</f>
        <v>25.291666666666671</v>
      </c>
      <c r="R22" s="6">
        <f>[18]Abril!$B$21</f>
        <v>24.458823529411767</v>
      </c>
      <c r="S22" s="6">
        <f>[18]Abril!$B$22</f>
        <v>24.873333333333335</v>
      </c>
      <c r="T22" s="6">
        <f>[18]Abril!$B$23</f>
        <v>27.283333333333331</v>
      </c>
      <c r="U22" s="6">
        <f>[18]Abril!$B$24</f>
        <v>26.426315789473684</v>
      </c>
      <c r="V22" s="6">
        <f>[18]Abril!$B$25</f>
        <v>26.169999999999998</v>
      </c>
      <c r="W22" s="6">
        <f>[18]Abril!$B$26</f>
        <v>26.855</v>
      </c>
      <c r="X22" s="6">
        <f>[18]Abril!$B$27</f>
        <v>25.129166666666666</v>
      </c>
      <c r="Y22" s="6">
        <f>[18]Abril!$B$28</f>
        <v>25.786363636363635</v>
      </c>
      <c r="Z22" s="6">
        <f>[18]Abril!$B$29</f>
        <v>26.123809523809523</v>
      </c>
      <c r="AA22" s="6">
        <f>[18]Abril!$B$30</f>
        <v>26.759999999999998</v>
      </c>
      <c r="AB22" s="6">
        <f>[18]Abril!$B$31</f>
        <v>27.394444444444442</v>
      </c>
      <c r="AC22" s="6">
        <f>[18]Abril!$B$32</f>
        <v>28.174999999999994</v>
      </c>
      <c r="AD22" s="6">
        <f>[18]Abril!$B$33</f>
        <v>29.564285714285713</v>
      </c>
      <c r="AE22" s="6">
        <f>[18]Abril!$B$34</f>
        <v>28.194117647058825</v>
      </c>
      <c r="AF22" s="89">
        <f t="shared" si="3"/>
        <v>26.378866801957358</v>
      </c>
    </row>
    <row r="23" spans="1:32" ht="17.100000000000001" customHeight="1" x14ac:dyDescent="0.2">
      <c r="A23" s="141" t="s">
        <v>13</v>
      </c>
      <c r="B23" s="6">
        <f>[19]Abril!$B$5</f>
        <v>28.3</v>
      </c>
      <c r="C23" s="6" t="str">
        <f>[19]Abril!$B$6</f>
        <v>*</v>
      </c>
      <c r="D23" s="6">
        <f>[19]Abril!$B$7</f>
        <v>28.15</v>
      </c>
      <c r="E23" s="6" t="str">
        <f>[19]Abril!$B$8</f>
        <v>*</v>
      </c>
      <c r="F23" s="6" t="str">
        <f>[19]Abril!$B$9</f>
        <v>*</v>
      </c>
      <c r="G23" s="6" t="str">
        <f>[19]Abril!$B$10</f>
        <v>*</v>
      </c>
      <c r="H23" s="6" t="str">
        <f>[19]Abril!$B$11</f>
        <v>*</v>
      </c>
      <c r="I23" s="6" t="str">
        <f>[19]Abril!$B$12</f>
        <v>*</v>
      </c>
      <c r="J23" s="6" t="str">
        <f>[19]Abril!$B$13</f>
        <v>*</v>
      </c>
      <c r="K23" s="6" t="str">
        <f>[19]Abril!$B$14</f>
        <v>*</v>
      </c>
      <c r="L23" s="6" t="str">
        <f>[19]Abril!$B$15</f>
        <v>*</v>
      </c>
      <c r="M23" s="6" t="str">
        <f>[19]Abril!$B$16</f>
        <v>*</v>
      </c>
      <c r="N23" s="6" t="str">
        <f>[19]Abril!$B$17</f>
        <v>*</v>
      </c>
      <c r="O23" s="6" t="str">
        <f>[19]Abril!$B$18</f>
        <v>*</v>
      </c>
      <c r="P23" s="6" t="str">
        <f>[19]Abril!$B$19</f>
        <v>*</v>
      </c>
      <c r="Q23" s="6" t="str">
        <f>[19]Abril!$B$20</f>
        <v>*</v>
      </c>
      <c r="R23" s="6" t="str">
        <f>[19]Abril!$B$21</f>
        <v>*</v>
      </c>
      <c r="S23" s="6" t="str">
        <f>[19]Abril!$B$22</f>
        <v>*</v>
      </c>
      <c r="T23" s="6" t="str">
        <f>[19]Abril!$B$23</f>
        <v>*</v>
      </c>
      <c r="U23" s="6" t="str">
        <f>[19]Abril!$B$24</f>
        <v>*</v>
      </c>
      <c r="V23" s="6" t="str">
        <f>[19]Abril!$B$25</f>
        <v>*</v>
      </c>
      <c r="W23" s="6" t="str">
        <f>[19]Abril!$B$26</f>
        <v>*</v>
      </c>
      <c r="X23" s="6" t="str">
        <f>[19]Abril!$B$27</f>
        <v>*</v>
      </c>
      <c r="Y23" s="6" t="str">
        <f>[19]Abril!$B$28</f>
        <v>*</v>
      </c>
      <c r="Z23" s="6" t="str">
        <f>[19]Abril!$B$29</f>
        <v>*</v>
      </c>
      <c r="AA23" s="6" t="str">
        <f>[19]Abril!$B$30</f>
        <v>*</v>
      </c>
      <c r="AB23" s="6" t="str">
        <f>[19]Abril!$B$31</f>
        <v>*</v>
      </c>
      <c r="AC23" s="6" t="str">
        <f>[19]Abril!$B$32</f>
        <v>*</v>
      </c>
      <c r="AD23" s="6" t="str">
        <f>[19]Abril!$B$33</f>
        <v>*</v>
      </c>
      <c r="AE23" s="6" t="str">
        <f>[19]Abril!$B$34</f>
        <v>*</v>
      </c>
      <c r="AF23" s="89">
        <f t="shared" si="3"/>
        <v>28.225000000000001</v>
      </c>
    </row>
    <row r="24" spans="1:32" ht="17.100000000000001" customHeight="1" x14ac:dyDescent="0.2">
      <c r="A24" s="141" t="s">
        <v>14</v>
      </c>
      <c r="B24" s="6">
        <f>[20]Abril!$B$5</f>
        <v>24.679166666666664</v>
      </c>
      <c r="C24" s="6">
        <f>[20]Abril!$B$6</f>
        <v>24.312500000000004</v>
      </c>
      <c r="D24" s="6">
        <f>[20]Abril!$B$7</f>
        <v>24.470588235294116</v>
      </c>
      <c r="E24" s="6">
        <f>[20]Abril!$B$8</f>
        <v>27.02</v>
      </c>
      <c r="F24" s="6">
        <f>[20]Abril!$B$9</f>
        <v>24.908695652173911</v>
      </c>
      <c r="G24" s="6">
        <f>[20]Abril!$B$10</f>
        <v>25.145833333333339</v>
      </c>
      <c r="H24" s="6">
        <f>[20]Abril!$B$11</f>
        <v>25.520833333333329</v>
      </c>
      <c r="I24" s="6">
        <f>[20]Abril!$B$12</f>
        <v>25.916666666666668</v>
      </c>
      <c r="J24" s="6">
        <f>[20]Abril!$B$13</f>
        <v>26.862500000000001</v>
      </c>
      <c r="K24" s="6">
        <f>[20]Abril!$B$14</f>
        <v>26.895833333333339</v>
      </c>
      <c r="L24" s="6">
        <f>[20]Abril!$B$15</f>
        <v>26.733333333333334</v>
      </c>
      <c r="M24" s="6">
        <f>[20]Abril!$B$16</f>
        <v>25.662499999999998</v>
      </c>
      <c r="N24" s="6">
        <f>[20]Abril!$B$17</f>
        <v>24.599999999999998</v>
      </c>
      <c r="O24" s="6">
        <f>[20]Abril!$B$18</f>
        <v>25.258333333333336</v>
      </c>
      <c r="P24" s="6">
        <f>[20]Abril!$B$19</f>
        <v>23.341666666666665</v>
      </c>
      <c r="Q24" s="6">
        <f>[20]Abril!$B$20</f>
        <v>23.291666666666668</v>
      </c>
      <c r="R24" s="6">
        <f>[20]Abril!$B$21</f>
        <v>23.416666666666668</v>
      </c>
      <c r="S24" s="6">
        <f>[20]Abril!$B$22</f>
        <v>24.591666666666669</v>
      </c>
      <c r="T24" s="6">
        <f>[20]Abril!$B$23</f>
        <v>24.504166666666674</v>
      </c>
      <c r="U24" s="6">
        <f>[20]Abril!$B$24</f>
        <v>24.649999999999995</v>
      </c>
      <c r="V24" s="6">
        <f>[20]Abril!$B$25</f>
        <v>24.683333333333334</v>
      </c>
      <c r="W24" s="6">
        <f>[20]Abril!$B$26</f>
        <v>22.291666666666671</v>
      </c>
      <c r="X24" s="6">
        <f>[20]Abril!$B$27</f>
        <v>23.141666666666666</v>
      </c>
      <c r="Y24" s="6">
        <f>[20]Abril!$B$28</f>
        <v>24.929166666666671</v>
      </c>
      <c r="Z24" s="6">
        <f>[20]Abril!$B$29</f>
        <v>24.908333333333331</v>
      </c>
      <c r="AA24" s="6">
        <f>[20]Abril!$B$30</f>
        <v>25.212500000000002</v>
      </c>
      <c r="AB24" s="6">
        <f>[20]Abril!$B$31</f>
        <v>25.291666666666661</v>
      </c>
      <c r="AC24" s="6">
        <f>[20]Abril!$B$32</f>
        <v>25.300000000000008</v>
      </c>
      <c r="AD24" s="6">
        <f>[20]Abril!$B$33</f>
        <v>25.395833333333332</v>
      </c>
      <c r="AE24" s="6">
        <f>[20]Abril!$B$34</f>
        <v>25.229166666666661</v>
      </c>
      <c r="AF24" s="89">
        <f t="shared" si="3"/>
        <v>24.938865018471155</v>
      </c>
    </row>
    <row r="25" spans="1:32" ht="17.100000000000001" customHeight="1" x14ac:dyDescent="0.2">
      <c r="A25" s="141" t="s">
        <v>15</v>
      </c>
      <c r="B25" s="6">
        <f>[21]Abril!$B$5</f>
        <v>22.316666666666663</v>
      </c>
      <c r="C25" s="6">
        <f>[21]Abril!$B$6</f>
        <v>22.408333333333335</v>
      </c>
      <c r="D25" s="6">
        <f>[21]Abril!$B$7</f>
        <v>22.295833333333334</v>
      </c>
      <c r="E25" s="6">
        <f>[21]Abril!$B$8</f>
        <v>22.854166666666671</v>
      </c>
      <c r="F25" s="6">
        <f>[21]Abril!$B$9</f>
        <v>23.354166666666668</v>
      </c>
      <c r="G25" s="6">
        <f>[21]Abril!$B$10</f>
        <v>23.466666666666669</v>
      </c>
      <c r="H25" s="6">
        <f>[21]Abril!$B$11</f>
        <v>23.787500000000005</v>
      </c>
      <c r="I25" s="6">
        <f>[21]Abril!$B$12</f>
        <v>23.762500000000003</v>
      </c>
      <c r="J25" s="6">
        <f>[21]Abril!$B$13</f>
        <v>23.958333333333329</v>
      </c>
      <c r="K25" s="6">
        <f>[21]Abril!$B$14</f>
        <v>24.487499999999997</v>
      </c>
      <c r="L25" s="6">
        <f>[21]Abril!$B$15</f>
        <v>24.600000000000005</v>
      </c>
      <c r="M25" s="6">
        <f>[21]Abril!$B$16</f>
        <v>24.970833333333331</v>
      </c>
      <c r="N25" s="6">
        <f>[21]Abril!$B$17</f>
        <v>24.275000000000002</v>
      </c>
      <c r="O25" s="6">
        <f>[21]Abril!$B$18</f>
        <v>24.75</v>
      </c>
      <c r="P25" s="6">
        <f>[21]Abril!$B$19</f>
        <v>23.437500000000004</v>
      </c>
      <c r="Q25" s="6">
        <f>[21]Abril!$B$20</f>
        <v>21.929166666666671</v>
      </c>
      <c r="R25" s="6">
        <f>[21]Abril!$B$21</f>
        <v>21.50833333333334</v>
      </c>
      <c r="S25" s="6">
        <f>[21]Abril!$B$22</f>
        <v>22.466666666666669</v>
      </c>
      <c r="T25" s="6">
        <f>[21]Abril!$B$23</f>
        <v>22.908333333333331</v>
      </c>
      <c r="U25" s="6">
        <f>[21]Abril!$B$24</f>
        <v>23.154166666666669</v>
      </c>
      <c r="V25" s="6">
        <f>[21]Abril!$B$25</f>
        <v>22.637500000000003</v>
      </c>
      <c r="W25" s="6">
        <f>[21]Abril!$B$26</f>
        <v>23.741666666666664</v>
      </c>
      <c r="X25" s="6">
        <f>[21]Abril!$B$27</f>
        <v>23.337500000000006</v>
      </c>
      <c r="Y25" s="6">
        <f>[21]Abril!$B$28</f>
        <v>23.320833333333336</v>
      </c>
      <c r="Z25" s="6">
        <f>[21]Abril!$B$29</f>
        <v>23.587500000000002</v>
      </c>
      <c r="AA25" s="6">
        <f>[21]Abril!$B$30</f>
        <v>23.508333333333329</v>
      </c>
      <c r="AB25" s="6">
        <f>[21]Abril!$B$31</f>
        <v>23.350000000000005</v>
      </c>
      <c r="AC25" s="6">
        <f>[21]Abril!$B$32</f>
        <v>24.566666666666666</v>
      </c>
      <c r="AD25" s="6">
        <f>[21]Abril!$B$33</f>
        <v>24.695833333333329</v>
      </c>
      <c r="AE25" s="6">
        <f>[21]Abril!$B$34</f>
        <v>24.820833333333329</v>
      </c>
      <c r="AF25" s="89">
        <f t="shared" si="3"/>
        <v>23.475277777777777</v>
      </c>
    </row>
    <row r="26" spans="1:32" ht="17.100000000000001" customHeight="1" x14ac:dyDescent="0.2">
      <c r="A26" s="141" t="s">
        <v>16</v>
      </c>
      <c r="B26" s="6">
        <f>[22]Abril!$B$5</f>
        <v>25.200000000000003</v>
      </c>
      <c r="C26" s="6">
        <f>[22]Abril!$B$6</f>
        <v>25.212500000000006</v>
      </c>
      <c r="D26" s="6">
        <f>[22]Abril!$B$7</f>
        <v>24.383333333333329</v>
      </c>
      <c r="E26" s="6">
        <f>[22]Abril!$B$8</f>
        <v>25.25</v>
      </c>
      <c r="F26" s="6">
        <f>[22]Abril!$B$9</f>
        <v>26.220833333333328</v>
      </c>
      <c r="G26" s="6">
        <f>[22]Abril!$B$10</f>
        <v>26.933333333333334</v>
      </c>
      <c r="H26" s="6">
        <f>[22]Abril!$B$11</f>
        <v>27.254166666666666</v>
      </c>
      <c r="I26" s="6">
        <f>[22]Abril!$B$12</f>
        <v>27.625</v>
      </c>
      <c r="J26" s="6">
        <f>[22]Abril!$B$13</f>
        <v>26.616666666666671</v>
      </c>
      <c r="K26" s="6">
        <f>[22]Abril!$B$14</f>
        <v>26.933333333333334</v>
      </c>
      <c r="L26" s="6">
        <f>[22]Abril!$B$15</f>
        <v>28.662500000000005</v>
      </c>
      <c r="M26" s="6">
        <f>[22]Abril!$B$16</f>
        <v>27.616666666666671</v>
      </c>
      <c r="N26" s="6">
        <f>[22]Abril!$B$17</f>
        <v>25.558333333333337</v>
      </c>
      <c r="O26" s="6">
        <f>[22]Abril!$B$18</f>
        <v>23.216666666666672</v>
      </c>
      <c r="P26" s="6">
        <f>[22]Abril!$B$19</f>
        <v>24.616666666666664</v>
      </c>
      <c r="Q26" s="6">
        <f>[22]Abril!$B$20</f>
        <v>23.970833333333328</v>
      </c>
      <c r="R26" s="6">
        <f>[22]Abril!$B$21</f>
        <v>24.175000000000001</v>
      </c>
      <c r="S26" s="6">
        <f>[22]Abril!$B$22</f>
        <v>25.658333333333335</v>
      </c>
      <c r="T26" s="6">
        <f>[22]Abril!$B$23</f>
        <v>26.508333333333329</v>
      </c>
      <c r="U26" s="6">
        <f>[22]Abril!$B$24</f>
        <v>26.683333333333326</v>
      </c>
      <c r="V26" s="6">
        <f>[22]Abril!$B$25</f>
        <v>26.958333333333332</v>
      </c>
      <c r="W26" s="6">
        <f>[22]Abril!$B$26</f>
        <v>27.529166666666669</v>
      </c>
      <c r="X26" s="6">
        <f>[22]Abril!$B$27</f>
        <v>27.008333333333336</v>
      </c>
      <c r="Y26" s="6">
        <f>[22]Abril!$B$28</f>
        <v>26.058333333333334</v>
      </c>
      <c r="Z26" s="6">
        <f>[22]Abril!$B$29</f>
        <v>26.145833333333332</v>
      </c>
      <c r="AA26" s="6">
        <f>[22]Abril!$B$30</f>
        <v>26.037500000000005</v>
      </c>
      <c r="AB26" s="6">
        <f>[22]Abril!$B$31</f>
        <v>26.108333333333334</v>
      </c>
      <c r="AC26" s="6">
        <f>[22]Abril!$B$32</f>
        <v>26.658333333333335</v>
      </c>
      <c r="AD26" s="6">
        <f>[22]Abril!$B$33</f>
        <v>27.112500000000001</v>
      </c>
      <c r="AE26" s="6">
        <f>[22]Abril!$B$34</f>
        <v>27.141666666666662</v>
      </c>
      <c r="AF26" s="89">
        <f t="shared" si="3"/>
        <v>26.168472222222224</v>
      </c>
    </row>
    <row r="27" spans="1:32" ht="17.100000000000001" customHeight="1" x14ac:dyDescent="0.2">
      <c r="A27" s="141" t="s">
        <v>17</v>
      </c>
      <c r="B27" s="6">
        <f>[23]Abril!$B$5</f>
        <v>23.737500000000001</v>
      </c>
      <c r="C27" s="6">
        <f>[23]Abril!$B$6</f>
        <v>23.295833333333334</v>
      </c>
      <c r="D27" s="6">
        <f>[23]Abril!$B$7</f>
        <v>23.791666666666668</v>
      </c>
      <c r="E27" s="6">
        <f>[23]Abril!$B$8</f>
        <v>22.329166666666666</v>
      </c>
      <c r="F27" s="6">
        <f>[23]Abril!$B$9</f>
        <v>22.962500000000002</v>
      </c>
      <c r="G27" s="6">
        <f>[23]Abril!$B$10</f>
        <v>23.174999999999997</v>
      </c>
      <c r="H27" s="6">
        <f>[23]Abril!$B$11</f>
        <v>23.933333333333334</v>
      </c>
      <c r="I27" s="6">
        <f>[23]Abril!$B$12</f>
        <v>22.958333333333332</v>
      </c>
      <c r="J27" s="6">
        <f>[23]Abril!$B$13</f>
        <v>23.708333333333332</v>
      </c>
      <c r="K27" s="6">
        <f>[23]Abril!$B$14</f>
        <v>26.350000000000005</v>
      </c>
      <c r="L27" s="6">
        <f>[23]Abril!$B$15</f>
        <v>26.733333333333334</v>
      </c>
      <c r="M27" s="6">
        <f>[23]Abril!$B$16</f>
        <v>26.529166666666669</v>
      </c>
      <c r="N27" s="6">
        <f>[23]Abril!$B$17</f>
        <v>24.05</v>
      </c>
      <c r="O27" s="6">
        <f>[23]Abril!$B$18</f>
        <v>23.641666666666666</v>
      </c>
      <c r="P27" s="6">
        <f>[23]Abril!$B$19</f>
        <v>24.179166666666671</v>
      </c>
      <c r="Q27" s="6">
        <f>[23]Abril!$B$20</f>
        <v>23.283333333333335</v>
      </c>
      <c r="R27" s="6">
        <f>[23]Abril!$B$21</f>
        <v>23.604166666666671</v>
      </c>
      <c r="S27" s="6">
        <f>[23]Abril!$B$22</f>
        <v>24.324999999999999</v>
      </c>
      <c r="T27" s="6">
        <f>[23]Abril!$B$23</f>
        <v>24.775000000000002</v>
      </c>
      <c r="U27" s="6">
        <f>[23]Abril!$B$24</f>
        <v>24.245833333333337</v>
      </c>
      <c r="V27" s="6">
        <f>[23]Abril!$B$25</f>
        <v>24</v>
      </c>
      <c r="W27" s="6">
        <f>[23]Abril!$B$26</f>
        <v>24.379166666666674</v>
      </c>
      <c r="X27" s="6">
        <f>[23]Abril!$B$27</f>
        <v>23.375</v>
      </c>
      <c r="Y27" s="6">
        <f>[23]Abril!$B$28</f>
        <v>23.454166666666666</v>
      </c>
      <c r="Z27" s="6">
        <f>[23]Abril!$B$29</f>
        <v>22.983333333333331</v>
      </c>
      <c r="AA27" s="6">
        <f>[23]Abril!$B$30</f>
        <v>23.279166666666665</v>
      </c>
      <c r="AB27" s="6">
        <f>[23]Abril!$B$31</f>
        <v>24.012500000000003</v>
      </c>
      <c r="AC27" s="6">
        <f>[23]Abril!$B$32</f>
        <v>25.083333333333332</v>
      </c>
      <c r="AD27" s="6">
        <f>[23]Abril!$B$33</f>
        <v>25.05</v>
      </c>
      <c r="AE27" s="6">
        <f>[23]Abril!$B$34</f>
        <v>25.070833333333336</v>
      </c>
      <c r="AF27" s="89">
        <f>AVERAGE(B27:AE27)</f>
        <v>24.07652777777778</v>
      </c>
    </row>
    <row r="28" spans="1:32" ht="17.100000000000001" customHeight="1" x14ac:dyDescent="0.2">
      <c r="A28" s="141" t="s">
        <v>18</v>
      </c>
      <c r="B28" s="6">
        <f>[24]Abril!$B$5</f>
        <v>22.262499999999999</v>
      </c>
      <c r="C28" s="6">
        <f>[24]Abril!$B$6</f>
        <v>22.016666666666666</v>
      </c>
      <c r="D28" s="6">
        <f>[24]Abril!$B$7</f>
        <v>23.004166666666666</v>
      </c>
      <c r="E28" s="6">
        <f>[24]Abril!$B$8</f>
        <v>23.283333333333335</v>
      </c>
      <c r="F28" s="6">
        <f>[24]Abril!$B$9</f>
        <v>23.612500000000001</v>
      </c>
      <c r="G28" s="6">
        <f>[24]Abril!$B$10</f>
        <v>24.470833333333335</v>
      </c>
      <c r="H28" s="6">
        <f>[24]Abril!$B$11</f>
        <v>24.487500000000008</v>
      </c>
      <c r="I28" s="6">
        <f>[24]Abril!$B$12</f>
        <v>24.270833333333339</v>
      </c>
      <c r="J28" s="6">
        <f>[24]Abril!$B$13</f>
        <v>24.945833333333329</v>
      </c>
      <c r="K28" s="6">
        <f>[24]Abril!$B$14</f>
        <v>25.504166666666674</v>
      </c>
      <c r="L28" s="6">
        <f>[24]Abril!$B$15</f>
        <v>25.154166666666669</v>
      </c>
      <c r="M28" s="6">
        <f>[24]Abril!$B$16</f>
        <v>24.975000000000005</v>
      </c>
      <c r="N28" s="6">
        <f>[24]Abril!$B$17</f>
        <v>23.524999999999995</v>
      </c>
      <c r="O28" s="6">
        <f>[24]Abril!$B$18</f>
        <v>23.437500000000004</v>
      </c>
      <c r="P28" s="6">
        <f>[24]Abril!$B$19</f>
        <v>22.704166666666669</v>
      </c>
      <c r="Q28" s="6">
        <f>[24]Abril!$B$20</f>
        <v>21.470833333333331</v>
      </c>
      <c r="R28" s="6">
        <f>[24]Abril!$B$21</f>
        <v>21.479166666666671</v>
      </c>
      <c r="S28" s="6">
        <f>[24]Abril!$B$22</f>
        <v>22.095833333333335</v>
      </c>
      <c r="T28" s="6">
        <f>[24]Abril!$B$23</f>
        <v>22.616666666666664</v>
      </c>
      <c r="U28" s="6">
        <f>[24]Abril!$B$24</f>
        <v>23.654166666666669</v>
      </c>
      <c r="V28" s="6">
        <f>[24]Abril!$B$25</f>
        <v>23.820833333333336</v>
      </c>
      <c r="W28" s="6">
        <f>[24]Abril!$B$26</f>
        <v>23.066666666666666</v>
      </c>
      <c r="X28" s="6">
        <f>[24]Abril!$B$27</f>
        <v>22.991666666666671</v>
      </c>
      <c r="Y28" s="6">
        <f>[24]Abril!$B$28</f>
        <v>23.658333333333331</v>
      </c>
      <c r="Z28" s="6">
        <f>[24]Abril!$B$29</f>
        <v>23.850000000000005</v>
      </c>
      <c r="AA28" s="6">
        <f>[24]Abril!$B$30</f>
        <v>23.654166666666665</v>
      </c>
      <c r="AB28" s="6">
        <f>[24]Abril!$B$31</f>
        <v>23.683333333333337</v>
      </c>
      <c r="AC28" s="6">
        <f>[24]Abril!$B$32</f>
        <v>23.862500000000001</v>
      </c>
      <c r="AD28" s="6">
        <f>[24]Abril!$B$33</f>
        <v>24.25</v>
      </c>
      <c r="AE28" s="6">
        <f>[24]Abril!$B$34</f>
        <v>23.758333333333336</v>
      </c>
      <c r="AF28" s="89">
        <f t="shared" si="3"/>
        <v>23.518888888888892</v>
      </c>
    </row>
    <row r="29" spans="1:32" ht="17.100000000000001" customHeight="1" x14ac:dyDescent="0.2">
      <c r="A29" s="141" t="s">
        <v>19</v>
      </c>
      <c r="B29" s="6" t="str">
        <f>[25]Abril!$B$5</f>
        <v>*</v>
      </c>
      <c r="C29" s="6" t="str">
        <f>[25]Abril!$B$6</f>
        <v>*</v>
      </c>
      <c r="D29" s="6" t="str">
        <f>[25]Abril!$B$7</f>
        <v>*</v>
      </c>
      <c r="E29" s="6" t="str">
        <f>[25]Abril!$B$8</f>
        <v>*</v>
      </c>
      <c r="F29" s="6" t="str">
        <f>[25]Abril!$B$9</f>
        <v>*</v>
      </c>
      <c r="G29" s="6" t="str">
        <f>[25]Abril!$B$10</f>
        <v>*</v>
      </c>
      <c r="H29" s="6" t="str">
        <f>[25]Abril!$B$11</f>
        <v>*</v>
      </c>
      <c r="I29" s="6" t="str">
        <f>[25]Abril!$B$12</f>
        <v>*</v>
      </c>
      <c r="J29" s="6" t="str">
        <f>[25]Abril!$B$13</f>
        <v>*</v>
      </c>
      <c r="K29" s="6" t="str">
        <f>[25]Abril!$B$14</f>
        <v>*</v>
      </c>
      <c r="L29" s="6" t="str">
        <f>[25]Abril!$B$15</f>
        <v>*</v>
      </c>
      <c r="M29" s="6" t="str">
        <f>[25]Abril!$B$16</f>
        <v>*</v>
      </c>
      <c r="N29" s="6" t="str">
        <f>[25]Abril!$B$17</f>
        <v>*</v>
      </c>
      <c r="O29" s="6">
        <f>[25]Abril!$B$18</f>
        <v>24.65</v>
      </c>
      <c r="P29" s="6">
        <f>[25]Abril!$B$19</f>
        <v>23.833333333333332</v>
      </c>
      <c r="Q29" s="6">
        <f>[25]Abril!$B$20</f>
        <v>22.120833333333334</v>
      </c>
      <c r="R29" s="6">
        <f>[25]Abril!$B$21</f>
        <v>22.108333333333334</v>
      </c>
      <c r="S29" s="6">
        <f>[25]Abril!$B$22</f>
        <v>23.412499999999998</v>
      </c>
      <c r="T29" s="6">
        <f>[25]Abril!$B$23</f>
        <v>24.337499999999995</v>
      </c>
      <c r="U29" s="6">
        <f>[25]Abril!$B$24</f>
        <v>22.425000000000001</v>
      </c>
      <c r="V29" s="6">
        <f>[25]Abril!$B$25</f>
        <v>24.016666666666666</v>
      </c>
      <c r="W29" s="6">
        <f>[25]Abril!$B$26</f>
        <v>24.416666666666668</v>
      </c>
      <c r="X29" s="6">
        <f>[25]Abril!$B$27</f>
        <v>23.774999999999995</v>
      </c>
      <c r="Y29" s="6">
        <f>[25]Abril!$B$28</f>
        <v>24.366666666666664</v>
      </c>
      <c r="Z29" s="6">
        <f>[25]Abril!$B$29</f>
        <v>24.412499999999998</v>
      </c>
      <c r="AA29" s="6">
        <f>[25]Abril!$B$30</f>
        <v>24.341666666666665</v>
      </c>
      <c r="AB29" s="6">
        <f>[25]Abril!$B$31</f>
        <v>24.154166666666669</v>
      </c>
      <c r="AC29" s="6">
        <f>[25]Abril!$B$32</f>
        <v>24.962499999999995</v>
      </c>
      <c r="AD29" s="6">
        <f>[25]Abril!$B$33</f>
        <v>25.429166666666671</v>
      </c>
      <c r="AE29" s="6">
        <f>[25]Abril!$B$34</f>
        <v>25.095833333333331</v>
      </c>
      <c r="AF29" s="89">
        <f t="shared" si="3"/>
        <v>23.991666666666667</v>
      </c>
    </row>
    <row r="30" spans="1:32" ht="17.100000000000001" customHeight="1" x14ac:dyDescent="0.2">
      <c r="A30" s="141" t="s">
        <v>31</v>
      </c>
      <c r="B30" s="6">
        <f>[26]Abril!$B$5</f>
        <v>21.987500000000001</v>
      </c>
      <c r="C30" s="6">
        <f>[26]Abril!$B$6</f>
        <v>22.079166666666669</v>
      </c>
      <c r="D30" s="6">
        <f>[26]Abril!$B$7</f>
        <v>23.133333333333336</v>
      </c>
      <c r="E30" s="6">
        <f>[26]Abril!$B$8</f>
        <v>23.341666666666665</v>
      </c>
      <c r="F30" s="6">
        <f>[26]Abril!$B$9</f>
        <v>23.979166666666668</v>
      </c>
      <c r="G30" s="6">
        <f>[26]Abril!$B$10</f>
        <v>24.666666666666668</v>
      </c>
      <c r="H30" s="6">
        <f>[26]Abril!$B$11</f>
        <v>25.337499999999995</v>
      </c>
      <c r="I30" s="6">
        <f>[26]Abril!$B$12</f>
        <v>24.787499999999998</v>
      </c>
      <c r="J30" s="6">
        <f>[26]Abril!$B$13</f>
        <v>25.304166666666671</v>
      </c>
      <c r="K30" s="6">
        <f>[26]Abril!$B$14</f>
        <v>26.737499999999994</v>
      </c>
      <c r="L30" s="6">
        <f>[26]Abril!$B$15</f>
        <v>27.458333333333329</v>
      </c>
      <c r="M30" s="6">
        <f>[26]Abril!$B$16</f>
        <v>27.241666666666664</v>
      </c>
      <c r="N30" s="6">
        <f>[26]Abril!$B$17</f>
        <v>25.120833333333334</v>
      </c>
      <c r="O30" s="6">
        <f>[26]Abril!$B$18</f>
        <v>24.49166666666666</v>
      </c>
      <c r="P30" s="6">
        <f>[26]Abril!$B$19</f>
        <v>24.066666666666666</v>
      </c>
      <c r="Q30" s="6">
        <f>[26]Abril!$B$20</f>
        <v>22.754166666666666</v>
      </c>
      <c r="R30" s="6">
        <f>[26]Abril!$B$21</f>
        <v>22.862500000000001</v>
      </c>
      <c r="S30" s="6">
        <f>[26]Abril!$B$22</f>
        <v>23.387499999999992</v>
      </c>
      <c r="T30" s="6">
        <f>[26]Abril!$B$23</f>
        <v>23.900000000000002</v>
      </c>
      <c r="U30" s="6">
        <f>[26]Abril!$B$24</f>
        <v>23.016666666666666</v>
      </c>
      <c r="V30" s="6">
        <f>[26]Abril!$B$25</f>
        <v>23.187499999999996</v>
      </c>
      <c r="W30" s="6">
        <f>[26]Abril!$B$26</f>
        <v>24.724999999999998</v>
      </c>
      <c r="X30" s="6">
        <f>[26]Abril!$B$27</f>
        <v>24.616666666666664</v>
      </c>
      <c r="Y30" s="6">
        <f>[26]Abril!$B$28</f>
        <v>24.612499999999997</v>
      </c>
      <c r="Z30" s="6">
        <f>[26]Abril!$B$29</f>
        <v>24.362499999999997</v>
      </c>
      <c r="AA30" s="6">
        <f>[26]Abril!$B$30</f>
        <v>24.637500000000003</v>
      </c>
      <c r="AB30" s="6">
        <f>[26]Abril!$B$31</f>
        <v>25.779166666666669</v>
      </c>
      <c r="AC30" s="6">
        <f>[26]Abril!$B$32</f>
        <v>25.983333333333331</v>
      </c>
      <c r="AD30" s="6">
        <f>[26]Abril!$B$33</f>
        <v>25.470833333333335</v>
      </c>
      <c r="AE30" s="6">
        <f>[26]Abril!$B$34</f>
        <v>26.254166666666663</v>
      </c>
      <c r="AF30" s="89">
        <f t="shared" si="3"/>
        <v>24.509444444444444</v>
      </c>
    </row>
    <row r="31" spans="1:32" ht="17.100000000000001" customHeight="1" x14ac:dyDescent="0.2">
      <c r="A31" s="141" t="s">
        <v>51</v>
      </c>
      <c r="B31" s="6">
        <f>[27]Abril!$B$5</f>
        <v>23.55</v>
      </c>
      <c r="C31" s="6">
        <f>[27]Abril!$B$6</f>
        <v>23.254166666666666</v>
      </c>
      <c r="D31" s="6">
        <f>[27]Abril!$B$7</f>
        <v>24.637500000000003</v>
      </c>
      <c r="E31" s="6">
        <f>[27]Abril!$B$8</f>
        <v>25.158333333333335</v>
      </c>
      <c r="F31" s="6">
        <f>[27]Abril!$B$9</f>
        <v>25.041666666666661</v>
      </c>
      <c r="G31" s="6">
        <f>[27]Abril!$B$10</f>
        <v>26.629166666666666</v>
      </c>
      <c r="H31" s="6">
        <f>[27]Abril!$B$11</f>
        <v>26.333333333333332</v>
      </c>
      <c r="I31" s="6">
        <f>[27]Abril!$B$12</f>
        <v>26.275000000000002</v>
      </c>
      <c r="J31" s="6">
        <f>[27]Abril!$B$13</f>
        <v>26.204166666666669</v>
      </c>
      <c r="K31" s="6">
        <f>[27]Abril!$B$14</f>
        <v>27.258333333333329</v>
      </c>
      <c r="L31" s="6">
        <f>[27]Abril!$B$15</f>
        <v>26.67916666666666</v>
      </c>
      <c r="M31" s="6">
        <f>[27]Abril!$B$16</f>
        <v>26.000000000000004</v>
      </c>
      <c r="N31" s="6">
        <f>[27]Abril!$B$17</f>
        <v>24.704166666666652</v>
      </c>
      <c r="O31" s="6">
        <f>[27]Abril!$B$18</f>
        <v>24.087500000000002</v>
      </c>
      <c r="P31" s="6">
        <f>[27]Abril!$B$19</f>
        <v>23.537499999999998</v>
      </c>
      <c r="Q31" s="6">
        <f>[27]Abril!$B$20</f>
        <v>22.75</v>
      </c>
      <c r="R31" s="6">
        <f>[27]Abril!$B$21</f>
        <v>22.466666666666669</v>
      </c>
      <c r="S31" s="6">
        <f>[27]Abril!$B$22</f>
        <v>23.054166666666671</v>
      </c>
      <c r="T31" s="6">
        <f>[27]Abril!$B$23</f>
        <v>23.1875</v>
      </c>
      <c r="U31" s="6">
        <f>[27]Abril!$B$24</f>
        <v>22.604166666666668</v>
      </c>
      <c r="V31" s="6">
        <f>[27]Abril!$B$25</f>
        <v>23.958333333333332</v>
      </c>
      <c r="W31" s="6">
        <f>[27]Abril!$B$26</f>
        <v>24.729166666666668</v>
      </c>
      <c r="X31" s="6">
        <f>[27]Abril!$B$27</f>
        <v>24.670833333333334</v>
      </c>
      <c r="Y31" s="6">
        <f>[27]Abril!$B$28</f>
        <v>24.904166666666665</v>
      </c>
      <c r="Z31" s="6">
        <f>[27]Abril!$B$29</f>
        <v>25.216666666666665</v>
      </c>
      <c r="AA31" s="6">
        <f>[27]Abril!$B$30</f>
        <v>25.150000000000006</v>
      </c>
      <c r="AB31" s="6">
        <f>[27]Abril!$B$31</f>
        <v>26.175000000000001</v>
      </c>
      <c r="AC31" s="6">
        <f>[27]Abril!$B$32</f>
        <v>25.095833333333331</v>
      </c>
      <c r="AD31" s="6">
        <f>[27]Abril!$B$33</f>
        <v>25.424999999999997</v>
      </c>
      <c r="AE31" s="6">
        <f>[27]Abril!$B$34</f>
        <v>25.645833333333332</v>
      </c>
      <c r="AF31" s="89">
        <f>AVERAGE(B31:AE31)</f>
        <v>24.812777777777775</v>
      </c>
    </row>
    <row r="32" spans="1:32" ht="17.100000000000001" customHeight="1" x14ac:dyDescent="0.2">
      <c r="A32" s="141" t="s">
        <v>20</v>
      </c>
      <c r="B32" s="6">
        <f>[28]Abril!$B$5</f>
        <v>24.625</v>
      </c>
      <c r="C32" s="6">
        <f>[28]Abril!$B$6</f>
        <v>23.804166666666671</v>
      </c>
      <c r="D32" s="6">
        <f>[28]Abril!$B$7</f>
        <v>24.908333333333328</v>
      </c>
      <c r="E32" s="6">
        <f>[28]Abril!$B$8</f>
        <v>25.454166666666666</v>
      </c>
      <c r="F32" s="6">
        <f>[28]Abril!$B$9</f>
        <v>25.366666666666671</v>
      </c>
      <c r="G32" s="6">
        <f>[28]Abril!$B$10</f>
        <v>26.337500000000002</v>
      </c>
      <c r="H32" s="6">
        <f>[28]Abril!$B$11</f>
        <v>27.070833333333336</v>
      </c>
      <c r="I32" s="6">
        <f>[28]Abril!$B$12</f>
        <v>26.95</v>
      </c>
      <c r="J32" s="6">
        <f>[28]Abril!$B$13</f>
        <v>27.533333333333335</v>
      </c>
      <c r="K32" s="6">
        <f>[28]Abril!$B$14</f>
        <v>27.816666666666674</v>
      </c>
      <c r="L32" s="6">
        <f>[28]Abril!$B$15</f>
        <v>27.575000000000003</v>
      </c>
      <c r="M32" s="6">
        <f>[28]Abril!$B$16</f>
        <v>26.904166666666672</v>
      </c>
      <c r="N32" s="6">
        <f>[28]Abril!$B$17</f>
        <v>26.25</v>
      </c>
      <c r="O32" s="6">
        <f>[28]Abril!$B$18</f>
        <v>26.158333333333335</v>
      </c>
      <c r="P32" s="6">
        <f>[28]Abril!$B$19</f>
        <v>25.012500000000003</v>
      </c>
      <c r="Q32" s="6">
        <f>[28]Abril!$B$20</f>
        <v>24.504166666666666</v>
      </c>
      <c r="R32" s="6">
        <f>[28]Abril!$B$21</f>
        <v>24.666666666666668</v>
      </c>
      <c r="S32" s="6">
        <f>[28]Abril!$B$22</f>
        <v>25.858333333333334</v>
      </c>
      <c r="T32" s="6">
        <f>[28]Abril!$B$23</f>
        <v>26.287499999999994</v>
      </c>
      <c r="U32" s="6">
        <f>[28]Abril!$B$24</f>
        <v>26.558333333333337</v>
      </c>
      <c r="V32" s="6">
        <f>[28]Abril!$B$25</f>
        <v>26.183333333333334</v>
      </c>
      <c r="W32" s="6">
        <f>[28]Abril!$B$26</f>
        <v>25.112499999999997</v>
      </c>
      <c r="X32" s="6">
        <f>[28]Abril!$B$27</f>
        <v>25.424999999999997</v>
      </c>
      <c r="Y32" s="6">
        <f>[28]Abril!$B$28</f>
        <v>26.275000000000002</v>
      </c>
      <c r="Z32" s="6">
        <f>[28]Abril!$B$29</f>
        <v>25.724999999999994</v>
      </c>
      <c r="AA32" s="6">
        <f>[28]Abril!$B$30</f>
        <v>25.95</v>
      </c>
      <c r="AB32" s="6">
        <f>[28]Abril!$B$31</f>
        <v>26.850000000000005</v>
      </c>
      <c r="AC32" s="6">
        <f>[28]Abril!$B$32</f>
        <v>26.933333333333334</v>
      </c>
      <c r="AD32" s="6">
        <f>[28]Abril!$B$33</f>
        <v>26.795833333333334</v>
      </c>
      <c r="AE32" s="6">
        <f>[28]Abril!$B$34</f>
        <v>26.958333333333332</v>
      </c>
      <c r="AF32" s="89">
        <f>AVERAGE(B32:AE32)</f>
        <v>26.061666666666664</v>
      </c>
    </row>
    <row r="33" spans="1:32" ht="17.100000000000001" customHeight="1" x14ac:dyDescent="0.2">
      <c r="A33" s="87" t="s">
        <v>149</v>
      </c>
      <c r="B33" s="6" t="str">
        <f>[29]Abril!$B$5</f>
        <v>*</v>
      </c>
      <c r="C33" s="6" t="str">
        <f>[29]Abril!$B$6</f>
        <v>*</v>
      </c>
      <c r="D33" s="6" t="str">
        <f>[29]Abril!$B$7</f>
        <v>*</v>
      </c>
      <c r="E33" s="6" t="str">
        <f>[29]Abril!$B$8</f>
        <v>*</v>
      </c>
      <c r="F33" s="6" t="str">
        <f>[29]Abril!$B$9</f>
        <v>*</v>
      </c>
      <c r="G33" s="6" t="str">
        <f>[29]Abril!$B$10</f>
        <v>*</v>
      </c>
      <c r="H33" s="6" t="str">
        <f>[29]Abril!$B$11</f>
        <v>*</v>
      </c>
      <c r="I33" s="6" t="str">
        <f>[29]Abril!$B$12</f>
        <v>*</v>
      </c>
      <c r="J33" s="6">
        <f>[29]Abril!$B$13</f>
        <v>26.7</v>
      </c>
      <c r="K33" s="6">
        <f>[29]Abril!$B$14</f>
        <v>26.958333333333332</v>
      </c>
      <c r="L33" s="6">
        <f>[29]Abril!$B$15</f>
        <v>26.824999999999999</v>
      </c>
      <c r="M33" s="6">
        <f>[29]Abril!$B$16</f>
        <v>26.399999999999995</v>
      </c>
      <c r="N33" s="6">
        <f>[29]Abril!$B$17</f>
        <v>25.954166666666669</v>
      </c>
      <c r="O33" s="6">
        <f>[29]Abril!$B$18</f>
        <v>25.499999999999996</v>
      </c>
      <c r="P33" s="6">
        <f>[29]Abril!$B$19</f>
        <v>24.504166666666666</v>
      </c>
      <c r="Q33" s="6">
        <f>[29]Abril!$B$20</f>
        <v>23.079166666666666</v>
      </c>
      <c r="R33" s="6">
        <f>[29]Abril!$B$21</f>
        <v>23.516666666666666</v>
      </c>
      <c r="S33" s="6">
        <f>[29]Abril!$B$22</f>
        <v>24.545833333333334</v>
      </c>
      <c r="T33" s="6">
        <f>[29]Abril!$B$23</f>
        <v>24.991666666666671</v>
      </c>
      <c r="U33" s="6">
        <f>[29]Abril!$B$24</f>
        <v>25.579166666666666</v>
      </c>
      <c r="V33" s="6">
        <f>[29]Abril!$B$25</f>
        <v>25.337500000000002</v>
      </c>
      <c r="W33" s="6">
        <f>[29]Abril!$B$26</f>
        <v>24.970833333333335</v>
      </c>
      <c r="X33" s="6">
        <f>[29]Abril!$B$27</f>
        <v>24.61666666666666</v>
      </c>
      <c r="Y33" s="6">
        <f>[29]Abril!$B$28</f>
        <v>25.458333333333329</v>
      </c>
      <c r="Z33" s="6">
        <f>[29]Abril!$B$29</f>
        <v>25.154166666666669</v>
      </c>
      <c r="AA33" s="6">
        <f>[29]Abril!$B$30</f>
        <v>25.520833333333332</v>
      </c>
      <c r="AB33" s="6">
        <f>[29]Abril!$B$31</f>
        <v>26.095833333333331</v>
      </c>
      <c r="AC33" s="6">
        <f>[29]Abril!$B$32</f>
        <v>26.712500000000002</v>
      </c>
      <c r="AD33" s="6">
        <f>[29]Abril!$B$33</f>
        <v>26.8</v>
      </c>
      <c r="AE33" s="6">
        <f>[29]Abril!$B$34</f>
        <v>26.666666666666668</v>
      </c>
      <c r="AF33" s="88">
        <f t="shared" ref="AF33:AF41" si="4">AVERAGE(B33:AE33)</f>
        <v>25.540340909090904</v>
      </c>
    </row>
    <row r="34" spans="1:32" ht="17.100000000000001" customHeight="1" x14ac:dyDescent="0.2">
      <c r="A34" s="87" t="s">
        <v>150</v>
      </c>
      <c r="B34" s="6" t="str">
        <f>[30]Abril!$B$5</f>
        <v>*</v>
      </c>
      <c r="C34" s="6" t="str">
        <f>[30]Abril!$B$6</f>
        <v>*</v>
      </c>
      <c r="D34" s="6" t="str">
        <f>[30]Abril!$B$7</f>
        <v>*</v>
      </c>
      <c r="E34" s="6" t="str">
        <f>[30]Abril!$B$8</f>
        <v>*</v>
      </c>
      <c r="F34" s="6" t="str">
        <f>[30]Abril!$B$9</f>
        <v>*</v>
      </c>
      <c r="G34" s="6" t="str">
        <f>[30]Abril!$B$10</f>
        <v>*</v>
      </c>
      <c r="H34" s="6" t="str">
        <f>[30]Abril!$B$11</f>
        <v>*</v>
      </c>
      <c r="I34" s="6" t="str">
        <f>[30]Abril!$B$12</f>
        <v>*</v>
      </c>
      <c r="J34" s="6" t="str">
        <f>[30]Abril!$B$13</f>
        <v>*</v>
      </c>
      <c r="K34" s="6" t="str">
        <f>[30]Abril!$B$14</f>
        <v>*</v>
      </c>
      <c r="L34" s="6" t="str">
        <f>[30]Abril!$B$15</f>
        <v>*</v>
      </c>
      <c r="M34" s="6" t="str">
        <f>[30]Abril!$B$16</f>
        <v>*</v>
      </c>
      <c r="N34" s="6">
        <f>[30]Abril!$B$17</f>
        <v>27.1</v>
      </c>
      <c r="O34" s="6">
        <f>[30]Abril!$B$18</f>
        <v>24.241666666666664</v>
      </c>
      <c r="P34" s="6">
        <f>[30]Abril!$B$19</f>
        <v>22.816666666666663</v>
      </c>
      <c r="Q34" s="6">
        <f>[30]Abril!$B$20</f>
        <v>21.058333333333337</v>
      </c>
      <c r="R34" s="6">
        <f>[30]Abril!$B$21</f>
        <v>20.854166666666664</v>
      </c>
      <c r="S34" s="6">
        <f>[30]Abril!$B$22</f>
        <v>22.083333333333332</v>
      </c>
      <c r="T34" s="6">
        <f>[30]Abril!$B$23</f>
        <v>23.508333333333329</v>
      </c>
      <c r="U34" s="6">
        <f>[30]Abril!$B$24</f>
        <v>23.833333333333332</v>
      </c>
      <c r="V34" s="6">
        <f>[30]Abril!$B$25</f>
        <v>23.129166666666666</v>
      </c>
      <c r="W34" s="6">
        <f>[30]Abril!$B$26</f>
        <v>24.250000000000004</v>
      </c>
      <c r="X34" s="6">
        <f>[30]Abril!$B$27</f>
        <v>23.69583333333334</v>
      </c>
      <c r="Y34" s="6">
        <f>[30]Abril!$B$28</f>
        <v>23.779166666666669</v>
      </c>
      <c r="Z34" s="6">
        <f>[30]Abril!$B$29</f>
        <v>23.875</v>
      </c>
      <c r="AA34" s="6">
        <f>[30]Abril!$B$30</f>
        <v>23.520833333333332</v>
      </c>
      <c r="AB34" s="6">
        <f>[30]Abril!$B$31</f>
        <v>24.020833333333329</v>
      </c>
      <c r="AC34" s="6">
        <f>[30]Abril!$B$32</f>
        <v>25.162499999999998</v>
      </c>
      <c r="AD34" s="6">
        <f>[30]Abril!$B$33</f>
        <v>25.083333333333332</v>
      </c>
      <c r="AE34" s="6">
        <f>[30]Abril!$B$34</f>
        <v>25.604166666666671</v>
      </c>
      <c r="AF34" s="88">
        <f t="shared" si="4"/>
        <v>23.756481481481483</v>
      </c>
    </row>
    <row r="35" spans="1:32" ht="17.100000000000001" customHeight="1" x14ac:dyDescent="0.2">
      <c r="A35" s="87" t="s">
        <v>151</v>
      </c>
      <c r="B35" s="6">
        <f>[31]Abril!$B$5</f>
        <v>22.191666666666666</v>
      </c>
      <c r="C35" s="6">
        <f>[31]Abril!$B$6</f>
        <v>21.433333333333337</v>
      </c>
      <c r="D35" s="6">
        <f>[31]Abril!$B$7</f>
        <v>22.970833333333331</v>
      </c>
      <c r="E35" s="6">
        <f>[31]Abril!$B$8</f>
        <v>23.224999999999998</v>
      </c>
      <c r="F35" s="6">
        <f>[31]Abril!$B$9</f>
        <v>23.191666666666663</v>
      </c>
      <c r="G35" s="6">
        <f>[31]Abril!$B$10</f>
        <v>23.775000000000002</v>
      </c>
      <c r="H35" s="6">
        <f>[31]Abril!$B$11</f>
        <v>23.491666666666664</v>
      </c>
      <c r="I35" s="6">
        <f>[31]Abril!$B$12</f>
        <v>23.208333333333339</v>
      </c>
      <c r="J35" s="6">
        <f>[31]Abril!$B$13</f>
        <v>24.108333333333331</v>
      </c>
      <c r="K35" s="6">
        <f>[31]Abril!$B$14</f>
        <v>25.395833333333329</v>
      </c>
      <c r="L35" s="6">
        <f>[31]Abril!$B$15</f>
        <v>24.908333333333331</v>
      </c>
      <c r="M35" s="6">
        <f>[31]Abril!$B$16</f>
        <v>24.7</v>
      </c>
      <c r="N35" s="6">
        <f>[31]Abril!$B$17</f>
        <v>23.404166666666672</v>
      </c>
      <c r="O35" s="6">
        <f>[31]Abril!$B$18</f>
        <v>23.416666666666661</v>
      </c>
      <c r="P35" s="6">
        <f>[31]Abril!$B$19</f>
        <v>22.5625</v>
      </c>
      <c r="Q35" s="6">
        <f>[31]Abril!$B$20</f>
        <v>21.679166666666664</v>
      </c>
      <c r="R35" s="6">
        <f>[31]Abril!$B$21</f>
        <v>21.770833333333332</v>
      </c>
      <c r="S35" s="6">
        <f>[31]Abril!$B$22</f>
        <v>22.329166666666666</v>
      </c>
      <c r="T35" s="6">
        <f>[31]Abril!$B$23</f>
        <v>23.3125</v>
      </c>
      <c r="U35" s="6">
        <f>[31]Abril!$B$24</f>
        <v>23.033333333333342</v>
      </c>
      <c r="V35" s="6">
        <f>[31]Abril!$B$25</f>
        <v>23.212499999999995</v>
      </c>
      <c r="W35" s="6">
        <f>[31]Abril!$B$26</f>
        <v>22.358333333333338</v>
      </c>
      <c r="X35" s="6">
        <f>[31]Abril!$B$27</f>
        <v>21.912500000000005</v>
      </c>
      <c r="Y35" s="6">
        <f>[31]Abril!$B$28</f>
        <v>22.587500000000002</v>
      </c>
      <c r="Z35" s="6">
        <f>[31]Abril!$B$29</f>
        <v>22.625</v>
      </c>
      <c r="AA35" s="6">
        <f>[31]Abril!$B$30</f>
        <v>22.483333333333334</v>
      </c>
      <c r="AB35" s="6">
        <f>[31]Abril!$B$31</f>
        <v>23.637500000000003</v>
      </c>
      <c r="AC35" s="6">
        <f>[31]Abril!$B$32</f>
        <v>24.308333333333337</v>
      </c>
      <c r="AD35" s="6">
        <f>[31]Abril!$B$33</f>
        <v>23.333333333333332</v>
      </c>
      <c r="AE35" s="6">
        <f>[31]Abril!$B$34</f>
        <v>24.366666666666664</v>
      </c>
      <c r="AF35" s="88">
        <f t="shared" si="4"/>
        <v>23.164444444444445</v>
      </c>
    </row>
    <row r="36" spans="1:32" ht="17.100000000000001" customHeight="1" x14ac:dyDescent="0.2">
      <c r="A36" s="87" t="s">
        <v>152</v>
      </c>
      <c r="B36" s="6" t="str">
        <f>[32]Abril!$B$5</f>
        <v>*</v>
      </c>
      <c r="C36" s="6" t="str">
        <f>[32]Abril!$B$6</f>
        <v>*</v>
      </c>
      <c r="D36" s="6" t="str">
        <f>[32]Abril!$B$7</f>
        <v>*</v>
      </c>
      <c r="E36" s="6" t="str">
        <f>[32]Abril!$B$8</f>
        <v>*</v>
      </c>
      <c r="F36" s="6" t="str">
        <f>[32]Abril!$B$9</f>
        <v>*</v>
      </c>
      <c r="G36" s="6" t="str">
        <f>[32]Abril!$B$10</f>
        <v>*</v>
      </c>
      <c r="H36" s="6" t="str">
        <f>[32]Abril!$B$11</f>
        <v>*</v>
      </c>
      <c r="I36" s="6" t="str">
        <f>[32]Abril!$B$12</f>
        <v>*</v>
      </c>
      <c r="J36" s="6" t="str">
        <f>[32]Abril!$B$13</f>
        <v>*</v>
      </c>
      <c r="K36" s="6" t="str">
        <f>[32]Abril!$B$14</f>
        <v>*</v>
      </c>
      <c r="L36" s="6" t="str">
        <f>[32]Abril!$B$15</f>
        <v>*</v>
      </c>
      <c r="M36" s="6" t="str">
        <f>[32]Abril!$B$16</f>
        <v>*</v>
      </c>
      <c r="N36" s="6" t="str">
        <f>[32]Abril!$B$17</f>
        <v>*</v>
      </c>
      <c r="O36" s="6" t="str">
        <f>[32]Abril!$B$18</f>
        <v>*</v>
      </c>
      <c r="P36" s="6" t="str">
        <f>[32]Abril!$B$19</f>
        <v>*</v>
      </c>
      <c r="Q36" s="6" t="str">
        <f>[32]Abril!$B$20</f>
        <v>*</v>
      </c>
      <c r="R36" s="6" t="str">
        <f>[32]Abril!$B$21</f>
        <v>*</v>
      </c>
      <c r="S36" s="6" t="str">
        <f>[32]Abril!$B$22</f>
        <v>*</v>
      </c>
      <c r="T36" s="6" t="str">
        <f>[32]Abril!$B$23</f>
        <v>*</v>
      </c>
      <c r="U36" s="6" t="str">
        <f>[32]Abril!$B$24</f>
        <v>*</v>
      </c>
      <c r="V36" s="6" t="str">
        <f>[32]Abril!$B$25</f>
        <v>*</v>
      </c>
      <c r="W36" s="6" t="str">
        <f>[32]Abril!$B$26</f>
        <v>*</v>
      </c>
      <c r="X36" s="6" t="str">
        <f>[32]Abril!$B$27</f>
        <v>*</v>
      </c>
      <c r="Y36" s="6" t="str">
        <f>[32]Abril!$B$28</f>
        <v>*</v>
      </c>
      <c r="Z36" s="6" t="str">
        <f>[32]Abril!$B$29</f>
        <v>*</v>
      </c>
      <c r="AA36" s="6" t="str">
        <f>[32]Abril!$B$30</f>
        <v>*</v>
      </c>
      <c r="AB36" s="6" t="str">
        <f>[32]Abril!$B$31</f>
        <v>*</v>
      </c>
      <c r="AC36" s="6" t="str">
        <f>[32]Abril!$B$32</f>
        <v>*</v>
      </c>
      <c r="AD36" s="6" t="str">
        <f>[32]Abril!$B$33</f>
        <v>*</v>
      </c>
      <c r="AE36" s="6" t="str">
        <f>[32]Abril!$B$34</f>
        <v>*</v>
      </c>
      <c r="AF36" s="89" t="s">
        <v>133</v>
      </c>
    </row>
    <row r="37" spans="1:32" ht="17.100000000000001" customHeight="1" x14ac:dyDescent="0.2">
      <c r="A37" s="87" t="s">
        <v>153</v>
      </c>
      <c r="B37" s="6" t="str">
        <f>[33]Abril!$B$5</f>
        <v>*</v>
      </c>
      <c r="C37" s="6" t="str">
        <f>[33]Abril!$B$6</f>
        <v>*</v>
      </c>
      <c r="D37" s="6" t="str">
        <f>[33]Abril!$B$7</f>
        <v>*</v>
      </c>
      <c r="E37" s="6" t="str">
        <f>[33]Abril!$B$8</f>
        <v>*</v>
      </c>
      <c r="F37" s="6" t="str">
        <f>[33]Abril!$B$9</f>
        <v>*</v>
      </c>
      <c r="G37" s="6">
        <f>[33]Abril!$B$10</f>
        <v>28.724999999999998</v>
      </c>
      <c r="H37" s="6">
        <f>[33]Abril!$B$11</f>
        <v>28.599999999999998</v>
      </c>
      <c r="I37" s="6">
        <f>[33]Abril!$B$12</f>
        <v>25.483333333333334</v>
      </c>
      <c r="J37" s="6">
        <f>[33]Abril!$B$13</f>
        <v>26.441666666666663</v>
      </c>
      <c r="K37" s="6">
        <f>[33]Abril!$B$14</f>
        <v>26.658333333333335</v>
      </c>
      <c r="L37" s="6">
        <f>[33]Abril!$B$15</f>
        <v>26.408333333333331</v>
      </c>
      <c r="M37" s="6">
        <f>[33]Abril!$B$16</f>
        <v>24.945833333333329</v>
      </c>
      <c r="N37" s="6">
        <f>[33]Abril!$B$17</f>
        <v>24.433333333333337</v>
      </c>
      <c r="O37" s="6">
        <f>[33]Abril!$B$18</f>
        <v>24.862500000000001</v>
      </c>
      <c r="P37" s="6">
        <f>[33]Abril!$B$19</f>
        <v>24.020833333333332</v>
      </c>
      <c r="Q37" s="6">
        <f>[33]Abril!$B$20</f>
        <v>23.287499999999998</v>
      </c>
      <c r="R37" s="6">
        <f>[33]Abril!$B$21</f>
        <v>23.791666666666668</v>
      </c>
      <c r="S37" s="6">
        <f>[33]Abril!$B$22</f>
        <v>24.499999999999996</v>
      </c>
      <c r="T37" s="6">
        <f>[33]Abril!$B$23</f>
        <v>24.295833333333331</v>
      </c>
      <c r="U37" s="6">
        <f>[33]Abril!$B$24</f>
        <v>25.450000000000006</v>
      </c>
      <c r="V37" s="6">
        <f>[33]Abril!$B$25</f>
        <v>24.454166666666666</v>
      </c>
      <c r="W37" s="6">
        <f>[33]Abril!$B$26</f>
        <v>23.262500000000003</v>
      </c>
      <c r="X37" s="6">
        <f>[33]Abril!$B$27</f>
        <v>24.150000000000002</v>
      </c>
      <c r="Y37" s="6">
        <f>[33]Abril!$B$28</f>
        <v>24.841666666666665</v>
      </c>
      <c r="Z37" s="6">
        <f>[33]Abril!$B$29</f>
        <v>25.216666666666669</v>
      </c>
      <c r="AA37" s="6">
        <f>[33]Abril!$B$30</f>
        <v>25.604166666666671</v>
      </c>
      <c r="AB37" s="6">
        <f>[33]Abril!$B$31</f>
        <v>25.637500000000003</v>
      </c>
      <c r="AC37" s="6">
        <f>[33]Abril!$B$32</f>
        <v>25.745833333333334</v>
      </c>
      <c r="AD37" s="6">
        <f>[33]Abril!$B$33</f>
        <v>25.8125</v>
      </c>
      <c r="AE37" s="6">
        <f>[33]Abril!$B$34</f>
        <v>25.091666666666665</v>
      </c>
      <c r="AF37" s="89">
        <f t="shared" si="4"/>
        <v>25.268833333333333</v>
      </c>
    </row>
    <row r="38" spans="1:32" ht="17.100000000000001" customHeight="1" x14ac:dyDescent="0.2">
      <c r="A38" s="87" t="s">
        <v>154</v>
      </c>
      <c r="B38" s="6">
        <f>[34]Abril!$B$5</f>
        <v>23.937500000000004</v>
      </c>
      <c r="C38" s="6">
        <f>[34]Abril!$B$6</f>
        <v>23.833333333333332</v>
      </c>
      <c r="D38" s="6">
        <f>[34]Abril!$B$7</f>
        <v>22.862500000000001</v>
      </c>
      <c r="E38" s="6">
        <f>[34]Abril!$B$8</f>
        <v>22.587500000000002</v>
      </c>
      <c r="F38" s="6">
        <f>[34]Abril!$B$9</f>
        <v>23.674999999999997</v>
      </c>
      <c r="G38" s="6">
        <f>[34]Abril!$B$10</f>
        <v>24.320833333333336</v>
      </c>
      <c r="H38" s="6">
        <f>[34]Abril!$B$11</f>
        <v>25.195833333333336</v>
      </c>
      <c r="I38" s="6">
        <f>[34]Abril!$B$12</f>
        <v>24.854166666666668</v>
      </c>
      <c r="J38" s="6">
        <f>[34]Abril!$B$13</f>
        <v>24.983333333333334</v>
      </c>
      <c r="K38" s="6">
        <f>[34]Abril!$B$14</f>
        <v>26.141666666666669</v>
      </c>
      <c r="L38" s="6">
        <f>[34]Abril!$B$15</f>
        <v>26.541666666666668</v>
      </c>
      <c r="M38" s="6">
        <f>[34]Abril!$B$16</f>
        <v>27.041666666666671</v>
      </c>
      <c r="N38" s="6">
        <f>[34]Abril!$B$17</f>
        <v>25.437500000000004</v>
      </c>
      <c r="O38" s="6">
        <f>[34]Abril!$B$18</f>
        <v>24.924999999999997</v>
      </c>
      <c r="P38" s="6">
        <f>[34]Abril!$B$19</f>
        <v>23.891666666666666</v>
      </c>
      <c r="Q38" s="6">
        <f>[34]Abril!$B$20</f>
        <v>22.412499999999998</v>
      </c>
      <c r="R38" s="6">
        <f>[34]Abril!$B$21</f>
        <v>22.695833333333329</v>
      </c>
      <c r="S38" s="6">
        <f>[34]Abril!$B$22</f>
        <v>23.879166666666666</v>
      </c>
      <c r="T38" s="6">
        <f>[34]Abril!$B$23</f>
        <v>24.849999999999998</v>
      </c>
      <c r="U38" s="6">
        <f>[34]Abril!$B$24</f>
        <v>23.583333333333329</v>
      </c>
      <c r="V38" s="6">
        <f>[34]Abril!$B$25</f>
        <v>23.954166666666669</v>
      </c>
      <c r="W38" s="6">
        <f>[34]Abril!$B$26</f>
        <v>24.616666666666664</v>
      </c>
      <c r="X38" s="6">
        <f>[34]Abril!$B$27</f>
        <v>24.162499999999998</v>
      </c>
      <c r="Y38" s="6">
        <f>[34]Abril!$B$28</f>
        <v>24.320833333333336</v>
      </c>
      <c r="Z38" s="6">
        <f>[34]Abril!$B$29</f>
        <v>24.479166666666661</v>
      </c>
      <c r="AA38" s="6">
        <f>[34]Abril!$B$30</f>
        <v>23.929166666666664</v>
      </c>
      <c r="AB38" s="6">
        <f>[34]Abril!$B$31</f>
        <v>24.820833333333329</v>
      </c>
      <c r="AC38" s="6">
        <f>[34]Abril!$B$32</f>
        <v>25.220833333333328</v>
      </c>
      <c r="AD38" s="6">
        <f>[34]Abril!$B$33</f>
        <v>25.245833333333334</v>
      </c>
      <c r="AE38" s="6">
        <f>[34]Abril!$B$34</f>
        <v>25.912499999999998</v>
      </c>
      <c r="AF38" s="89">
        <f t="shared" si="4"/>
        <v>24.477083333333329</v>
      </c>
    </row>
    <row r="39" spans="1:32" ht="17.100000000000001" customHeight="1" x14ac:dyDescent="0.2">
      <c r="A39" s="87" t="s">
        <v>155</v>
      </c>
      <c r="B39" s="6" t="str">
        <f>[35]Abril!$B$5</f>
        <v>*</v>
      </c>
      <c r="C39" s="6" t="str">
        <f>[35]Abril!$B$6</f>
        <v>*</v>
      </c>
      <c r="D39" s="6" t="str">
        <f>[35]Abril!$B$7</f>
        <v>*</v>
      </c>
      <c r="E39" s="6" t="str">
        <f>[35]Abril!$B$8</f>
        <v>*</v>
      </c>
      <c r="F39" s="6" t="str">
        <f>[35]Abril!$B$9</f>
        <v>*</v>
      </c>
      <c r="G39" s="6" t="str">
        <f>[35]Abril!$B$10</f>
        <v>*</v>
      </c>
      <c r="H39" s="6" t="str">
        <f>[35]Abril!$B$11</f>
        <v>*</v>
      </c>
      <c r="I39" s="6" t="str">
        <f>[35]Abril!$B$12</f>
        <v>*</v>
      </c>
      <c r="J39" s="6" t="str">
        <f>[35]Abril!$B$13</f>
        <v>*</v>
      </c>
      <c r="K39" s="6" t="str">
        <f>[35]Abril!$B$14</f>
        <v>*</v>
      </c>
      <c r="L39" s="6" t="str">
        <f>[35]Abril!$B$15</f>
        <v>*</v>
      </c>
      <c r="M39" s="6" t="str">
        <f>[35]Abril!$B$16</f>
        <v>*</v>
      </c>
      <c r="N39" s="6" t="str">
        <f>[35]Abril!$B$17</f>
        <v>*</v>
      </c>
      <c r="O39" s="6" t="str">
        <f>[35]Abril!$B$18</f>
        <v>*</v>
      </c>
      <c r="P39" s="6" t="str">
        <f>[35]Abril!$B$19</f>
        <v>*</v>
      </c>
      <c r="Q39" s="6" t="str">
        <f>[35]Abril!$B$20</f>
        <v>*</v>
      </c>
      <c r="R39" s="6">
        <f>[35]Abril!$B$21</f>
        <v>23.274999999999999</v>
      </c>
      <c r="S39" s="6">
        <f>[35]Abril!$B$22</f>
        <v>22.649999999999995</v>
      </c>
      <c r="T39" s="6">
        <f>[35]Abril!$B$23</f>
        <v>23.866666666666664</v>
      </c>
      <c r="U39" s="6">
        <f>[35]Abril!$B$24</f>
        <v>23.991666666666664</v>
      </c>
      <c r="V39" s="6">
        <f>[35]Abril!$B$25</f>
        <v>24.008333333333336</v>
      </c>
      <c r="W39" s="6">
        <f>[35]Abril!$B$26</f>
        <v>23.258333333333329</v>
      </c>
      <c r="X39" s="6">
        <f>[35]Abril!$B$27</f>
        <v>22.558333333333334</v>
      </c>
      <c r="Y39" s="6">
        <f>[35]Abril!$B$28</f>
        <v>23.279166666666658</v>
      </c>
      <c r="Z39" s="6">
        <f>[35]Abril!$B$29</f>
        <v>24.395833333333332</v>
      </c>
      <c r="AA39" s="6">
        <f>[35]Abril!$B$30</f>
        <v>23.849999999999998</v>
      </c>
      <c r="AB39" s="6">
        <f>[35]Abril!$B$31</f>
        <v>23.95</v>
      </c>
      <c r="AC39" s="6">
        <f>[35]Abril!$B$32</f>
        <v>24.75</v>
      </c>
      <c r="AD39" s="6">
        <f>[35]Abril!$B$33</f>
        <v>23.862500000000001</v>
      </c>
      <c r="AE39" s="6">
        <f>[35]Abril!$B$34</f>
        <v>25.037499999999998</v>
      </c>
      <c r="AF39" s="89">
        <f t="shared" si="4"/>
        <v>23.766666666666669</v>
      </c>
    </row>
    <row r="40" spans="1:32" ht="17.100000000000001" customHeight="1" x14ac:dyDescent="0.2">
      <c r="A40" s="87" t="s">
        <v>156</v>
      </c>
      <c r="B40" s="6" t="str">
        <f>[36]Abril!$B$5</f>
        <v>*</v>
      </c>
      <c r="C40" s="6" t="str">
        <f>[36]Abril!$B$6</f>
        <v>*</v>
      </c>
      <c r="D40" s="6" t="str">
        <f>[36]Abril!$B$7</f>
        <v>*</v>
      </c>
      <c r="E40" s="6" t="str">
        <f>[36]Abril!$B$8</f>
        <v>*</v>
      </c>
      <c r="F40" s="6" t="str">
        <f>[36]Abril!$B$9</f>
        <v>*</v>
      </c>
      <c r="G40" s="6" t="str">
        <f>[36]Abril!$B$10</f>
        <v>*</v>
      </c>
      <c r="H40" s="6" t="str">
        <f>[36]Abril!$B$11</f>
        <v>*</v>
      </c>
      <c r="I40" s="6" t="str">
        <f>[36]Abril!$B$12</f>
        <v>*</v>
      </c>
      <c r="J40" s="6" t="str">
        <f>[36]Abril!$B$13</f>
        <v>*</v>
      </c>
      <c r="K40" s="6" t="str">
        <f>[36]Abril!$B$14</f>
        <v>*</v>
      </c>
      <c r="L40" s="6" t="str">
        <f>[36]Abril!$B$15</f>
        <v>*</v>
      </c>
      <c r="M40" s="6" t="str">
        <f>[36]Abril!$B$16</f>
        <v>*</v>
      </c>
      <c r="N40" s="6" t="str">
        <f>[36]Abril!$B$17</f>
        <v>*</v>
      </c>
      <c r="O40" s="6" t="str">
        <f>[36]Abril!$B$18</f>
        <v>*</v>
      </c>
      <c r="P40" s="6" t="str">
        <f>[36]Abril!$B$19</f>
        <v>*</v>
      </c>
      <c r="Q40" s="6" t="str">
        <f>[36]Abril!$B$20</f>
        <v>*</v>
      </c>
      <c r="R40" s="6" t="str">
        <f>[36]Abril!$B$21</f>
        <v>*</v>
      </c>
      <c r="S40" s="6" t="str">
        <f>[36]Abril!$B$22</f>
        <v>*</v>
      </c>
      <c r="T40" s="6" t="str">
        <f>[36]Abril!$B$23</f>
        <v>*</v>
      </c>
      <c r="U40" s="6" t="str">
        <f>[36]Abril!$B$24</f>
        <v>*</v>
      </c>
      <c r="V40" s="6" t="str">
        <f>[36]Abril!$B$25</f>
        <v>*</v>
      </c>
      <c r="W40" s="6" t="str">
        <f>[36]Abril!$B$26</f>
        <v>*</v>
      </c>
      <c r="X40" s="6" t="str">
        <f>[36]Abril!$B$27</f>
        <v>*</v>
      </c>
      <c r="Y40" s="6" t="str">
        <f>[36]Abril!$B$28</f>
        <v>*</v>
      </c>
      <c r="Z40" s="6" t="str">
        <f>[36]Abril!$B$29</f>
        <v>*</v>
      </c>
      <c r="AA40" s="6" t="str">
        <f>[36]Abril!$B$30</f>
        <v>*</v>
      </c>
      <c r="AB40" s="6" t="str">
        <f>[36]Abril!$B$31</f>
        <v>*</v>
      </c>
      <c r="AC40" s="6" t="str">
        <f>[36]Abril!$B$32</f>
        <v>*</v>
      </c>
      <c r="AD40" s="6" t="str">
        <f>[36]Abril!$B$33</f>
        <v>*</v>
      </c>
      <c r="AE40" s="6" t="str">
        <f>[36]Abril!$B$34</f>
        <v>*</v>
      </c>
      <c r="AF40" s="89" t="s">
        <v>133</v>
      </c>
    </row>
    <row r="41" spans="1:32" ht="17.100000000000001" customHeight="1" x14ac:dyDescent="0.2">
      <c r="A41" s="87" t="s">
        <v>157</v>
      </c>
      <c r="B41" s="6" t="str">
        <f>[37]Abril!$B$5</f>
        <v>*</v>
      </c>
      <c r="C41" s="6" t="str">
        <f>[37]Abril!$B$6</f>
        <v>*</v>
      </c>
      <c r="D41" s="6" t="str">
        <f>[37]Abril!$B$7</f>
        <v>*</v>
      </c>
      <c r="E41" s="6" t="str">
        <f>[37]Abril!$B$8</f>
        <v>*</v>
      </c>
      <c r="F41" s="6" t="str">
        <f>[37]Abril!$B$9</f>
        <v>*</v>
      </c>
      <c r="G41" s="6" t="str">
        <f>[37]Abril!$B$10</f>
        <v>*</v>
      </c>
      <c r="H41" s="6" t="str">
        <f>[37]Abril!$B$11</f>
        <v>*</v>
      </c>
      <c r="I41" s="6" t="str">
        <f>[37]Abril!$B$12</f>
        <v>*</v>
      </c>
      <c r="J41" s="6" t="str">
        <f>[37]Abril!$B$13</f>
        <v>*</v>
      </c>
      <c r="K41" s="6" t="str">
        <f>[37]Abril!$B$14</f>
        <v>*</v>
      </c>
      <c r="L41" s="6">
        <f>[37]Abril!$B$15</f>
        <v>28.5</v>
      </c>
      <c r="M41" s="6">
        <f>[37]Abril!$B$16</f>
        <v>27.711111111111109</v>
      </c>
      <c r="N41" s="6">
        <f>[37]Abril!$B$17</f>
        <v>24.679166666666671</v>
      </c>
      <c r="O41" s="6">
        <f>[37]Abril!$B$18</f>
        <v>24.362500000000001</v>
      </c>
      <c r="P41" s="6">
        <f>[37]Abril!$B$19</f>
        <v>24.108333333333338</v>
      </c>
      <c r="Q41" s="6">
        <f>[37]Abril!$B$20</f>
        <v>22.333333333333332</v>
      </c>
      <c r="R41" s="6">
        <f>[37]Abril!$B$21</f>
        <v>22.437500000000004</v>
      </c>
      <c r="S41" s="6">
        <f>[37]Abril!$B$22</f>
        <v>24.074999999999999</v>
      </c>
      <c r="T41" s="6">
        <f>[37]Abril!$B$23</f>
        <v>24.645833333333332</v>
      </c>
      <c r="U41" s="6">
        <f>[37]Abril!$B$24</f>
        <v>24.149999999999995</v>
      </c>
      <c r="V41" s="6">
        <f>[37]Abril!$B$25</f>
        <v>24.641666666666666</v>
      </c>
      <c r="W41" s="6">
        <f>[37]Abril!$B$26</f>
        <v>24.370833333333337</v>
      </c>
      <c r="X41" s="6">
        <f>[37]Abril!$B$27</f>
        <v>23.633333333333329</v>
      </c>
      <c r="Y41" s="6">
        <f>[37]Abril!$B$28</f>
        <v>23.829166666666666</v>
      </c>
      <c r="Z41" s="6">
        <f>[37]Abril!$B$29</f>
        <v>23.441666666666666</v>
      </c>
      <c r="AA41" s="6">
        <f>[37]Abril!$B$30</f>
        <v>24.841666666666672</v>
      </c>
      <c r="AB41" s="6">
        <f>[37]Abril!$B$31</f>
        <v>24.833333333333329</v>
      </c>
      <c r="AC41" s="6">
        <f>[37]Abril!$B$32</f>
        <v>24.824999999999999</v>
      </c>
      <c r="AD41" s="6">
        <f>[37]Abril!$B$33</f>
        <v>24.779166666666665</v>
      </c>
      <c r="AE41" s="6">
        <f>[37]Abril!$B$34</f>
        <v>24.729166666666668</v>
      </c>
      <c r="AF41" s="89">
        <f t="shared" si="4"/>
        <v>24.546388888888888</v>
      </c>
    </row>
    <row r="42" spans="1:32" ht="17.100000000000001" customHeight="1" x14ac:dyDescent="0.2">
      <c r="A42" s="87" t="s">
        <v>158</v>
      </c>
      <c r="B42" s="6">
        <f>[38]Abril!$B$5</f>
        <v>24.008333333333329</v>
      </c>
      <c r="C42" s="6">
        <f>[38]Abril!$B$6</f>
        <v>23.441666666666663</v>
      </c>
      <c r="D42" s="6">
        <f>[38]Abril!$B$7</f>
        <v>24.099999999999998</v>
      </c>
      <c r="E42" s="6">
        <f>[38]Abril!$B$8</f>
        <v>24.454166666666666</v>
      </c>
      <c r="F42" s="6">
        <f>[38]Abril!$B$9</f>
        <v>24.241666666666671</v>
      </c>
      <c r="G42" s="6">
        <f>[38]Abril!$B$10</f>
        <v>25.270833333333332</v>
      </c>
      <c r="H42" s="6">
        <f>[38]Abril!$B$11</f>
        <v>24.8125</v>
      </c>
      <c r="I42" s="6">
        <f>[38]Abril!$B$12</f>
        <v>25.033333333333342</v>
      </c>
      <c r="J42" s="6">
        <f>[38]Abril!$B$13</f>
        <v>25.291666666666668</v>
      </c>
      <c r="K42" s="6">
        <f>[38]Abril!$B$14</f>
        <v>26.487499999999997</v>
      </c>
      <c r="L42" s="6">
        <f>[38]Abril!$B$15</f>
        <v>26.570833333333336</v>
      </c>
      <c r="M42" s="6">
        <f>[38]Abril!$B$16</f>
        <v>26.429166666666671</v>
      </c>
      <c r="N42" s="6">
        <f>[38]Abril!$B$17</f>
        <v>25.358333333333334</v>
      </c>
      <c r="O42" s="6">
        <f>[38]Abril!$B$18</f>
        <v>26.266666666666666</v>
      </c>
      <c r="P42" s="6">
        <f>[38]Abril!$B$19</f>
        <v>24.945833333333329</v>
      </c>
      <c r="Q42" s="6">
        <f>[38]Abril!$B$20</f>
        <v>23.554166666666671</v>
      </c>
      <c r="R42" s="6">
        <f>[38]Abril!$B$21</f>
        <v>23.091666666666669</v>
      </c>
      <c r="S42" s="6">
        <f>[38]Abril!$B$22</f>
        <v>24.008333333333329</v>
      </c>
      <c r="T42" s="6">
        <f>[38]Abril!$B$23</f>
        <v>24.8</v>
      </c>
      <c r="U42" s="6">
        <f>[38]Abril!$B$24</f>
        <v>23.866666666666671</v>
      </c>
      <c r="V42" s="6">
        <f>[38]Abril!$B$25</f>
        <v>24.283333333333335</v>
      </c>
      <c r="W42" s="6">
        <f>[38]Abril!$B$26</f>
        <v>24.966666666666669</v>
      </c>
      <c r="X42" s="6">
        <f>[38]Abril!$B$27</f>
        <v>24.041666666666671</v>
      </c>
      <c r="Y42" s="6">
        <f>[38]Abril!$B$28</f>
        <v>24.858333333333331</v>
      </c>
      <c r="Z42" s="6">
        <f>[38]Abril!$B$29</f>
        <v>24.612500000000001</v>
      </c>
      <c r="AA42" s="6">
        <f>[38]Abril!$B$30</f>
        <v>24.875</v>
      </c>
      <c r="AB42" s="6">
        <f>[38]Abril!$B$31</f>
        <v>25.170833333333334</v>
      </c>
      <c r="AC42" s="6">
        <f>[38]Abril!$B$32</f>
        <v>26.120833333333341</v>
      </c>
      <c r="AD42" s="6">
        <f>[38]Abril!$B$33</f>
        <v>26.633333333333336</v>
      </c>
      <c r="AE42" s="6">
        <f>[38]Abril!$B$34</f>
        <v>26.354166666666671</v>
      </c>
      <c r="AF42" s="89">
        <f>AVERAGE(B42:AE42)</f>
        <v>24.931666666666668</v>
      </c>
    </row>
    <row r="43" spans="1:32" ht="17.100000000000001" customHeight="1" x14ac:dyDescent="0.2">
      <c r="A43" s="87" t="s">
        <v>159</v>
      </c>
      <c r="B43" s="6" t="str">
        <f>[39]Abril!$B$5</f>
        <v>*</v>
      </c>
      <c r="C43" s="6" t="str">
        <f>[39]Abril!$B$6</f>
        <v>*</v>
      </c>
      <c r="D43" s="6" t="str">
        <f>[39]Abril!$B$7</f>
        <v>*</v>
      </c>
      <c r="E43" s="6" t="str">
        <f>[39]Abril!$B$8</f>
        <v>*</v>
      </c>
      <c r="F43" s="6" t="str">
        <f>[39]Abril!$B$9</f>
        <v>*</v>
      </c>
      <c r="G43" s="6" t="str">
        <f>[39]Abril!$B$10</f>
        <v>*</v>
      </c>
      <c r="H43" s="6" t="str">
        <f>[39]Abril!$B$11</f>
        <v>*</v>
      </c>
      <c r="I43" s="6" t="str">
        <f>[39]Abril!$B$12</f>
        <v>*</v>
      </c>
      <c r="J43" s="6" t="str">
        <f>[39]Abril!$B$13</f>
        <v>*</v>
      </c>
      <c r="K43" s="6" t="str">
        <f>[39]Abril!$B$14</f>
        <v>*</v>
      </c>
      <c r="L43" s="6" t="str">
        <f>[39]Abril!$B$15</f>
        <v>*</v>
      </c>
      <c r="M43" s="6">
        <f>[39]Abril!$B$16</f>
        <v>23.3</v>
      </c>
      <c r="N43" s="6">
        <f>[39]Abril!$B$17</f>
        <v>24.387500000000003</v>
      </c>
      <c r="O43" s="6">
        <f>[39]Abril!$B$18</f>
        <v>24.116666666666671</v>
      </c>
      <c r="P43" s="6">
        <f>[39]Abril!$B$19</f>
        <v>23.349999999999994</v>
      </c>
      <c r="Q43" s="6">
        <f>[39]Abril!$B$20</f>
        <v>21.908333333333331</v>
      </c>
      <c r="R43" s="6">
        <f>[39]Abril!$B$21</f>
        <v>22.112500000000001</v>
      </c>
      <c r="S43" s="6">
        <f>[39]Abril!$B$22</f>
        <v>23.204166666666666</v>
      </c>
      <c r="T43" s="6">
        <f>[39]Abril!$B$23</f>
        <v>23.533333333333335</v>
      </c>
      <c r="U43" s="6">
        <f>[39]Abril!$B$24</f>
        <v>23.587500000000006</v>
      </c>
      <c r="V43" s="6">
        <f>[39]Abril!$B$25</f>
        <v>23.508333333333336</v>
      </c>
      <c r="W43" s="6">
        <f>[39]Abril!$B$26</f>
        <v>24.112500000000008</v>
      </c>
      <c r="X43" s="6">
        <f>[39]Abril!$B$27</f>
        <v>22.941666666666663</v>
      </c>
      <c r="Y43" s="6">
        <f>[39]Abril!$B$28</f>
        <v>23.760869565217387</v>
      </c>
      <c r="Z43" s="6">
        <f>[39]Abril!$B$29</f>
        <v>23.304166666666671</v>
      </c>
      <c r="AA43" s="6">
        <f>[39]Abril!$B$30</f>
        <v>23.341666666666665</v>
      </c>
      <c r="AB43" s="6">
        <f>[39]Abril!$B$31</f>
        <v>23.358333333333334</v>
      </c>
      <c r="AC43" s="6">
        <f>[39]Abril!$B$32</f>
        <v>24.641666666666669</v>
      </c>
      <c r="AD43" s="6">
        <f>[39]Abril!$B$33</f>
        <v>24.425000000000001</v>
      </c>
      <c r="AE43" s="6">
        <f>[39]Abril!$B$34</f>
        <v>24.570833333333329</v>
      </c>
      <c r="AF43" s="89">
        <f>AVERAGE(B43:AE43)</f>
        <v>23.550791380625476</v>
      </c>
    </row>
    <row r="44" spans="1:32" ht="17.100000000000001" customHeight="1" x14ac:dyDescent="0.2">
      <c r="A44" s="87" t="s">
        <v>160</v>
      </c>
      <c r="B44" s="6" t="str">
        <f>[40]Abril!$B$5</f>
        <v>*</v>
      </c>
      <c r="C44" s="6" t="str">
        <f>[40]Abril!$B$6</f>
        <v>*</v>
      </c>
      <c r="D44" s="6" t="str">
        <f>[40]Abril!$B$7</f>
        <v>*</v>
      </c>
      <c r="E44" s="6" t="str">
        <f>[40]Abril!$B$8</f>
        <v>*</v>
      </c>
      <c r="F44" s="6" t="str">
        <f>[40]Abril!$B$9</f>
        <v>*</v>
      </c>
      <c r="G44" s="6" t="str">
        <f>[40]Abril!$B$10</f>
        <v>*</v>
      </c>
      <c r="H44" s="6" t="str">
        <f>[40]Abril!$B$11</f>
        <v>*</v>
      </c>
      <c r="I44" s="6" t="str">
        <f>[40]Abril!$B$12</f>
        <v>*</v>
      </c>
      <c r="J44" s="6" t="str">
        <f>[40]Abril!$B$13</f>
        <v>*</v>
      </c>
      <c r="K44" s="6" t="str">
        <f>[40]Abril!$B$14</f>
        <v>*</v>
      </c>
      <c r="L44" s="6" t="str">
        <f>[40]Abril!$B$15</f>
        <v>*</v>
      </c>
      <c r="M44" s="6" t="str">
        <f>[40]Abril!$B$16</f>
        <v>*</v>
      </c>
      <c r="N44" s="6" t="str">
        <f>[40]Abril!$B$17</f>
        <v>*</v>
      </c>
      <c r="O44" s="6" t="str">
        <f>[40]Abril!$B$18</f>
        <v>*</v>
      </c>
      <c r="P44" s="6" t="str">
        <f>[40]Abril!$B$19</f>
        <v>*</v>
      </c>
      <c r="Q44" s="6" t="str">
        <f>[40]Abril!$B$20</f>
        <v>*</v>
      </c>
      <c r="R44" s="6">
        <f>[40]Abril!$B$21</f>
        <v>26.481818181818177</v>
      </c>
      <c r="S44" s="6">
        <f>[40]Abril!$B$22</f>
        <v>23.570833333333329</v>
      </c>
      <c r="T44" s="6">
        <f>[40]Abril!$B$23</f>
        <v>24.391666666666669</v>
      </c>
      <c r="U44" s="6">
        <f>[40]Abril!$B$24</f>
        <v>24.720833333333331</v>
      </c>
      <c r="V44" s="6">
        <f>[40]Abril!$B$25</f>
        <v>23.741666666666664</v>
      </c>
      <c r="W44" s="6">
        <f>[40]Abril!$B$26</f>
        <v>24.491666666666664</v>
      </c>
      <c r="X44" s="6">
        <f>[40]Abril!$B$27</f>
        <v>23.875000000000004</v>
      </c>
      <c r="Y44" s="6">
        <f>[40]Abril!$B$28</f>
        <v>24.6875</v>
      </c>
      <c r="Z44" s="6">
        <f>[40]Abril!$B$29</f>
        <v>24.020833333333329</v>
      </c>
      <c r="AA44" s="6">
        <f>[40]Abril!$B$30</f>
        <v>24.349999999999994</v>
      </c>
      <c r="AB44" s="6">
        <f>[40]Abril!$B$31</f>
        <v>25.541666666666671</v>
      </c>
      <c r="AC44" s="6">
        <f>[40]Abril!$B$32</f>
        <v>24.895833333333339</v>
      </c>
      <c r="AD44" s="6">
        <f>[40]Abril!$B$33</f>
        <v>24.854166666666668</v>
      </c>
      <c r="AE44" s="6">
        <f>[40]Abril!$B$34</f>
        <v>25.649999999999995</v>
      </c>
      <c r="AF44" s="89">
        <f t="shared" ref="AF44:AF49" si="5">AVERAGE(B44:AE44)</f>
        <v>24.66239177489177</v>
      </c>
    </row>
    <row r="45" spans="1:32" ht="17.100000000000001" customHeight="1" x14ac:dyDescent="0.2">
      <c r="A45" s="87" t="s">
        <v>161</v>
      </c>
      <c r="B45" s="6" t="str">
        <f>[41]Abril!$B$5</f>
        <v>*</v>
      </c>
      <c r="C45" s="6" t="str">
        <f>[41]Abril!$B$6</f>
        <v>*</v>
      </c>
      <c r="D45" s="6" t="str">
        <f>[41]Abril!$B$7</f>
        <v>*</v>
      </c>
      <c r="E45" s="6" t="str">
        <f>[41]Abril!$B$8</f>
        <v>*</v>
      </c>
      <c r="F45" s="6" t="str">
        <f>[41]Abril!$B$9</f>
        <v>*</v>
      </c>
      <c r="G45" s="6" t="str">
        <f>[41]Abril!$B$10</f>
        <v>*</v>
      </c>
      <c r="H45" s="6" t="str">
        <f>[41]Abril!$B$11</f>
        <v>*</v>
      </c>
      <c r="I45" s="6" t="str">
        <f>[41]Abril!$B$12</f>
        <v>*</v>
      </c>
      <c r="J45" s="6" t="str">
        <f>[41]Abril!$B$13</f>
        <v>*</v>
      </c>
      <c r="K45" s="6">
        <f>[41]Abril!$B$14</f>
        <v>29.146153846153844</v>
      </c>
      <c r="L45" s="6">
        <f>[41]Abril!$B$15</f>
        <v>26.679166666666671</v>
      </c>
      <c r="M45" s="6">
        <f>[41]Abril!$B$16</f>
        <v>26.108333333333331</v>
      </c>
      <c r="N45" s="6">
        <f>[41]Abril!$B$17</f>
        <v>25.6875</v>
      </c>
      <c r="O45" s="6">
        <f>[41]Abril!$B$18</f>
        <v>24.829166666666669</v>
      </c>
      <c r="P45" s="6">
        <f>[41]Abril!$B$19</f>
        <v>24.13333333333334</v>
      </c>
      <c r="Q45" s="6">
        <f>[41]Abril!$B$20</f>
        <v>22.358333333333338</v>
      </c>
      <c r="R45" s="6">
        <f>[41]Abril!$B$21</f>
        <v>23.287499999999998</v>
      </c>
      <c r="S45" s="6">
        <f>[41]Abril!$B$22</f>
        <v>23.983333333333334</v>
      </c>
      <c r="T45" s="6">
        <f>[41]Abril!$B$23</f>
        <v>24.804166666666671</v>
      </c>
      <c r="U45" s="6">
        <f>[41]Abril!$B$24</f>
        <v>25.0625</v>
      </c>
      <c r="V45" s="6">
        <f>[41]Abril!$B$25</f>
        <v>25.183333333333334</v>
      </c>
      <c r="W45" s="6">
        <f>[41]Abril!$B$26</f>
        <v>25.187499999999996</v>
      </c>
      <c r="X45" s="6">
        <f>[41]Abril!$B$27</f>
        <v>24.408333333333331</v>
      </c>
      <c r="Y45" s="6">
        <f>[41]Abril!$B$28</f>
        <v>25.416666666666661</v>
      </c>
      <c r="Z45" s="6">
        <f>[41]Abril!$B$29</f>
        <v>24.695833333333336</v>
      </c>
      <c r="AA45" s="6">
        <f>[41]Abril!$B$30</f>
        <v>24.329166666666662</v>
      </c>
      <c r="AB45" s="6">
        <f>[41]Abril!$B$31</f>
        <v>26.045833333333334</v>
      </c>
      <c r="AC45" s="6">
        <f>[41]Abril!$B$32</f>
        <v>26.512499999999999</v>
      </c>
      <c r="AD45" s="6">
        <f>[41]Abril!$B$33</f>
        <v>26.841666666666665</v>
      </c>
      <c r="AE45" s="6">
        <f>[41]Abril!$B$34</f>
        <v>27.404166666666669</v>
      </c>
      <c r="AF45" s="89">
        <f t="shared" si="5"/>
        <v>25.338308913308911</v>
      </c>
    </row>
    <row r="46" spans="1:32" ht="17.100000000000001" customHeight="1" x14ac:dyDescent="0.2">
      <c r="A46" s="87" t="s">
        <v>162</v>
      </c>
      <c r="B46" s="6">
        <f>[42]Abril!$B$5</f>
        <v>24.399999999999991</v>
      </c>
      <c r="C46" s="6">
        <f>[42]Abril!$B$6</f>
        <v>24.533333333333335</v>
      </c>
      <c r="D46" s="6">
        <f>[42]Abril!$B$7</f>
        <v>25.075000000000006</v>
      </c>
      <c r="E46" s="6">
        <f>[42]Abril!$B$8</f>
        <v>25.458333333333332</v>
      </c>
      <c r="F46" s="6">
        <f>[42]Abril!$B$9</f>
        <v>25.391666666666666</v>
      </c>
      <c r="G46" s="6">
        <f>[42]Abril!$B$10</f>
        <v>26.224999999999998</v>
      </c>
      <c r="H46" s="6">
        <f>[42]Abril!$B$11</f>
        <v>25.941666666666674</v>
      </c>
      <c r="I46" s="6">
        <f>[42]Abril!$B$12</f>
        <v>25.412499999999994</v>
      </c>
      <c r="J46" s="6">
        <f>[42]Abril!$B$13</f>
        <v>26.295833333333338</v>
      </c>
      <c r="K46" s="6">
        <f>[42]Abril!$B$14</f>
        <v>26.650000000000006</v>
      </c>
      <c r="L46" s="6">
        <f>[42]Abril!$B$15</f>
        <v>26.216666666666665</v>
      </c>
      <c r="M46" s="6">
        <f>[42]Abril!$B$16</f>
        <v>26.083333333333332</v>
      </c>
      <c r="N46" s="6">
        <f>[42]Abril!$B$17</f>
        <v>24.945833333333329</v>
      </c>
      <c r="O46" s="6">
        <f>[42]Abril!$B$18</f>
        <v>24.329166666666666</v>
      </c>
      <c r="P46" s="6">
        <f>[42]Abril!$B$19</f>
        <v>24.683333333333334</v>
      </c>
      <c r="Q46" s="6">
        <f>[42]Abril!$B$20</f>
        <v>23.833333333333332</v>
      </c>
      <c r="R46" s="6">
        <f>[42]Abril!$B$21</f>
        <v>23.708333333333339</v>
      </c>
      <c r="S46" s="6">
        <f>[42]Abril!$B$22</f>
        <v>24.004166666666666</v>
      </c>
      <c r="T46" s="6">
        <f>[42]Abril!$B$23</f>
        <v>23.570833333333329</v>
      </c>
      <c r="U46" s="6">
        <f>[42]Abril!$B$24</f>
        <v>24.054166666666664</v>
      </c>
      <c r="V46" s="6">
        <f>[42]Abril!$B$25</f>
        <v>25.13333333333334</v>
      </c>
      <c r="W46" s="6">
        <f>[42]Abril!$B$26</f>
        <v>24.712499999999995</v>
      </c>
      <c r="X46" s="6">
        <f>[42]Abril!$B$27</f>
        <v>23.079166666666669</v>
      </c>
      <c r="Y46" s="6">
        <f>[42]Abril!$B$28</f>
        <v>23.845833333333335</v>
      </c>
      <c r="Z46" s="6">
        <f>[42]Abril!$B$29</f>
        <v>24.879166666666674</v>
      </c>
      <c r="AA46" s="6">
        <f>[42]Abril!$B$30</f>
        <v>25.141666666666666</v>
      </c>
      <c r="AB46" s="6">
        <f>[42]Abril!$B$31</f>
        <v>25.470833333333331</v>
      </c>
      <c r="AC46" s="6">
        <f>[42]Abril!$B$32</f>
        <v>25.179166666666664</v>
      </c>
      <c r="AD46" s="6">
        <f>[42]Abril!$B$33</f>
        <v>25.341666666666665</v>
      </c>
      <c r="AE46" s="6">
        <f>[42]Abril!$B$34</f>
        <v>25.145833333333332</v>
      </c>
      <c r="AF46" s="89">
        <f t="shared" si="5"/>
        <v>24.958055555555553</v>
      </c>
    </row>
    <row r="47" spans="1:32" ht="17.100000000000001" customHeight="1" x14ac:dyDescent="0.2">
      <c r="A47" s="87" t="s">
        <v>163</v>
      </c>
      <c r="B47" s="6">
        <f>[43]Abril!$B$5</f>
        <v>22.791666666666668</v>
      </c>
      <c r="C47" s="6">
        <f>[43]Abril!$B$6</f>
        <v>22.162499999999998</v>
      </c>
      <c r="D47" s="6">
        <f>[43]Abril!$B$7</f>
        <v>23.712499999999995</v>
      </c>
      <c r="E47" s="6">
        <f>[43]Abril!$B$8</f>
        <v>23.670833333333334</v>
      </c>
      <c r="F47" s="6">
        <f>[43]Abril!$B$9</f>
        <v>23.291666666666661</v>
      </c>
      <c r="G47" s="6">
        <f>[43]Abril!$B$10</f>
        <v>24.545833333333334</v>
      </c>
      <c r="H47" s="6">
        <f>[43]Abril!$B$11</f>
        <v>24.350000000000005</v>
      </c>
      <c r="I47" s="6">
        <f>[43]Abril!$B$12</f>
        <v>24.495833333333337</v>
      </c>
      <c r="J47" s="6">
        <f>[43]Abril!$B$13</f>
        <v>25.349999999999994</v>
      </c>
      <c r="K47" s="6">
        <f>[43]Abril!$B$14</f>
        <v>26.675000000000001</v>
      </c>
      <c r="L47" s="6">
        <f>[43]Abril!$B$15</f>
        <v>26.237500000000001</v>
      </c>
      <c r="M47" s="6">
        <f>[43]Abril!$B$16</f>
        <v>26.054166666666671</v>
      </c>
      <c r="N47" s="6">
        <f>[43]Abril!$B$17</f>
        <v>24.650000000000002</v>
      </c>
      <c r="O47" s="6">
        <f>[43]Abril!$B$18</f>
        <v>24.849999999999998</v>
      </c>
      <c r="P47" s="6">
        <f>[43]Abril!$B$19</f>
        <v>22.995833333333334</v>
      </c>
      <c r="Q47" s="6">
        <f>[43]Abril!$B$20</f>
        <v>22.349999999999998</v>
      </c>
      <c r="R47" s="6">
        <f>[43]Abril!$B$21</f>
        <v>22.625000000000004</v>
      </c>
      <c r="S47" s="6">
        <f>[43]Abril!$B$22</f>
        <v>24.141666666666669</v>
      </c>
      <c r="T47" s="6">
        <f>[43]Abril!$B$23</f>
        <v>24.408333333333331</v>
      </c>
      <c r="U47" s="6">
        <f>[43]Abril!$B$24</f>
        <v>24.512499999999999</v>
      </c>
      <c r="V47" s="6">
        <f>[43]Abril!$B$25</f>
        <v>25.033333333333331</v>
      </c>
      <c r="W47" s="6">
        <f>[43]Abril!$B$26</f>
        <v>23.541666666666668</v>
      </c>
      <c r="X47" s="6">
        <f>[43]Abril!$B$27</f>
        <v>22.912499999999994</v>
      </c>
      <c r="Y47" s="6">
        <f>[43]Abril!$B$28</f>
        <v>24.024999999999995</v>
      </c>
      <c r="Z47" s="6">
        <f>[43]Abril!$B$29</f>
        <v>23.912499999999998</v>
      </c>
      <c r="AA47" s="6">
        <f>[43]Abril!$B$30</f>
        <v>24.0625</v>
      </c>
      <c r="AB47" s="6">
        <f>[43]Abril!$B$31</f>
        <v>24.741666666666671</v>
      </c>
      <c r="AC47" s="6">
        <f>[43]Abril!$B$32</f>
        <v>25.287499999999998</v>
      </c>
      <c r="AD47" s="6">
        <f>[43]Abril!$B$33</f>
        <v>24.716666666666672</v>
      </c>
      <c r="AE47" s="6">
        <f>[43]Abril!$B$34</f>
        <v>25.245833333333334</v>
      </c>
      <c r="AF47" s="89">
        <f t="shared" si="5"/>
        <v>24.245000000000001</v>
      </c>
    </row>
    <row r="48" spans="1:32" ht="17.100000000000001" customHeight="1" x14ac:dyDescent="0.2">
      <c r="A48" s="87" t="s">
        <v>164</v>
      </c>
      <c r="B48" s="6" t="str">
        <f>[44]Abril!$B$5</f>
        <v>*</v>
      </c>
      <c r="C48" s="6" t="str">
        <f>[44]Abril!$B$6</f>
        <v>*</v>
      </c>
      <c r="D48" s="6" t="str">
        <f>[44]Abril!$B$7</f>
        <v>*</v>
      </c>
      <c r="E48" s="6" t="str">
        <f>[44]Abril!$B$8</f>
        <v>*</v>
      </c>
      <c r="F48" s="6" t="str">
        <f>[44]Abril!$B$9</f>
        <v>*</v>
      </c>
      <c r="G48" s="6" t="str">
        <f>[44]Abril!$B$10</f>
        <v>*</v>
      </c>
      <c r="H48" s="6" t="str">
        <f>[44]Abril!$B$11</f>
        <v>*</v>
      </c>
      <c r="I48" s="6" t="str">
        <f>[44]Abril!$B$12</f>
        <v>*</v>
      </c>
      <c r="J48" s="6" t="str">
        <f>[44]Abril!$B$13</f>
        <v>*</v>
      </c>
      <c r="K48" s="6" t="str">
        <f>[44]Abril!$B$14</f>
        <v>*</v>
      </c>
      <c r="L48" s="6" t="str">
        <f>[44]Abril!$B$15</f>
        <v>*</v>
      </c>
      <c r="M48" s="6" t="str">
        <f>[44]Abril!$B$16</f>
        <v>*</v>
      </c>
      <c r="N48" s="6" t="str">
        <f>[44]Abril!$B$17</f>
        <v>*</v>
      </c>
      <c r="O48" s="6" t="str">
        <f>[44]Abril!$B$18</f>
        <v>*</v>
      </c>
      <c r="P48" s="6" t="str">
        <f>[44]Abril!$B$19</f>
        <v>*</v>
      </c>
      <c r="Q48" s="6" t="str">
        <f>[44]Abril!$B$20</f>
        <v>*</v>
      </c>
      <c r="R48" s="6" t="str">
        <f>[44]Abril!$B$21</f>
        <v>*</v>
      </c>
      <c r="S48" s="6" t="str">
        <f>[44]Abril!$B$22</f>
        <v>*</v>
      </c>
      <c r="T48" s="6" t="str">
        <f>[44]Abril!$B$23</f>
        <v>*</v>
      </c>
      <c r="U48" s="6" t="str">
        <f>[44]Abril!$B$24</f>
        <v>*</v>
      </c>
      <c r="V48" s="6" t="str">
        <f>[44]Abril!$B$25</f>
        <v>*</v>
      </c>
      <c r="W48" s="6" t="str">
        <f>[44]Abril!$B$26</f>
        <v>*</v>
      </c>
      <c r="X48" s="6">
        <f>[44]Abril!$B$27</f>
        <v>25.220000000000002</v>
      </c>
      <c r="Y48" s="6">
        <f>[44]Abril!$B$28</f>
        <v>23.662499999999998</v>
      </c>
      <c r="Z48" s="6">
        <f>[44]Abril!$B$29</f>
        <v>23.708333333333332</v>
      </c>
      <c r="AA48" s="6">
        <f>[44]Abril!$B$30</f>
        <v>23.883333333333326</v>
      </c>
      <c r="AB48" s="6">
        <f>[44]Abril!$B$31</f>
        <v>24.550000000000008</v>
      </c>
      <c r="AC48" s="6">
        <f>[44]Abril!$B$32</f>
        <v>24.966666666666665</v>
      </c>
      <c r="AD48" s="6">
        <f>[44]Abril!$B$33</f>
        <v>24.720833333333331</v>
      </c>
      <c r="AE48" s="6">
        <f>[44]Abril!$B$34</f>
        <v>24.379166666666666</v>
      </c>
      <c r="AF48" s="89">
        <f t="shared" si="5"/>
        <v>24.386354166666667</v>
      </c>
    </row>
    <row r="49" spans="1:37" ht="17.100000000000001" customHeight="1" x14ac:dyDescent="0.2">
      <c r="A49" s="87" t="s">
        <v>165</v>
      </c>
      <c r="B49" s="6" t="str">
        <f>[45]Abril!$B$5</f>
        <v>*</v>
      </c>
      <c r="C49" s="6" t="str">
        <f>[45]Abril!$B$6</f>
        <v>*</v>
      </c>
      <c r="D49" s="6" t="str">
        <f>[45]Abril!$B$7</f>
        <v>*</v>
      </c>
      <c r="E49" s="6" t="str">
        <f>[45]Abril!$B$8</f>
        <v>*</v>
      </c>
      <c r="F49" s="6">
        <f>[45]Abril!$B$9</f>
        <v>30.4</v>
      </c>
      <c r="G49" s="6">
        <f>[45]Abril!$B$10</f>
        <v>28.238461538461539</v>
      </c>
      <c r="H49" s="6">
        <f>[45]Abril!$B$11</f>
        <v>27.28235294117647</v>
      </c>
      <c r="I49" s="6">
        <f>[45]Abril!$B$12</f>
        <v>26.462500000000002</v>
      </c>
      <c r="J49" s="6">
        <f>[45]Abril!$B$13</f>
        <v>26.620833333333334</v>
      </c>
      <c r="K49" s="6">
        <f>[45]Abril!$B$14</f>
        <v>26.370833333333334</v>
      </c>
      <c r="L49" s="6">
        <f>[45]Abril!$B$15</f>
        <v>26.712500000000002</v>
      </c>
      <c r="M49" s="6">
        <f>[45]Abril!$B$16</f>
        <v>25.637500000000003</v>
      </c>
      <c r="N49" s="6">
        <f>[45]Abril!$B$17</f>
        <v>24.833333333333332</v>
      </c>
      <c r="O49" s="6">
        <f>[45]Abril!$B$18</f>
        <v>24.8125</v>
      </c>
      <c r="P49" s="6">
        <f>[45]Abril!$B$19</f>
        <v>23.645833333333329</v>
      </c>
      <c r="Q49" s="6">
        <f>[45]Abril!$B$20</f>
        <v>23.799999999999997</v>
      </c>
      <c r="R49" s="6">
        <f>[45]Abril!$B$21</f>
        <v>23.774999999999995</v>
      </c>
      <c r="S49" s="6">
        <f>[45]Abril!$B$22</f>
        <v>24.912499999999998</v>
      </c>
      <c r="T49" s="6">
        <f>[45]Abril!$B$23</f>
        <v>24.862499999999997</v>
      </c>
      <c r="U49" s="6">
        <f>[45]Abril!$B$24</f>
        <v>25.024999999999995</v>
      </c>
      <c r="V49" s="6">
        <f>[45]Abril!$B$25</f>
        <v>24.591666666666665</v>
      </c>
      <c r="W49" s="6">
        <f>[45]Abril!$B$26</f>
        <v>23.533333333333335</v>
      </c>
      <c r="X49" s="6">
        <f>[45]Abril!$B$27</f>
        <v>23.920833333333334</v>
      </c>
      <c r="Y49" s="6">
        <f>[45]Abril!$B$28</f>
        <v>25.233333333333338</v>
      </c>
      <c r="Z49" s="6">
        <f>[45]Abril!$B$29</f>
        <v>24.845833333333331</v>
      </c>
      <c r="AA49" s="6">
        <f>[45]Abril!$B$30</f>
        <v>24.975000000000005</v>
      </c>
      <c r="AB49" s="6">
        <f>[45]Abril!$B$31</f>
        <v>25.625</v>
      </c>
      <c r="AC49" s="6">
        <f>[45]Abril!$B$32</f>
        <v>25.370833333333337</v>
      </c>
      <c r="AD49" s="6">
        <f>[45]Abril!$B$33</f>
        <v>25.274999999999995</v>
      </c>
      <c r="AE49" s="6">
        <f>[45]Abril!$B$34</f>
        <v>25.854166666666668</v>
      </c>
      <c r="AF49" s="89">
        <f t="shared" si="5"/>
        <v>25.485255685114286</v>
      </c>
    </row>
    <row r="50" spans="1:37" s="3" customFormat="1" ht="17.100000000000001" customHeight="1" x14ac:dyDescent="0.2">
      <c r="A50" s="90" t="s">
        <v>34</v>
      </c>
      <c r="B50" s="8">
        <f t="shared" ref="B50:AF50" si="6">AVERAGE(B5:B49)</f>
        <v>23.654357549471396</v>
      </c>
      <c r="C50" s="8">
        <f t="shared" si="6"/>
        <v>23.54009343434344</v>
      </c>
      <c r="D50" s="8">
        <f t="shared" si="6"/>
        <v>24.158526005935872</v>
      </c>
      <c r="E50" s="8">
        <f t="shared" si="6"/>
        <v>24.31794841269841</v>
      </c>
      <c r="F50" s="8">
        <f t="shared" si="6"/>
        <v>24.800654405202085</v>
      </c>
      <c r="G50" s="8">
        <f t="shared" si="6"/>
        <v>25.46394497863248</v>
      </c>
      <c r="H50" s="8">
        <f t="shared" si="6"/>
        <v>25.675260894130382</v>
      </c>
      <c r="I50" s="8">
        <f t="shared" si="6"/>
        <v>25.403922821969697</v>
      </c>
      <c r="J50" s="8">
        <f t="shared" si="6"/>
        <v>25.713207070707075</v>
      </c>
      <c r="K50" s="8">
        <f t="shared" si="6"/>
        <v>26.702008089949263</v>
      </c>
      <c r="L50" s="8">
        <f t="shared" si="6"/>
        <v>26.684383116883119</v>
      </c>
      <c r="M50" s="8">
        <f t="shared" si="6"/>
        <v>26.028680501597172</v>
      </c>
      <c r="N50" s="8">
        <f t="shared" si="6"/>
        <v>24.981592956592959</v>
      </c>
      <c r="O50" s="8">
        <f t="shared" si="6"/>
        <v>24.592870813397123</v>
      </c>
      <c r="P50" s="8">
        <f t="shared" si="6"/>
        <v>23.960211732711738</v>
      </c>
      <c r="Q50" s="8">
        <f t="shared" si="6"/>
        <v>22.892628205128215</v>
      </c>
      <c r="R50" s="8">
        <f t="shared" si="6"/>
        <v>23.145667905743228</v>
      </c>
      <c r="S50" s="8">
        <f t="shared" si="6"/>
        <v>23.849275683665933</v>
      </c>
      <c r="T50" s="8">
        <f t="shared" si="6"/>
        <v>24.405617147080562</v>
      </c>
      <c r="U50" s="8">
        <f t="shared" si="6"/>
        <v>24.314666238767646</v>
      </c>
      <c r="V50" s="8">
        <f t="shared" si="6"/>
        <v>24.499748706577972</v>
      </c>
      <c r="W50" s="8">
        <f t="shared" si="6"/>
        <v>24.485949741315594</v>
      </c>
      <c r="X50" s="8">
        <f t="shared" si="6"/>
        <v>24.031726190476189</v>
      </c>
      <c r="Y50" s="8">
        <f t="shared" si="6"/>
        <v>24.541435446598484</v>
      </c>
      <c r="Z50" s="8">
        <f t="shared" si="6"/>
        <v>24.607118825791197</v>
      </c>
      <c r="AA50" s="8">
        <f t="shared" si="6"/>
        <v>24.59404220779221</v>
      </c>
      <c r="AB50" s="8">
        <f t="shared" si="6"/>
        <v>25.084620596205966</v>
      </c>
      <c r="AC50" s="8">
        <f t="shared" si="6"/>
        <v>25.509939024390246</v>
      </c>
      <c r="AD50" s="8">
        <f t="shared" si="6"/>
        <v>25.489291521486638</v>
      </c>
      <c r="AE50" s="8">
        <f t="shared" si="6"/>
        <v>25.608799617407939</v>
      </c>
      <c r="AF50" s="89">
        <f t="shared" si="6"/>
        <v>24.779355757256681</v>
      </c>
    </row>
    <row r="51" spans="1:37" x14ac:dyDescent="0.2">
      <c r="A51" s="77"/>
      <c r="B51" s="63"/>
      <c r="C51" s="63"/>
      <c r="D51" s="63" t="s">
        <v>137</v>
      </c>
      <c r="E51" s="63"/>
      <c r="F51" s="63"/>
      <c r="G51" s="63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6"/>
      <c r="AE51" s="66"/>
      <c r="AF51" s="78"/>
      <c r="AK51" s="12" t="s">
        <v>54</v>
      </c>
    </row>
    <row r="52" spans="1:37" x14ac:dyDescent="0.2">
      <c r="A52" s="77"/>
      <c r="B52" s="67" t="s">
        <v>138</v>
      </c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 t="s">
        <v>52</v>
      </c>
      <c r="N52" s="62"/>
      <c r="O52" s="62"/>
      <c r="P52" s="62"/>
      <c r="Q52" s="62"/>
      <c r="R52" s="62"/>
      <c r="S52" s="62"/>
      <c r="T52" s="142" t="s">
        <v>139</v>
      </c>
      <c r="U52" s="142"/>
      <c r="V52" s="142"/>
      <c r="W52" s="142"/>
      <c r="X52" s="142"/>
      <c r="Y52" s="62"/>
      <c r="Z52" s="62"/>
      <c r="AA52" s="62"/>
      <c r="AB52" s="62"/>
      <c r="AC52" s="62"/>
      <c r="AD52" s="62"/>
      <c r="AE52" s="62"/>
      <c r="AF52" s="81"/>
      <c r="AG52" s="1"/>
    </row>
    <row r="53" spans="1:37" x14ac:dyDescent="0.2">
      <c r="A53" s="80"/>
      <c r="B53" s="62"/>
      <c r="C53" s="62"/>
      <c r="D53" s="62"/>
      <c r="E53" s="62"/>
      <c r="F53" s="62"/>
      <c r="G53" s="62"/>
      <c r="H53" s="62"/>
      <c r="I53" s="62"/>
      <c r="J53" s="65"/>
      <c r="K53" s="65"/>
      <c r="L53" s="65"/>
      <c r="M53" s="65" t="s">
        <v>53</v>
      </c>
      <c r="N53" s="65"/>
      <c r="O53" s="65"/>
      <c r="P53" s="65"/>
      <c r="Q53" s="62"/>
      <c r="R53" s="62"/>
      <c r="S53" s="62"/>
      <c r="T53" s="143" t="s">
        <v>140</v>
      </c>
      <c r="U53" s="143"/>
      <c r="V53" s="143"/>
      <c r="W53" s="143"/>
      <c r="X53" s="143"/>
      <c r="Y53" s="62"/>
      <c r="Z53" s="62"/>
      <c r="AA53" s="62"/>
      <c r="AB53" s="62"/>
      <c r="AC53" s="62"/>
      <c r="AD53" s="66"/>
      <c r="AE53" s="63"/>
      <c r="AF53" s="91"/>
      <c r="AG53" s="1"/>
      <c r="AH53" s="1"/>
    </row>
    <row r="54" spans="1:37" x14ac:dyDescent="0.2">
      <c r="A54" s="77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6"/>
      <c r="AE54" s="66"/>
      <c r="AF54" s="78"/>
    </row>
    <row r="55" spans="1:37" x14ac:dyDescent="0.2">
      <c r="A55" s="80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81"/>
    </row>
    <row r="56" spans="1:37" ht="13.5" thickBot="1" x14ac:dyDescent="0.2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92"/>
    </row>
    <row r="59" spans="1:37" x14ac:dyDescent="0.2">
      <c r="D59" s="1" t="s">
        <v>54</v>
      </c>
    </row>
    <row r="61" spans="1:37" x14ac:dyDescent="0.2">
      <c r="AH61" s="12" t="s">
        <v>54</v>
      </c>
      <c r="AI61" s="12" t="s">
        <v>54</v>
      </c>
    </row>
    <row r="62" spans="1:37" x14ac:dyDescent="0.2">
      <c r="AK62" s="12" t="s">
        <v>54</v>
      </c>
    </row>
  </sheetData>
  <mergeCells count="35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50 AF14 AF20 AF24 AF27:AF29 AF31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="90" zoomScaleNormal="90" workbookViewId="0">
      <selection activeCell="K67" sqref="K67"/>
    </sheetView>
  </sheetViews>
  <sheetFormatPr defaultRowHeight="12.75" x14ac:dyDescent="0.2"/>
  <cols>
    <col min="1" max="1" width="19.42578125" style="51" customWidth="1"/>
    <col min="2" max="2" width="6.85546875" style="51" customWidth="1"/>
    <col min="3" max="4" width="5.5703125" style="51" customWidth="1"/>
    <col min="5" max="6" width="6.42578125" style="51" customWidth="1"/>
    <col min="7" max="7" width="6.7109375" style="51" customWidth="1"/>
    <col min="8" max="8" width="6.42578125" style="51" customWidth="1"/>
    <col min="9" max="9" width="5.5703125" style="51" customWidth="1"/>
    <col min="10" max="10" width="7.85546875" style="51" customWidth="1"/>
    <col min="11" max="11" width="7" style="51" customWidth="1"/>
    <col min="12" max="12" width="8.5703125" style="51" customWidth="1"/>
    <col min="13" max="13" width="8" style="51" customWidth="1"/>
    <col min="14" max="14" width="7.140625" style="51" customWidth="1"/>
    <col min="15" max="16" width="6.85546875" style="51" customWidth="1"/>
    <col min="17" max="17" width="7" style="51" customWidth="1"/>
    <col min="18" max="18" width="5.7109375" style="51" customWidth="1"/>
    <col min="19" max="19" width="7.7109375" style="51" customWidth="1"/>
    <col min="20" max="20" width="6.7109375" style="51" customWidth="1"/>
    <col min="21" max="21" width="7.140625" style="51" customWidth="1"/>
    <col min="22" max="22" width="6.7109375" style="51" customWidth="1"/>
    <col min="23" max="23" width="8" style="51" customWidth="1"/>
    <col min="24" max="24" width="6.85546875" style="51" customWidth="1"/>
    <col min="25" max="26" width="5.85546875" style="51" customWidth="1"/>
    <col min="27" max="27" width="5.5703125" style="51" customWidth="1"/>
    <col min="28" max="28" width="6" style="51" customWidth="1"/>
    <col min="29" max="29" width="6.140625" style="51" customWidth="1"/>
    <col min="30" max="30" width="5.5703125" style="51" customWidth="1"/>
    <col min="31" max="31" width="6.85546875" style="51" customWidth="1"/>
    <col min="32" max="32" width="9" style="52" customWidth="1"/>
    <col min="33" max="33" width="7.28515625" style="53" customWidth="1"/>
    <col min="34" max="34" width="13.85546875" style="58" customWidth="1"/>
    <col min="35" max="16384" width="9.140625" style="42"/>
  </cols>
  <sheetData>
    <row r="1" spans="1:35" ht="20.100000000000001" customHeight="1" x14ac:dyDescent="0.2">
      <c r="A1" s="171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73"/>
    </row>
    <row r="2" spans="1:35" s="43" customFormat="1" ht="20.100000000000001" customHeight="1" x14ac:dyDescent="0.2">
      <c r="A2" s="158" t="s">
        <v>21</v>
      </c>
      <c r="B2" s="152" t="s">
        <v>135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30" t="s">
        <v>45</v>
      </c>
    </row>
    <row r="3" spans="1:35" s="46" customFormat="1" ht="20.100000000000001" customHeight="1" x14ac:dyDescent="0.2">
      <c r="A3" s="158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59" t="s">
        <v>44</v>
      </c>
      <c r="AG3" s="45" t="s">
        <v>41</v>
      </c>
      <c r="AH3" s="130" t="s">
        <v>46</v>
      </c>
    </row>
    <row r="4" spans="1:35" s="46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44" t="s">
        <v>39</v>
      </c>
      <c r="AG4" s="45" t="s">
        <v>39</v>
      </c>
      <c r="AH4" s="131"/>
    </row>
    <row r="5" spans="1:35" s="46" customFormat="1" ht="20.100000000000001" customHeight="1" x14ac:dyDescent="0.2">
      <c r="A5" s="138" t="s">
        <v>47</v>
      </c>
      <c r="B5" s="47">
        <f>[1]Abril!$K$5</f>
        <v>0.2</v>
      </c>
      <c r="C5" s="47">
        <f>[1]Abril!$K$6</f>
        <v>10.399999999999999</v>
      </c>
      <c r="D5" s="47">
        <f>[1]Abril!$K$7</f>
        <v>1.2</v>
      </c>
      <c r="E5" s="47">
        <f>[1]Abril!$K$8</f>
        <v>0</v>
      </c>
      <c r="F5" s="47">
        <f>[1]Abril!$K$9</f>
        <v>0</v>
      </c>
      <c r="G5" s="47">
        <f>[1]Abril!$K$10</f>
        <v>0</v>
      </c>
      <c r="H5" s="47">
        <f>[1]Abril!$K$11</f>
        <v>0</v>
      </c>
      <c r="I5" s="47">
        <f>[1]Abril!$K$12</f>
        <v>0</v>
      </c>
      <c r="J5" s="47">
        <f>[1]Abril!$K$13</f>
        <v>0</v>
      </c>
      <c r="K5" s="47">
        <f>[1]Abril!$K$14</f>
        <v>0</v>
      </c>
      <c r="L5" s="47">
        <f>[1]Abril!$K$15</f>
        <v>0</v>
      </c>
      <c r="M5" s="47">
        <f>[1]Abril!$K$16</f>
        <v>0</v>
      </c>
      <c r="N5" s="47">
        <f>[1]Abril!$K$17</f>
        <v>0</v>
      </c>
      <c r="O5" s="47">
        <f>[1]Abril!$K$18</f>
        <v>0</v>
      </c>
      <c r="P5" s="47">
        <f>[1]Abril!$K$19</f>
        <v>0</v>
      </c>
      <c r="Q5" s="47">
        <f>[1]Abril!$K$20</f>
        <v>0</v>
      </c>
      <c r="R5" s="47">
        <f>[1]Abril!$K$21</f>
        <v>0</v>
      </c>
      <c r="S5" s="47">
        <f>[1]Abril!$K$22</f>
        <v>0</v>
      </c>
      <c r="T5" s="47">
        <f>[1]Abril!$K$23</f>
        <v>0</v>
      </c>
      <c r="U5" s="47">
        <f>[1]Abril!$K$24</f>
        <v>0</v>
      </c>
      <c r="V5" s="47">
        <f>[1]Abril!$K$25</f>
        <v>0</v>
      </c>
      <c r="W5" s="47">
        <f>[1]Abril!$K$26</f>
        <v>0</v>
      </c>
      <c r="X5" s="47">
        <f>[1]Abril!$K$27</f>
        <v>0</v>
      </c>
      <c r="Y5" s="47">
        <f>[1]Abril!$K$28</f>
        <v>0</v>
      </c>
      <c r="Z5" s="47">
        <f>[1]Abril!$K$29</f>
        <v>0</v>
      </c>
      <c r="AA5" s="47">
        <f>[1]Abril!$K$30</f>
        <v>0</v>
      </c>
      <c r="AB5" s="47">
        <f>[1]Abril!$K$31</f>
        <v>0</v>
      </c>
      <c r="AC5" s="47">
        <f>[1]Abril!$K$32</f>
        <v>0</v>
      </c>
      <c r="AD5" s="47">
        <f>[1]Abril!$K$33</f>
        <v>0</v>
      </c>
      <c r="AE5" s="47">
        <f>[1]Abril!$K$34</f>
        <v>0</v>
      </c>
      <c r="AF5" s="48">
        <f t="shared" ref="AF5:AF30" si="1">SUM(B5:AE5)</f>
        <v>11.799999999999997</v>
      </c>
      <c r="AG5" s="49">
        <f t="shared" ref="AG5:AG30" si="2">MAX(B5:AE5)</f>
        <v>10.399999999999999</v>
      </c>
      <c r="AH5" s="132">
        <f t="shared" ref="AH5:AH31" si="3">COUNTIF(B5:AE5,"=0,0")</f>
        <v>27</v>
      </c>
    </row>
    <row r="6" spans="1:35" ht="17.100000000000001" customHeight="1" x14ac:dyDescent="0.2">
      <c r="A6" s="138" t="s">
        <v>0</v>
      </c>
      <c r="B6" s="47">
        <f>[2]Abril!$K$5</f>
        <v>28.399999999999995</v>
      </c>
      <c r="C6" s="47">
        <f>[2]Abril!$K$6</f>
        <v>28.4</v>
      </c>
      <c r="D6" s="47">
        <f>[2]Abril!$K$7</f>
        <v>0.2</v>
      </c>
      <c r="E6" s="47">
        <f>[2]Abril!$K$8</f>
        <v>0</v>
      </c>
      <c r="F6" s="47">
        <f>[2]Abril!$K$9</f>
        <v>0</v>
      </c>
      <c r="G6" s="47">
        <f>[2]Abril!$K$10</f>
        <v>0</v>
      </c>
      <c r="H6" s="47">
        <f>[2]Abril!$K$11</f>
        <v>0</v>
      </c>
      <c r="I6" s="47">
        <f>[2]Abril!$K$12</f>
        <v>0</v>
      </c>
      <c r="J6" s="47">
        <f>[2]Abril!$K$13</f>
        <v>0</v>
      </c>
      <c r="K6" s="47">
        <f>[2]Abril!$K$14</f>
        <v>0</v>
      </c>
      <c r="L6" s="47">
        <f>[2]Abril!$K$15</f>
        <v>0</v>
      </c>
      <c r="M6" s="47">
        <f>[2]Abril!$K$16</f>
        <v>0</v>
      </c>
      <c r="N6" s="47">
        <f>[2]Abril!$K$17</f>
        <v>0</v>
      </c>
      <c r="O6" s="47">
        <f>[2]Abril!$K$18</f>
        <v>0</v>
      </c>
      <c r="P6" s="47">
        <f>[2]Abril!$K$19</f>
        <v>0</v>
      </c>
      <c r="Q6" s="47">
        <f>[2]Abril!$K$20</f>
        <v>0</v>
      </c>
      <c r="R6" s="47">
        <f>[2]Abril!$K$21</f>
        <v>0</v>
      </c>
      <c r="S6" s="47">
        <f>[2]Abril!$K$22</f>
        <v>0</v>
      </c>
      <c r="T6" s="47">
        <f>[2]Abril!$K$23</f>
        <v>0</v>
      </c>
      <c r="U6" s="47">
        <f>[2]Abril!$K$24</f>
        <v>0.2</v>
      </c>
      <c r="V6" s="47">
        <f>[2]Abril!$K$25</f>
        <v>0</v>
      </c>
      <c r="W6" s="47">
        <f>[2]Abril!$K$26</f>
        <v>0</v>
      </c>
      <c r="X6" s="47">
        <f>[2]Abril!$K$27</f>
        <v>0</v>
      </c>
      <c r="Y6" s="47">
        <f>[2]Abril!$K$28</f>
        <v>0</v>
      </c>
      <c r="Z6" s="47">
        <f>[2]Abril!$K$29</f>
        <v>0</v>
      </c>
      <c r="AA6" s="47">
        <f>[2]Abril!$K$30</f>
        <v>0</v>
      </c>
      <c r="AB6" s="47">
        <f>[2]Abril!$K$31</f>
        <v>0</v>
      </c>
      <c r="AC6" s="47">
        <f>[2]Abril!$K$32</f>
        <v>0</v>
      </c>
      <c r="AD6" s="47">
        <f>[2]Abril!$K$33</f>
        <v>0</v>
      </c>
      <c r="AE6" s="47">
        <f>[2]Abril!$K$34</f>
        <v>0</v>
      </c>
      <c r="AF6" s="48">
        <f t="shared" si="1"/>
        <v>57.2</v>
      </c>
      <c r="AG6" s="49">
        <f t="shared" si="2"/>
        <v>28.4</v>
      </c>
      <c r="AH6" s="132">
        <f t="shared" si="3"/>
        <v>26</v>
      </c>
    </row>
    <row r="7" spans="1:35" ht="17.100000000000001" customHeight="1" x14ac:dyDescent="0.2">
      <c r="A7" s="138" t="s">
        <v>1</v>
      </c>
      <c r="B7" s="47">
        <f>[3]Abril!$K$5</f>
        <v>69.399999999999991</v>
      </c>
      <c r="C7" s="47">
        <f>[3]Abril!$K$6</f>
        <v>0</v>
      </c>
      <c r="D7" s="47">
        <f>[3]Abril!$K$7</f>
        <v>0.2</v>
      </c>
      <c r="E7" s="47">
        <f>[3]Abril!$K$8</f>
        <v>0</v>
      </c>
      <c r="F7" s="47">
        <f>[3]Abril!$K$9</f>
        <v>0</v>
      </c>
      <c r="G7" s="47">
        <f>[3]Abril!$K$10</f>
        <v>0</v>
      </c>
      <c r="H7" s="47">
        <f>[3]Abril!$K$11</f>
        <v>0</v>
      </c>
      <c r="I7" s="47">
        <f>[3]Abril!$K$12</f>
        <v>0</v>
      </c>
      <c r="J7" s="47">
        <f>[3]Abril!$K$13</f>
        <v>0</v>
      </c>
      <c r="K7" s="47">
        <f>[3]Abril!$K$14</f>
        <v>0</v>
      </c>
      <c r="L7" s="47">
        <f>[3]Abril!$K$15</f>
        <v>0</v>
      </c>
      <c r="M7" s="47">
        <f>[3]Abril!$K$16</f>
        <v>0</v>
      </c>
      <c r="N7" s="47">
        <f>[3]Abril!$K$17</f>
        <v>0</v>
      </c>
      <c r="O7" s="47">
        <f>[3]Abril!$K$18</f>
        <v>0</v>
      </c>
      <c r="P7" s="47">
        <f>[3]Abril!$K$19</f>
        <v>5.6000000000000005</v>
      </c>
      <c r="Q7" s="47">
        <f>[3]Abril!$K$20</f>
        <v>9.7999999999999989</v>
      </c>
      <c r="R7" s="47">
        <f>[3]Abril!$K$21</f>
        <v>1.2</v>
      </c>
      <c r="S7" s="47">
        <f>[3]Abril!$K$22</f>
        <v>8.4</v>
      </c>
      <c r="T7" s="47">
        <f>[3]Abril!$K$23</f>
        <v>0</v>
      </c>
      <c r="U7" s="47">
        <f>[3]Abril!$K$24</f>
        <v>2</v>
      </c>
      <c r="V7" s="47">
        <f>[3]Abril!$K$25</f>
        <v>0</v>
      </c>
      <c r="W7" s="47">
        <f>[3]Abril!$K$26</f>
        <v>0</v>
      </c>
      <c r="X7" s="47">
        <f>[3]Abril!$K$27</f>
        <v>0</v>
      </c>
      <c r="Y7" s="47">
        <f>[3]Abril!$K$28</f>
        <v>0</v>
      </c>
      <c r="Z7" s="47">
        <f>[3]Abril!$K$29</f>
        <v>0</v>
      </c>
      <c r="AA7" s="47">
        <f>[3]Abril!$K$30</f>
        <v>0</v>
      </c>
      <c r="AB7" s="47">
        <f>[3]Abril!$K$31</f>
        <v>0</v>
      </c>
      <c r="AC7" s="47">
        <f>[3]Abril!$K$32</f>
        <v>0</v>
      </c>
      <c r="AD7" s="47">
        <f>[3]Abril!$K$33</f>
        <v>0</v>
      </c>
      <c r="AE7" s="47">
        <f>[3]Abril!$K$34</f>
        <v>0</v>
      </c>
      <c r="AF7" s="48">
        <f t="shared" si="1"/>
        <v>96.6</v>
      </c>
      <c r="AG7" s="49">
        <f t="shared" si="2"/>
        <v>69.399999999999991</v>
      </c>
      <c r="AH7" s="132">
        <f t="shared" si="3"/>
        <v>23</v>
      </c>
    </row>
    <row r="8" spans="1:35" ht="17.100000000000001" customHeight="1" x14ac:dyDescent="0.2">
      <c r="A8" s="138" t="s">
        <v>55</v>
      </c>
      <c r="B8" s="47">
        <f>[4]Abril!$K$5</f>
        <v>1.6</v>
      </c>
      <c r="C8" s="47">
        <f>[4]Abril!$K$6</f>
        <v>3.2</v>
      </c>
      <c r="D8" s="47">
        <f>[4]Abril!$K$7</f>
        <v>9.6</v>
      </c>
      <c r="E8" s="47">
        <f>[4]Abril!$K$8</f>
        <v>0</v>
      </c>
      <c r="F8" s="47">
        <f>[4]Abril!$K$9</f>
        <v>0</v>
      </c>
      <c r="G8" s="47">
        <f>[4]Abril!$K$10</f>
        <v>0</v>
      </c>
      <c r="H8" s="47">
        <f>[4]Abril!$K$11</f>
        <v>0</v>
      </c>
      <c r="I8" s="47">
        <f>[4]Abril!$K$12</f>
        <v>0</v>
      </c>
      <c r="J8" s="47">
        <f>[4]Abril!$K$13</f>
        <v>0</v>
      </c>
      <c r="K8" s="47">
        <f>[4]Abril!$K$14</f>
        <v>0</v>
      </c>
      <c r="L8" s="47">
        <f>[4]Abril!$K$15</f>
        <v>0</v>
      </c>
      <c r="M8" s="47">
        <f>[4]Abril!$K$16</f>
        <v>0</v>
      </c>
      <c r="N8" s="47">
        <f>[4]Abril!$K$17</f>
        <v>0</v>
      </c>
      <c r="O8" s="47">
        <f>[4]Abril!$K$18</f>
        <v>0</v>
      </c>
      <c r="P8" s="47">
        <f>[4]Abril!$K$19</f>
        <v>0</v>
      </c>
      <c r="Q8" s="47">
        <f>[4]Abril!$K$20</f>
        <v>0</v>
      </c>
      <c r="R8" s="47">
        <f>[4]Abril!$K$21</f>
        <v>0</v>
      </c>
      <c r="S8" s="47">
        <f>[4]Abril!$K$22</f>
        <v>0</v>
      </c>
      <c r="T8" s="47">
        <f>[4]Abril!$K$23</f>
        <v>0</v>
      </c>
      <c r="U8" s="47">
        <f>[4]Abril!$K$24</f>
        <v>0</v>
      </c>
      <c r="V8" s="47">
        <f>[4]Abril!$K$25</f>
        <v>0</v>
      </c>
      <c r="W8" s="47">
        <f>[4]Abril!$K$26</f>
        <v>0</v>
      </c>
      <c r="X8" s="47">
        <f>[4]Abril!$K$27</f>
        <v>0</v>
      </c>
      <c r="Y8" s="47">
        <f>[4]Abril!$K$28</f>
        <v>0</v>
      </c>
      <c r="Z8" s="47">
        <f>[4]Abril!$K$29</f>
        <v>0</v>
      </c>
      <c r="AA8" s="47">
        <f>[4]Abril!$K$30</f>
        <v>0</v>
      </c>
      <c r="AB8" s="47">
        <f>[4]Abril!$K$31</f>
        <v>0</v>
      </c>
      <c r="AC8" s="47">
        <f>[4]Abril!$K$32</f>
        <v>0</v>
      </c>
      <c r="AD8" s="47">
        <f>[4]Abril!$K$33</f>
        <v>0</v>
      </c>
      <c r="AE8" s="47">
        <f>[4]Abril!$K$34</f>
        <v>0</v>
      </c>
      <c r="AF8" s="48">
        <f t="shared" ref="AF8" si="4">SUM(B8:AE8)</f>
        <v>14.4</v>
      </c>
      <c r="AG8" s="49">
        <f t="shared" ref="AG8" si="5">MAX(B8:AE8)</f>
        <v>9.6</v>
      </c>
      <c r="AH8" s="132">
        <f t="shared" si="3"/>
        <v>27</v>
      </c>
    </row>
    <row r="9" spans="1:35" ht="17.100000000000001" customHeight="1" x14ac:dyDescent="0.2">
      <c r="A9" s="138" t="s">
        <v>48</v>
      </c>
      <c r="B9" s="47" t="str">
        <f>[5]Abril!$K$5</f>
        <v>*</v>
      </c>
      <c r="C9" s="47" t="str">
        <f>[5]Abril!$K$6</f>
        <v>*</v>
      </c>
      <c r="D9" s="47" t="str">
        <f>[5]Abril!$K$7</f>
        <v>*</v>
      </c>
      <c r="E9" s="47" t="str">
        <f>[5]Abril!$K$8</f>
        <v>*</v>
      </c>
      <c r="F9" s="47" t="str">
        <f>[5]Abril!$K$9</f>
        <v>*</v>
      </c>
      <c r="G9" s="47" t="str">
        <f>[5]Abril!$K$10</f>
        <v>*</v>
      </c>
      <c r="H9" s="47" t="str">
        <f>[5]Abril!$K$11</f>
        <v>*</v>
      </c>
      <c r="I9" s="47" t="str">
        <f>[5]Abril!$K$12</f>
        <v>*</v>
      </c>
      <c r="J9" s="47" t="str">
        <f>[5]Abril!$K$13</f>
        <v>*</v>
      </c>
      <c r="K9" s="47" t="str">
        <f>[5]Abril!$K$14</f>
        <v>*</v>
      </c>
      <c r="L9" s="47" t="str">
        <f>[5]Abril!$K$15</f>
        <v>*</v>
      </c>
      <c r="M9" s="47" t="str">
        <f>[5]Abril!$K$16</f>
        <v>*</v>
      </c>
      <c r="N9" s="47" t="str">
        <f>[5]Abril!$K$17</f>
        <v>*</v>
      </c>
      <c r="O9" s="47" t="str">
        <f>[5]Abril!$K$18</f>
        <v>*</v>
      </c>
      <c r="P9" s="47">
        <f>[5]Abril!$K$19</f>
        <v>4.2</v>
      </c>
      <c r="Q9" s="47">
        <f>[5]Abril!$K$20</f>
        <v>19.400000000000002</v>
      </c>
      <c r="R9" s="47">
        <f>[5]Abril!$K$21</f>
        <v>0</v>
      </c>
      <c r="S9" s="47">
        <f>[5]Abril!$K$22</f>
        <v>0.2</v>
      </c>
      <c r="T9" s="47">
        <f>[5]Abril!$K$23</f>
        <v>0.2</v>
      </c>
      <c r="U9" s="47">
        <f>[5]Abril!$K$24</f>
        <v>0</v>
      </c>
      <c r="V9" s="47">
        <f>[5]Abril!$K$25</f>
        <v>0</v>
      </c>
      <c r="W9" s="47">
        <f>[5]Abril!$K$26</f>
        <v>0</v>
      </c>
      <c r="X9" s="47">
        <f>[5]Abril!$K$27</f>
        <v>0</v>
      </c>
      <c r="Y9" s="47">
        <f>[5]Abril!$K$28</f>
        <v>0.2</v>
      </c>
      <c r="Z9" s="47">
        <f>[5]Abril!$K$29</f>
        <v>0.2</v>
      </c>
      <c r="AA9" s="47">
        <f>[5]Abril!$K$30</f>
        <v>0</v>
      </c>
      <c r="AB9" s="47">
        <f>[5]Abril!$K$31</f>
        <v>0</v>
      </c>
      <c r="AC9" s="47">
        <f>[5]Abril!$K$32</f>
        <v>0.2</v>
      </c>
      <c r="AD9" s="47">
        <f>[5]Abril!$K$33</f>
        <v>0</v>
      </c>
      <c r="AE9" s="47">
        <f>[5]Abril!$K$34</f>
        <v>0</v>
      </c>
      <c r="AF9" s="48">
        <f t="shared" si="1"/>
        <v>24.599999999999998</v>
      </c>
      <c r="AG9" s="49">
        <f t="shared" si="2"/>
        <v>19.400000000000002</v>
      </c>
      <c r="AH9" s="132">
        <f t="shared" si="3"/>
        <v>9</v>
      </c>
    </row>
    <row r="10" spans="1:35" ht="17.100000000000001" customHeight="1" x14ac:dyDescent="0.2">
      <c r="A10" s="138" t="s">
        <v>2</v>
      </c>
      <c r="B10" s="47">
        <f>[6]Abril!$K$5</f>
        <v>64.2</v>
      </c>
      <c r="C10" s="47">
        <f>[6]Abril!$K$6</f>
        <v>10.200000000000001</v>
      </c>
      <c r="D10" s="47">
        <f>[6]Abril!$K$7</f>
        <v>0.2</v>
      </c>
      <c r="E10" s="47">
        <f>[6]Abril!$K$8</f>
        <v>0</v>
      </c>
      <c r="F10" s="47">
        <f>[6]Abril!$K$9</f>
        <v>0</v>
      </c>
      <c r="G10" s="47">
        <f>[6]Abril!$K$10</f>
        <v>0</v>
      </c>
      <c r="H10" s="47">
        <f>[6]Abril!$K$11</f>
        <v>0</v>
      </c>
      <c r="I10" s="47">
        <f>[6]Abril!$K$12</f>
        <v>0</v>
      </c>
      <c r="J10" s="47">
        <f>[6]Abril!$K$13</f>
        <v>0</v>
      </c>
      <c r="K10" s="47">
        <f>[6]Abril!$K$14</f>
        <v>0</v>
      </c>
      <c r="L10" s="47">
        <f>[6]Abril!$K$15</f>
        <v>0</v>
      </c>
      <c r="M10" s="47">
        <f>[6]Abril!$K$16</f>
        <v>0</v>
      </c>
      <c r="N10" s="47">
        <f>[6]Abril!$K$17</f>
        <v>0</v>
      </c>
      <c r="O10" s="47">
        <f>[6]Abril!$K$18</f>
        <v>0.2</v>
      </c>
      <c r="P10" s="47">
        <f>[6]Abril!$K$19</f>
        <v>0</v>
      </c>
      <c r="Q10" s="47">
        <f>[6]Abril!$K$20</f>
        <v>0.2</v>
      </c>
      <c r="R10" s="47">
        <f>[6]Abril!$K$21</f>
        <v>0</v>
      </c>
      <c r="S10" s="47">
        <f>[6]Abril!$K$22</f>
        <v>0</v>
      </c>
      <c r="T10" s="47">
        <f>[6]Abril!$K$23</f>
        <v>0</v>
      </c>
      <c r="U10" s="47">
        <f>[6]Abril!$K$24</f>
        <v>1.6</v>
      </c>
      <c r="V10" s="47">
        <f>[6]Abril!$K$25</f>
        <v>12</v>
      </c>
      <c r="W10" s="47">
        <f>[6]Abril!$K$26</f>
        <v>0.2</v>
      </c>
      <c r="X10" s="47">
        <f>[6]Abril!$K$27</f>
        <v>0</v>
      </c>
      <c r="Y10" s="47">
        <f>[6]Abril!$K$28</f>
        <v>0</v>
      </c>
      <c r="Z10" s="47">
        <f>[6]Abril!$K$29</f>
        <v>0</v>
      </c>
      <c r="AA10" s="47">
        <f>[6]Abril!$K$30</f>
        <v>0</v>
      </c>
      <c r="AB10" s="47">
        <f>[6]Abril!$K$31</f>
        <v>0.6</v>
      </c>
      <c r="AC10" s="47">
        <f>[6]Abril!$K$32</f>
        <v>0.2</v>
      </c>
      <c r="AD10" s="47">
        <f>[6]Abril!$K$33</f>
        <v>0</v>
      </c>
      <c r="AE10" s="47">
        <f>[6]Abril!$K$34</f>
        <v>0</v>
      </c>
      <c r="AF10" s="48">
        <f t="shared" si="1"/>
        <v>89.600000000000009</v>
      </c>
      <c r="AG10" s="49">
        <f t="shared" si="2"/>
        <v>64.2</v>
      </c>
      <c r="AH10" s="132">
        <f t="shared" si="3"/>
        <v>20</v>
      </c>
    </row>
    <row r="11" spans="1:35" ht="17.100000000000001" customHeight="1" x14ac:dyDescent="0.2">
      <c r="A11" s="138" t="s">
        <v>3</v>
      </c>
      <c r="B11" s="47">
        <f>[7]Abril!$K$5</f>
        <v>14.199999999999998</v>
      </c>
      <c r="C11" s="47">
        <f>[7]Abril!$K$6</f>
        <v>1.4</v>
      </c>
      <c r="D11" s="47">
        <f>[7]Abril!$K$7</f>
        <v>22.8</v>
      </c>
      <c r="E11" s="47">
        <f>[7]Abril!$K$8</f>
        <v>0.4</v>
      </c>
      <c r="F11" s="47">
        <f>[7]Abril!$K$9</f>
        <v>0.2</v>
      </c>
      <c r="G11" s="47">
        <f>[7]Abril!$K$10</f>
        <v>0</v>
      </c>
      <c r="H11" s="47">
        <f>[7]Abril!$K$11</f>
        <v>0</v>
      </c>
      <c r="I11" s="47">
        <f>[7]Abril!$K$12</f>
        <v>0</v>
      </c>
      <c r="J11" s="47">
        <f>[7]Abril!$K$13</f>
        <v>0</v>
      </c>
      <c r="K11" s="47">
        <f>[7]Abril!$K$14</f>
        <v>0</v>
      </c>
      <c r="L11" s="47">
        <f>[7]Abril!$K$15</f>
        <v>0</v>
      </c>
      <c r="M11" s="47">
        <f>[7]Abril!$K$16</f>
        <v>0</v>
      </c>
      <c r="N11" s="47">
        <f>[7]Abril!$K$17</f>
        <v>0</v>
      </c>
      <c r="O11" s="47">
        <f>[7]Abril!$K$18</f>
        <v>0.4</v>
      </c>
      <c r="P11" s="47">
        <f>[7]Abril!$K$19</f>
        <v>0.8</v>
      </c>
      <c r="Q11" s="47">
        <f>[7]Abril!$K$20</f>
        <v>22.8</v>
      </c>
      <c r="R11" s="47">
        <f>[7]Abril!$K$21</f>
        <v>0.4</v>
      </c>
      <c r="S11" s="47">
        <f>[7]Abril!$K$22</f>
        <v>0.4</v>
      </c>
      <c r="T11" s="47">
        <f>[7]Abril!$K$23</f>
        <v>0</v>
      </c>
      <c r="U11" s="47">
        <f>[7]Abril!$K$24</f>
        <v>0</v>
      </c>
      <c r="V11" s="47">
        <f>[7]Abril!$K$25</f>
        <v>0</v>
      </c>
      <c r="W11" s="47">
        <f>[7]Abril!$K$26</f>
        <v>0</v>
      </c>
      <c r="X11" s="47">
        <f>[7]Abril!$K$27</f>
        <v>0</v>
      </c>
      <c r="Y11" s="47">
        <f>[7]Abril!$K$28</f>
        <v>0</v>
      </c>
      <c r="Z11" s="47">
        <f>[7]Abril!$K$29</f>
        <v>0</v>
      </c>
      <c r="AA11" s="47">
        <f>[7]Abril!$K$30</f>
        <v>0</v>
      </c>
      <c r="AB11" s="47">
        <f>[7]Abril!$K$31</f>
        <v>0</v>
      </c>
      <c r="AC11" s="47">
        <f>[7]Abril!$K$32</f>
        <v>0</v>
      </c>
      <c r="AD11" s="47">
        <f>[7]Abril!$K$33</f>
        <v>0</v>
      </c>
      <c r="AE11" s="47">
        <f>[7]Abril!$K$34</f>
        <v>0</v>
      </c>
      <c r="AF11" s="48">
        <f t="shared" si="1"/>
        <v>63.8</v>
      </c>
      <c r="AG11" s="49">
        <f t="shared" si="2"/>
        <v>22.8</v>
      </c>
      <c r="AH11" s="132">
        <f t="shared" si="3"/>
        <v>20</v>
      </c>
    </row>
    <row r="12" spans="1:35" ht="17.100000000000001" customHeight="1" x14ac:dyDescent="0.2">
      <c r="A12" s="138" t="s">
        <v>4</v>
      </c>
      <c r="B12" s="47" t="str">
        <f>[8]Abril!$K$5</f>
        <v>*</v>
      </c>
      <c r="C12" s="47" t="str">
        <f>[8]Abril!$K$6</f>
        <v>*</v>
      </c>
      <c r="D12" s="47" t="str">
        <f>[8]Abril!$K$7</f>
        <v>*</v>
      </c>
      <c r="E12" s="47" t="str">
        <f>[8]Abril!$K$8</f>
        <v>*</v>
      </c>
      <c r="F12" s="47" t="str">
        <f>[8]Abril!$K$9</f>
        <v>*</v>
      </c>
      <c r="G12" s="47" t="str">
        <f>[8]Abril!$K$10</f>
        <v>*</v>
      </c>
      <c r="H12" s="47" t="str">
        <f>[8]Abril!$K$11</f>
        <v>*</v>
      </c>
      <c r="I12" s="47" t="str">
        <f>[8]Abril!$K$12</f>
        <v>*</v>
      </c>
      <c r="J12" s="47" t="str">
        <f>[8]Abril!$K$13</f>
        <v>*</v>
      </c>
      <c r="K12" s="47" t="str">
        <f>[8]Abril!$K$14</f>
        <v>*</v>
      </c>
      <c r="L12" s="47" t="str">
        <f>[8]Abril!$K$15</f>
        <v>*</v>
      </c>
      <c r="M12" s="47" t="str">
        <f>[8]Abril!$K$16</f>
        <v>*</v>
      </c>
      <c r="N12" s="47" t="str">
        <f>[8]Abril!$K$17</f>
        <v>*</v>
      </c>
      <c r="O12" s="47" t="str">
        <f>[8]Abril!$K$18</f>
        <v>*</v>
      </c>
      <c r="P12" s="47" t="str">
        <f>[8]Abril!$K$19</f>
        <v>*</v>
      </c>
      <c r="Q12" s="47" t="str">
        <f>[8]Abril!$K$20</f>
        <v>*</v>
      </c>
      <c r="R12" s="47" t="str">
        <f>[8]Abril!$K$21</f>
        <v>*</v>
      </c>
      <c r="S12" s="47" t="str">
        <f>[8]Abril!$K$22</f>
        <v>*</v>
      </c>
      <c r="T12" s="47" t="str">
        <f>[8]Abril!$K$23</f>
        <v>*</v>
      </c>
      <c r="U12" s="47" t="str">
        <f>[8]Abril!$K$24</f>
        <v>*</v>
      </c>
      <c r="V12" s="47" t="str">
        <f>[8]Abril!$K$25</f>
        <v>*</v>
      </c>
      <c r="W12" s="47" t="str">
        <f>[8]Abril!$K$26</f>
        <v>*</v>
      </c>
      <c r="X12" s="47" t="str">
        <f>[8]Abril!$K$27</f>
        <v>*</v>
      </c>
      <c r="Y12" s="47" t="str">
        <f>[8]Abril!$K$28</f>
        <v>*</v>
      </c>
      <c r="Z12" s="47" t="str">
        <f>[8]Abril!$K$29</f>
        <v>*</v>
      </c>
      <c r="AA12" s="47" t="str">
        <f>[8]Abril!$K$30</f>
        <v>*</v>
      </c>
      <c r="AB12" s="47" t="str">
        <f>[8]Abril!$K$31</f>
        <v>*</v>
      </c>
      <c r="AC12" s="47" t="str">
        <f>[8]Abril!$K$32</f>
        <v>*</v>
      </c>
      <c r="AD12" s="47" t="str">
        <f>[8]Abril!$K$33</f>
        <v>*</v>
      </c>
      <c r="AE12" s="47" t="str">
        <f>[8]Abril!$K$34</f>
        <v>*</v>
      </c>
      <c r="AF12" s="48" t="s">
        <v>133</v>
      </c>
      <c r="AG12" s="49" t="s">
        <v>133</v>
      </c>
      <c r="AH12" s="132" t="s">
        <v>133</v>
      </c>
    </row>
    <row r="13" spans="1:35" ht="17.100000000000001" customHeight="1" x14ac:dyDescent="0.2">
      <c r="A13" s="138" t="s">
        <v>5</v>
      </c>
      <c r="B13" s="47" t="str">
        <f>[9]Abril!$K$5</f>
        <v>*</v>
      </c>
      <c r="C13" s="47" t="str">
        <f>[9]Abril!$K$6</f>
        <v>*</v>
      </c>
      <c r="D13" s="47" t="str">
        <f>[9]Abril!$K$7</f>
        <v>*</v>
      </c>
      <c r="E13" s="47" t="str">
        <f>[9]Abril!$K$8</f>
        <v>*</v>
      </c>
      <c r="F13" s="47" t="str">
        <f>[9]Abril!$K$9</f>
        <v>*</v>
      </c>
      <c r="G13" s="47" t="str">
        <f>[9]Abril!$K$10</f>
        <v>*</v>
      </c>
      <c r="H13" s="47" t="str">
        <f>[9]Abril!$K$11</f>
        <v>*</v>
      </c>
      <c r="I13" s="47" t="str">
        <f>[9]Abril!$K$12</f>
        <v>*</v>
      </c>
      <c r="J13" s="47" t="str">
        <f>[9]Abril!$K$13</f>
        <v>*</v>
      </c>
      <c r="K13" s="47" t="str">
        <f>[9]Abril!$K$14</f>
        <v>*</v>
      </c>
      <c r="L13" s="47" t="str">
        <f>[9]Abril!$K$15</f>
        <v>*</v>
      </c>
      <c r="M13" s="47" t="str">
        <f>[9]Abril!$K$16</f>
        <v>*</v>
      </c>
      <c r="N13" s="47" t="str">
        <f>[9]Abril!$K$17</f>
        <v>*</v>
      </c>
      <c r="O13" s="47" t="str">
        <f>[9]Abril!$K$18</f>
        <v>*</v>
      </c>
      <c r="P13" s="47" t="str">
        <f>[9]Abril!$K$19</f>
        <v>*</v>
      </c>
      <c r="Q13" s="47" t="str">
        <f>[9]Abril!$K$20</f>
        <v>*</v>
      </c>
      <c r="R13" s="47" t="str">
        <f>[9]Abril!$K$21</f>
        <v>*</v>
      </c>
      <c r="S13" s="47" t="str">
        <f>[9]Abril!$K$22</f>
        <v>*</v>
      </c>
      <c r="T13" s="47" t="str">
        <f>[9]Abril!$K$23</f>
        <v>*</v>
      </c>
      <c r="U13" s="47" t="str">
        <f>[9]Abril!$K$24</f>
        <v>*</v>
      </c>
      <c r="V13" s="47" t="str">
        <f>[9]Abril!$K$25</f>
        <v>*</v>
      </c>
      <c r="W13" s="47" t="str">
        <f>[9]Abril!$K$26</f>
        <v>*</v>
      </c>
      <c r="X13" s="47" t="str">
        <f>[9]Abril!$K$27</f>
        <v>*</v>
      </c>
      <c r="Y13" s="47" t="str">
        <f>[9]Abril!$K$28</f>
        <v>*</v>
      </c>
      <c r="Z13" s="47" t="str">
        <f>[9]Abril!$K$29</f>
        <v>*</v>
      </c>
      <c r="AA13" s="47" t="str">
        <f>[9]Abril!$K$30</f>
        <v>*</v>
      </c>
      <c r="AB13" s="47" t="str">
        <f>[9]Abril!$K$31</f>
        <v>*</v>
      </c>
      <c r="AC13" s="47" t="str">
        <f>[9]Abril!$K$32</f>
        <v>*</v>
      </c>
      <c r="AD13" s="47" t="str">
        <f>[9]Abril!$K$33</f>
        <v>*</v>
      </c>
      <c r="AE13" s="47" t="str">
        <f>[9]Abril!$K$34</f>
        <v>*</v>
      </c>
      <c r="AF13" s="48" t="s">
        <v>133</v>
      </c>
      <c r="AG13" s="49" t="s">
        <v>133</v>
      </c>
      <c r="AH13" s="132" t="s">
        <v>133</v>
      </c>
    </row>
    <row r="14" spans="1:35" ht="17.100000000000001" customHeight="1" x14ac:dyDescent="0.2">
      <c r="A14" s="138" t="s">
        <v>50</v>
      </c>
      <c r="B14" s="47">
        <f>[10]Abril!$K$5</f>
        <v>27.6</v>
      </c>
      <c r="C14" s="47">
        <f>[10]Abril!$K$6</f>
        <v>3.4000000000000004</v>
      </c>
      <c r="D14" s="47">
        <f>[10]Abril!$K$7</f>
        <v>0</v>
      </c>
      <c r="E14" s="47">
        <f>[10]Abril!$K$8</f>
        <v>0.2</v>
      </c>
      <c r="F14" s="47">
        <f>[10]Abril!$K$9</f>
        <v>0</v>
      </c>
      <c r="G14" s="47">
        <f>[10]Abril!$K$10</f>
        <v>0</v>
      </c>
      <c r="H14" s="47">
        <f>[10]Abril!$K$11</f>
        <v>0</v>
      </c>
      <c r="I14" s="47">
        <f>[10]Abril!$K$12</f>
        <v>0</v>
      </c>
      <c r="J14" s="47">
        <f>[10]Abril!$K$13</f>
        <v>0</v>
      </c>
      <c r="K14" s="47">
        <f>[10]Abril!$K$14</f>
        <v>0</v>
      </c>
      <c r="L14" s="47">
        <f>[10]Abril!$K$15</f>
        <v>0</v>
      </c>
      <c r="M14" s="47">
        <f>[10]Abril!$K$16</f>
        <v>0</v>
      </c>
      <c r="N14" s="47">
        <f>[10]Abril!$K$17</f>
        <v>0</v>
      </c>
      <c r="O14" s="47">
        <f>[10]Abril!$K$18</f>
        <v>0</v>
      </c>
      <c r="P14" s="47">
        <f>[10]Abril!$K$19</f>
        <v>14.4</v>
      </c>
      <c r="Q14" s="47">
        <f>[10]Abril!$K$20</f>
        <v>31.999999999999996</v>
      </c>
      <c r="R14" s="47">
        <f>[10]Abril!$K$21</f>
        <v>0.2</v>
      </c>
      <c r="S14" s="47">
        <f>[10]Abril!$K$22</f>
        <v>0</v>
      </c>
      <c r="T14" s="47">
        <f>[10]Abril!$K$23</f>
        <v>0</v>
      </c>
      <c r="U14" s="47">
        <f>[10]Abril!$K$24</f>
        <v>1.8</v>
      </c>
      <c r="V14" s="47">
        <f>[10]Abril!$K$25</f>
        <v>0</v>
      </c>
      <c r="W14" s="47">
        <f>[10]Abril!$K$26</f>
        <v>0</v>
      </c>
      <c r="X14" s="47">
        <f>[10]Abril!$K$27</f>
        <v>0</v>
      </c>
      <c r="Y14" s="47">
        <f>[10]Abril!$K$28</f>
        <v>0</v>
      </c>
      <c r="Z14" s="47">
        <f>[10]Abril!$K$29</f>
        <v>0</v>
      </c>
      <c r="AA14" s="47">
        <f>[10]Abril!$K$30</f>
        <v>0</v>
      </c>
      <c r="AB14" s="47">
        <f>[10]Abril!$K$31</f>
        <v>0.2</v>
      </c>
      <c r="AC14" s="47">
        <f>[10]Abril!$K$32</f>
        <v>0</v>
      </c>
      <c r="AD14" s="47">
        <f>[10]Abril!$K$33</f>
        <v>0</v>
      </c>
      <c r="AE14" s="47">
        <f>[10]Abril!$K$34</f>
        <v>0</v>
      </c>
      <c r="AF14" s="48">
        <f t="shared" si="1"/>
        <v>79.8</v>
      </c>
      <c r="AG14" s="49">
        <f t="shared" si="2"/>
        <v>31.999999999999996</v>
      </c>
      <c r="AH14" s="132">
        <f t="shared" si="3"/>
        <v>22</v>
      </c>
      <c r="AI14" s="57" t="s">
        <v>54</v>
      </c>
    </row>
    <row r="15" spans="1:35" ht="17.100000000000001" customHeight="1" x14ac:dyDescent="0.2">
      <c r="A15" s="138" t="s">
        <v>6</v>
      </c>
      <c r="B15" s="47">
        <f>[11]Abril!$K$5</f>
        <v>2.8000000000000007</v>
      </c>
      <c r="C15" s="47">
        <f>[11]Abril!$K$6</f>
        <v>1.6</v>
      </c>
      <c r="D15" s="47">
        <f>[11]Abril!$K$7</f>
        <v>0</v>
      </c>
      <c r="E15" s="47">
        <f>[11]Abril!$K$8</f>
        <v>0</v>
      </c>
      <c r="F15" s="47">
        <f>[11]Abril!$K$9</f>
        <v>0</v>
      </c>
      <c r="G15" s="47">
        <f>[11]Abril!$K$10</f>
        <v>0</v>
      </c>
      <c r="H15" s="47">
        <f>[11]Abril!$K$11</f>
        <v>0.2</v>
      </c>
      <c r="I15" s="47">
        <f>[11]Abril!$K$12</f>
        <v>0</v>
      </c>
      <c r="J15" s="47">
        <f>[11]Abril!$K$13</f>
        <v>0</v>
      </c>
      <c r="K15" s="47">
        <f>[11]Abril!$K$14</f>
        <v>1.4</v>
      </c>
      <c r="L15" s="47">
        <f>[11]Abril!$K$15</f>
        <v>0</v>
      </c>
      <c r="M15" s="47">
        <f>[11]Abril!$K$16</f>
        <v>5.2</v>
      </c>
      <c r="N15" s="47">
        <f>[11]Abril!$K$17</f>
        <v>0.2</v>
      </c>
      <c r="O15" s="47">
        <f>[11]Abril!$K$18</f>
        <v>0</v>
      </c>
      <c r="P15" s="47">
        <f>[11]Abril!$K$19</f>
        <v>0</v>
      </c>
      <c r="Q15" s="47">
        <f>[11]Abril!$K$20</f>
        <v>25.4</v>
      </c>
      <c r="R15" s="47">
        <f>[11]Abril!$K$21</f>
        <v>12.8</v>
      </c>
      <c r="S15" s="47">
        <f>[11]Abril!$K$22</f>
        <v>1.9999999999999998</v>
      </c>
      <c r="T15" s="47">
        <f>[11]Abril!$K$23</f>
        <v>0.2</v>
      </c>
      <c r="U15" s="47">
        <f>[11]Abril!$K$24</f>
        <v>0</v>
      </c>
      <c r="V15" s="47">
        <f>[11]Abril!$K$25</f>
        <v>0</v>
      </c>
      <c r="W15" s="47">
        <f>[11]Abril!$K$26</f>
        <v>0.2</v>
      </c>
      <c r="X15" s="47">
        <f>[11]Abril!$K$27</f>
        <v>0</v>
      </c>
      <c r="Y15" s="47">
        <f>[11]Abril!$K$28</f>
        <v>0.2</v>
      </c>
      <c r="Z15" s="47">
        <f>[11]Abril!$K$29</f>
        <v>0</v>
      </c>
      <c r="AA15" s="47">
        <f>[11]Abril!$K$30</f>
        <v>0.2</v>
      </c>
      <c r="AB15" s="47">
        <f>[11]Abril!$K$31</f>
        <v>0</v>
      </c>
      <c r="AC15" s="47">
        <f>[11]Abril!$K$32</f>
        <v>0</v>
      </c>
      <c r="AD15" s="47">
        <f>[11]Abril!$K$33</f>
        <v>0</v>
      </c>
      <c r="AE15" s="47">
        <f>[11]Abril!$K$34</f>
        <v>0.2</v>
      </c>
      <c r="AF15" s="48">
        <f t="shared" si="1"/>
        <v>52.600000000000009</v>
      </c>
      <c r="AG15" s="49">
        <f t="shared" si="2"/>
        <v>25.4</v>
      </c>
      <c r="AH15" s="132">
        <f t="shared" si="3"/>
        <v>16</v>
      </c>
    </row>
    <row r="16" spans="1:35" ht="17.100000000000001" customHeight="1" x14ac:dyDescent="0.2">
      <c r="A16" s="138" t="s">
        <v>7</v>
      </c>
      <c r="B16" s="47">
        <f>[12]Abril!$K$5</f>
        <v>0</v>
      </c>
      <c r="C16" s="47">
        <f>[12]Abril!$K$6</f>
        <v>0.4</v>
      </c>
      <c r="D16" s="47">
        <f>[12]Abril!$K$7</f>
        <v>0</v>
      </c>
      <c r="E16" s="47">
        <f>[12]Abril!$K$8</f>
        <v>0</v>
      </c>
      <c r="F16" s="47">
        <f>[12]Abril!$K$9</f>
        <v>0</v>
      </c>
      <c r="G16" s="47">
        <f>[12]Abril!$K$10</f>
        <v>0</v>
      </c>
      <c r="H16" s="47">
        <f>[12]Abril!$K$11</f>
        <v>0</v>
      </c>
      <c r="I16" s="47">
        <f>[12]Abril!$K$12</f>
        <v>0</v>
      </c>
      <c r="J16" s="47">
        <f>[12]Abril!$K$13</f>
        <v>0</v>
      </c>
      <c r="K16" s="47">
        <f>[12]Abril!$K$14</f>
        <v>0</v>
      </c>
      <c r="L16" s="47">
        <f>[12]Abril!$K$15</f>
        <v>0</v>
      </c>
      <c r="M16" s="47">
        <f>[12]Abril!$K$16</f>
        <v>0</v>
      </c>
      <c r="N16" s="47">
        <f>[12]Abril!$K$17</f>
        <v>0</v>
      </c>
      <c r="O16" s="47">
        <f>[12]Abril!$K$18</f>
        <v>0</v>
      </c>
      <c r="P16" s="47">
        <f>[12]Abril!$K$19</f>
        <v>0</v>
      </c>
      <c r="Q16" s="47">
        <f>[12]Abril!$K$20</f>
        <v>0</v>
      </c>
      <c r="R16" s="47">
        <f>[12]Abril!$K$21</f>
        <v>0</v>
      </c>
      <c r="S16" s="47">
        <f>[12]Abril!$K$22</f>
        <v>0</v>
      </c>
      <c r="T16" s="47">
        <f>[12]Abril!$K$23</f>
        <v>0</v>
      </c>
      <c r="U16" s="47">
        <f>[12]Abril!$K$24</f>
        <v>1.8</v>
      </c>
      <c r="V16" s="47">
        <f>[12]Abril!$K$25</f>
        <v>3.8</v>
      </c>
      <c r="W16" s="47">
        <f>[12]Abril!$K$26</f>
        <v>0</v>
      </c>
      <c r="X16" s="47">
        <f>[12]Abril!$K$27</f>
        <v>0</v>
      </c>
      <c r="Y16" s="47">
        <f>[12]Abril!$K$28</f>
        <v>0</v>
      </c>
      <c r="Z16" s="47">
        <f>[12]Abril!$K$29</f>
        <v>0</v>
      </c>
      <c r="AA16" s="47">
        <f>[12]Abril!$K$30</f>
        <v>0</v>
      </c>
      <c r="AB16" s="47" t="str">
        <f>[12]Abril!$K$31</f>
        <v>*</v>
      </c>
      <c r="AC16" s="47" t="str">
        <f>[12]Abril!$K$32</f>
        <v>*</v>
      </c>
      <c r="AD16" s="47" t="str">
        <f>[12]Abril!$K$33</f>
        <v>*</v>
      </c>
      <c r="AE16" s="47" t="str">
        <f>[12]Abril!$K$34</f>
        <v>*</v>
      </c>
      <c r="AF16" s="48">
        <f t="shared" si="1"/>
        <v>6</v>
      </c>
      <c r="AG16" s="49">
        <f t="shared" si="2"/>
        <v>3.8</v>
      </c>
      <c r="AH16" s="132">
        <f t="shared" si="3"/>
        <v>23</v>
      </c>
    </row>
    <row r="17" spans="1:36" ht="17.100000000000001" customHeight="1" x14ac:dyDescent="0.2">
      <c r="A17" s="138" t="s">
        <v>8</v>
      </c>
      <c r="B17" s="47">
        <f>[13]Abril!$K$5</f>
        <v>24.400000000000002</v>
      </c>
      <c r="C17" s="47">
        <f>[13]Abril!$K$6</f>
        <v>0</v>
      </c>
      <c r="D17" s="47">
        <f>[13]Abril!$K$7</f>
        <v>0</v>
      </c>
      <c r="E17" s="47">
        <f>[13]Abril!$K$8</f>
        <v>0</v>
      </c>
      <c r="F17" s="47">
        <f>[13]Abril!$K$9</f>
        <v>0</v>
      </c>
      <c r="G17" s="47">
        <f>[13]Abril!$K$10</f>
        <v>0</v>
      </c>
      <c r="H17" s="47">
        <f>[13]Abril!$K$11</f>
        <v>0</v>
      </c>
      <c r="I17" s="47">
        <f>[13]Abril!$K$12</f>
        <v>0</v>
      </c>
      <c r="J17" s="47">
        <f>[13]Abril!$K$13</f>
        <v>0</v>
      </c>
      <c r="K17" s="47">
        <f>[13]Abril!$K$14</f>
        <v>0</v>
      </c>
      <c r="L17" s="47">
        <f>[13]Abril!$K$15</f>
        <v>0</v>
      </c>
      <c r="M17" s="47">
        <f>[13]Abril!$K$16</f>
        <v>0</v>
      </c>
      <c r="N17" s="47">
        <f>[13]Abril!$K$17</f>
        <v>0</v>
      </c>
      <c r="O17" s="47">
        <f>[13]Abril!$K$18</f>
        <v>1</v>
      </c>
      <c r="P17" s="47">
        <f>[13]Abril!$K$19</f>
        <v>2.2000000000000002</v>
      </c>
      <c r="Q17" s="47">
        <f>[13]Abril!$K$20</f>
        <v>0</v>
      </c>
      <c r="R17" s="47">
        <f>[13]Abril!$K$21</f>
        <v>0</v>
      </c>
      <c r="S17" s="47">
        <f>[13]Abril!$K$22</f>
        <v>0</v>
      </c>
      <c r="T17" s="47">
        <f>[13]Abril!$K$23</f>
        <v>0</v>
      </c>
      <c r="U17" s="47">
        <f>[13]Abril!$K$24</f>
        <v>0</v>
      </c>
      <c r="V17" s="47">
        <f>[13]Abril!$K$25</f>
        <v>0</v>
      </c>
      <c r="W17" s="47">
        <f>[13]Abril!$K$26</f>
        <v>0</v>
      </c>
      <c r="X17" s="47">
        <f>[13]Abril!$K$27</f>
        <v>0</v>
      </c>
      <c r="Y17" s="47">
        <f>[13]Abril!$K$28</f>
        <v>0</v>
      </c>
      <c r="Z17" s="47">
        <f>[13]Abril!$K$29</f>
        <v>0</v>
      </c>
      <c r="AA17" s="47">
        <f>[13]Abril!$K$30</f>
        <v>0</v>
      </c>
      <c r="AB17" s="47">
        <f>[13]Abril!$K$31</f>
        <v>0</v>
      </c>
      <c r="AC17" s="47">
        <f>[13]Abril!$K$32</f>
        <v>0</v>
      </c>
      <c r="AD17" s="47">
        <f>[13]Abril!$K$33</f>
        <v>0</v>
      </c>
      <c r="AE17" s="47">
        <f>[13]Abril!$K$34</f>
        <v>0</v>
      </c>
      <c r="AF17" s="48">
        <f t="shared" si="1"/>
        <v>27.6</v>
      </c>
      <c r="AG17" s="49">
        <f t="shared" si="2"/>
        <v>24.400000000000002</v>
      </c>
      <c r="AH17" s="132">
        <f t="shared" si="3"/>
        <v>27</v>
      </c>
      <c r="AJ17" s="57" t="s">
        <v>54</v>
      </c>
    </row>
    <row r="18" spans="1:36" ht="17.100000000000001" customHeight="1" x14ac:dyDescent="0.2">
      <c r="A18" s="138" t="s">
        <v>9</v>
      </c>
      <c r="B18" s="47">
        <f>[14]Abril!$K$5</f>
        <v>12.200000000000001</v>
      </c>
      <c r="C18" s="47">
        <f>[14]Abril!$K$6</f>
        <v>2.2000000000000002</v>
      </c>
      <c r="D18" s="47">
        <f>[14]Abril!$K$7</f>
        <v>0</v>
      </c>
      <c r="E18" s="47">
        <f>[14]Abril!$K$8</f>
        <v>0</v>
      </c>
      <c r="F18" s="47">
        <f>[14]Abril!$K$9</f>
        <v>0</v>
      </c>
      <c r="G18" s="47">
        <f>[14]Abril!$K$10</f>
        <v>0</v>
      </c>
      <c r="H18" s="47">
        <f>[14]Abril!$K$11</f>
        <v>0</v>
      </c>
      <c r="I18" s="47">
        <f>[14]Abril!$K$12</f>
        <v>0</v>
      </c>
      <c r="J18" s="47">
        <f>[14]Abril!$K$13</f>
        <v>0</v>
      </c>
      <c r="K18" s="47">
        <f>[14]Abril!$K$14</f>
        <v>0</v>
      </c>
      <c r="L18" s="47">
        <f>[14]Abril!$K$15</f>
        <v>0</v>
      </c>
      <c r="M18" s="47">
        <f>[14]Abril!$K$16</f>
        <v>0</v>
      </c>
      <c r="N18" s="47">
        <f>[14]Abril!$K$17</f>
        <v>0</v>
      </c>
      <c r="O18" s="47">
        <f>[14]Abril!$K$18</f>
        <v>0</v>
      </c>
      <c r="P18" s="47">
        <f>[14]Abril!$K$19</f>
        <v>0</v>
      </c>
      <c r="Q18" s="47">
        <f>[14]Abril!$K$20</f>
        <v>0</v>
      </c>
      <c r="R18" s="47">
        <f>[14]Abril!$K$21</f>
        <v>0</v>
      </c>
      <c r="S18" s="47">
        <f>[14]Abril!$K$22</f>
        <v>0</v>
      </c>
      <c r="T18" s="47">
        <f>[14]Abril!$K$23</f>
        <v>0</v>
      </c>
      <c r="U18" s="47">
        <f>[14]Abril!$K$24</f>
        <v>0</v>
      </c>
      <c r="V18" s="47">
        <f>[14]Abril!$K$25</f>
        <v>0.2</v>
      </c>
      <c r="W18" s="47">
        <f>[14]Abril!$K$26</f>
        <v>0</v>
      </c>
      <c r="X18" s="47">
        <f>[14]Abril!$K$27</f>
        <v>0</v>
      </c>
      <c r="Y18" s="47">
        <f>[14]Abril!$K$28</f>
        <v>0</v>
      </c>
      <c r="Z18" s="47">
        <f>[14]Abril!$K$29</f>
        <v>0</v>
      </c>
      <c r="AA18" s="47">
        <f>[14]Abril!$K$30</f>
        <v>0</v>
      </c>
      <c r="AB18" s="47">
        <f>[14]Abril!$K$31</f>
        <v>0</v>
      </c>
      <c r="AC18" s="47">
        <f>[14]Abril!$K$32</f>
        <v>0</v>
      </c>
      <c r="AD18" s="47">
        <f>[14]Abril!$K$33</f>
        <v>0</v>
      </c>
      <c r="AE18" s="47">
        <f>[14]Abril!$K$34</f>
        <v>0</v>
      </c>
      <c r="AF18" s="48">
        <f t="shared" si="1"/>
        <v>14.600000000000001</v>
      </c>
      <c r="AG18" s="49">
        <f t="shared" si="2"/>
        <v>12.200000000000001</v>
      </c>
      <c r="AH18" s="132">
        <f t="shared" si="3"/>
        <v>27</v>
      </c>
    </row>
    <row r="19" spans="1:36" ht="16.5" customHeight="1" x14ac:dyDescent="0.2">
      <c r="A19" s="138" t="s">
        <v>49</v>
      </c>
      <c r="B19" s="47">
        <f>[15]Abril!$K$5</f>
        <v>1</v>
      </c>
      <c r="C19" s="47">
        <f>[15]Abril!$K$6</f>
        <v>1</v>
      </c>
      <c r="D19" s="47">
        <f>[15]Abril!$K$7</f>
        <v>0.60000000000000009</v>
      </c>
      <c r="E19" s="47">
        <f>[15]Abril!$K$8</f>
        <v>0.4</v>
      </c>
      <c r="F19" s="47">
        <f>[15]Abril!$K$9</f>
        <v>0.2</v>
      </c>
      <c r="G19" s="47">
        <f>[15]Abril!$K$10</f>
        <v>0</v>
      </c>
      <c r="H19" s="47">
        <f>[15]Abril!$K$11</f>
        <v>0</v>
      </c>
      <c r="I19" s="47">
        <f>[15]Abril!$K$12</f>
        <v>0</v>
      </c>
      <c r="J19" s="47">
        <f>[15]Abril!$K$13</f>
        <v>0</v>
      </c>
      <c r="K19" s="47">
        <f>[15]Abril!$K$14</f>
        <v>0</v>
      </c>
      <c r="L19" s="47">
        <f>[15]Abril!$K$15</f>
        <v>0</v>
      </c>
      <c r="M19" s="47">
        <f>[15]Abril!$K$16</f>
        <v>0</v>
      </c>
      <c r="N19" s="47">
        <f>[15]Abril!$K$17</f>
        <v>0</v>
      </c>
      <c r="O19" s="47">
        <f>[15]Abril!$K$18</f>
        <v>0</v>
      </c>
      <c r="P19" s="47">
        <f>[15]Abril!$K$19</f>
        <v>9.6000000000000014</v>
      </c>
      <c r="Q19" s="47">
        <f>[15]Abril!$K$20</f>
        <v>4</v>
      </c>
      <c r="R19" s="47">
        <f>[15]Abril!$K$21</f>
        <v>0</v>
      </c>
      <c r="S19" s="47">
        <f>[15]Abril!$K$22</f>
        <v>0.6</v>
      </c>
      <c r="T19" s="47">
        <f>[15]Abril!$K$23</f>
        <v>5.6</v>
      </c>
      <c r="U19" s="47">
        <f>[15]Abril!$K$24</f>
        <v>0.60000000000000009</v>
      </c>
      <c r="V19" s="47">
        <f>[15]Abril!$K$25</f>
        <v>0</v>
      </c>
      <c r="W19" s="47">
        <f>[15]Abril!$K$26</f>
        <v>0.2</v>
      </c>
      <c r="X19" s="47">
        <f>[15]Abril!$K$27</f>
        <v>0</v>
      </c>
      <c r="Y19" s="47">
        <f>[15]Abril!$K$28</f>
        <v>0</v>
      </c>
      <c r="Z19" s="47">
        <f>[15]Abril!$K$29</f>
        <v>0</v>
      </c>
      <c r="AA19" s="47">
        <f>[15]Abril!$K$30</f>
        <v>0</v>
      </c>
      <c r="AB19" s="47">
        <f>[15]Abril!$K$31</f>
        <v>0</v>
      </c>
      <c r="AC19" s="47">
        <f>[15]Abril!$K$32</f>
        <v>0</v>
      </c>
      <c r="AD19" s="47">
        <f>[15]Abril!$K$33</f>
        <v>0</v>
      </c>
      <c r="AE19" s="47">
        <f>[15]Abril!$K$34</f>
        <v>0</v>
      </c>
      <c r="AF19" s="48">
        <f t="shared" si="1"/>
        <v>23.8</v>
      </c>
      <c r="AG19" s="49">
        <f t="shared" si="2"/>
        <v>9.6000000000000014</v>
      </c>
      <c r="AH19" s="132">
        <f t="shared" si="3"/>
        <v>19</v>
      </c>
    </row>
    <row r="20" spans="1:36" ht="17.100000000000001" customHeight="1" x14ac:dyDescent="0.2">
      <c r="A20" s="138" t="s">
        <v>10</v>
      </c>
      <c r="B20" s="47">
        <f>[16]Abril!$K$5</f>
        <v>0.2</v>
      </c>
      <c r="C20" s="47">
        <f>[16]Abril!$K$6</f>
        <v>0</v>
      </c>
      <c r="D20" s="47">
        <f>[16]Abril!$K$7</f>
        <v>0</v>
      </c>
      <c r="E20" s="47">
        <f>[16]Abril!$K$8</f>
        <v>0.2</v>
      </c>
      <c r="F20" s="47">
        <f>[16]Abril!$K$9</f>
        <v>0</v>
      </c>
      <c r="G20" s="47">
        <f>[16]Abril!$K$10</f>
        <v>0</v>
      </c>
      <c r="H20" s="47">
        <f>[16]Abril!$K$11</f>
        <v>0</v>
      </c>
      <c r="I20" s="47">
        <f>[16]Abril!$K$12</f>
        <v>0</v>
      </c>
      <c r="J20" s="47">
        <f>[16]Abril!$K$13</f>
        <v>0</v>
      </c>
      <c r="K20" s="47">
        <f>[16]Abril!$K$14</f>
        <v>0</v>
      </c>
      <c r="L20" s="47">
        <f>[16]Abril!$K$15</f>
        <v>0</v>
      </c>
      <c r="M20" s="47">
        <f>[16]Abril!$K$16</f>
        <v>0</v>
      </c>
      <c r="N20" s="47">
        <f>[16]Abril!$K$17</f>
        <v>0</v>
      </c>
      <c r="O20" s="47">
        <f>[16]Abril!$K$18</f>
        <v>0</v>
      </c>
      <c r="P20" s="47">
        <f>[16]Abril!$K$19</f>
        <v>0</v>
      </c>
      <c r="Q20" s="47">
        <f>[16]Abril!$K$20</f>
        <v>0</v>
      </c>
      <c r="R20" s="47">
        <f>[16]Abril!$K$21</f>
        <v>0</v>
      </c>
      <c r="S20" s="47">
        <f>[16]Abril!$K$22</f>
        <v>0</v>
      </c>
      <c r="T20" s="47">
        <f>[16]Abril!$K$23</f>
        <v>0</v>
      </c>
      <c r="U20" s="47">
        <f>[16]Abril!$K$24</f>
        <v>6.0000000000000009</v>
      </c>
      <c r="V20" s="47">
        <f>[16]Abril!$K$25</f>
        <v>0</v>
      </c>
      <c r="W20" s="47">
        <f>[16]Abril!$K$26</f>
        <v>0</v>
      </c>
      <c r="X20" s="47">
        <f>[16]Abril!$K$27</f>
        <v>0</v>
      </c>
      <c r="Y20" s="47">
        <f>[16]Abril!$K$28</f>
        <v>0</v>
      </c>
      <c r="Z20" s="47">
        <f>[16]Abril!$K$29</f>
        <v>0</v>
      </c>
      <c r="AA20" s="47">
        <f>[16]Abril!$K$30</f>
        <v>0</v>
      </c>
      <c r="AB20" s="47">
        <f>[16]Abril!$K$31</f>
        <v>0</v>
      </c>
      <c r="AC20" s="47">
        <f>[16]Abril!$K$32</f>
        <v>0</v>
      </c>
      <c r="AD20" s="47">
        <f>[16]Abril!$K$33</f>
        <v>0</v>
      </c>
      <c r="AE20" s="47">
        <f>[16]Abril!$K$34</f>
        <v>0</v>
      </c>
      <c r="AF20" s="48">
        <f t="shared" si="1"/>
        <v>6.4000000000000012</v>
      </c>
      <c r="AG20" s="49">
        <f t="shared" si="2"/>
        <v>6.0000000000000009</v>
      </c>
      <c r="AH20" s="132">
        <f t="shared" si="3"/>
        <v>27</v>
      </c>
    </row>
    <row r="21" spans="1:36" ht="17.100000000000001" customHeight="1" x14ac:dyDescent="0.2">
      <c r="A21" s="138" t="s">
        <v>11</v>
      </c>
      <c r="B21" s="47" t="str">
        <f>[17]Abril!$K$5</f>
        <v>*</v>
      </c>
      <c r="C21" s="47" t="str">
        <f>[17]Abril!$K$6</f>
        <v>*</v>
      </c>
      <c r="D21" s="47" t="str">
        <f>[17]Abril!$K$7</f>
        <v>*</v>
      </c>
      <c r="E21" s="47" t="str">
        <f>[17]Abril!$K$8</f>
        <v>*</v>
      </c>
      <c r="F21" s="47" t="str">
        <f>[17]Abril!$K$9</f>
        <v>*</v>
      </c>
      <c r="G21" s="47" t="str">
        <f>[17]Abril!$K$10</f>
        <v>*</v>
      </c>
      <c r="H21" s="47" t="str">
        <f>[17]Abril!$K$11</f>
        <v>*</v>
      </c>
      <c r="I21" s="47" t="str">
        <f>[17]Abril!$K$12</f>
        <v>*</v>
      </c>
      <c r="J21" s="47" t="str">
        <f>[17]Abril!$K$13</f>
        <v>*</v>
      </c>
      <c r="K21" s="47" t="str">
        <f>[17]Abril!$K$14</f>
        <v>*</v>
      </c>
      <c r="L21" s="47" t="str">
        <f>[17]Abril!$K$15</f>
        <v>*</v>
      </c>
      <c r="M21" s="47" t="str">
        <f>[17]Abril!$K$16</f>
        <v>*</v>
      </c>
      <c r="N21" s="47" t="str">
        <f>[17]Abril!$K$17</f>
        <v>*</v>
      </c>
      <c r="O21" s="47" t="str">
        <f>[17]Abril!$K$18</f>
        <v>*</v>
      </c>
      <c r="P21" s="47" t="str">
        <f>[17]Abril!$K$19</f>
        <v>*</v>
      </c>
      <c r="Q21" s="47" t="str">
        <f>[17]Abril!$K$20</f>
        <v>*</v>
      </c>
      <c r="R21" s="47" t="str">
        <f>[17]Abril!$K$21</f>
        <v>*</v>
      </c>
      <c r="S21" s="47" t="str">
        <f>[17]Abril!$K$22</f>
        <v>*</v>
      </c>
      <c r="T21" s="47" t="str">
        <f>[17]Abril!$K$23</f>
        <v>*</v>
      </c>
      <c r="U21" s="47" t="str">
        <f>[17]Abril!$K$24</f>
        <v>*</v>
      </c>
      <c r="V21" s="47" t="str">
        <f>[17]Abril!$K$25</f>
        <v>*</v>
      </c>
      <c r="W21" s="47" t="str">
        <f>[17]Abril!$K$26</f>
        <v>*</v>
      </c>
      <c r="X21" s="47" t="str">
        <f>[17]Abril!$K$27</f>
        <v>*</v>
      </c>
      <c r="Y21" s="47" t="str">
        <f>[17]Abril!$K$28</f>
        <v>*</v>
      </c>
      <c r="Z21" s="47" t="str">
        <f>[17]Abril!$K$29</f>
        <v>*</v>
      </c>
      <c r="AA21" s="47" t="str">
        <f>[17]Abril!$K$30</f>
        <v>*</v>
      </c>
      <c r="AB21" s="47" t="str">
        <f>[17]Abril!$K$31</f>
        <v>*</v>
      </c>
      <c r="AC21" s="47" t="str">
        <f>[17]Abril!$K$32</f>
        <v>*</v>
      </c>
      <c r="AD21" s="47" t="str">
        <f>[17]Abril!$K$33</f>
        <v>*</v>
      </c>
      <c r="AE21" s="47" t="str">
        <f>[17]Abril!$K$34</f>
        <v>*</v>
      </c>
      <c r="AF21" s="48" t="s">
        <v>133</v>
      </c>
      <c r="AG21" s="49" t="s">
        <v>133</v>
      </c>
      <c r="AH21" s="132" t="s">
        <v>133</v>
      </c>
    </row>
    <row r="22" spans="1:36" ht="17.100000000000001" customHeight="1" x14ac:dyDescent="0.2">
      <c r="A22" s="138" t="s">
        <v>12</v>
      </c>
      <c r="B22" s="47" t="str">
        <f>[18]Abril!$K$5</f>
        <v>*</v>
      </c>
      <c r="C22" s="47" t="str">
        <f>[18]Abril!$K$6</f>
        <v>*</v>
      </c>
      <c r="D22" s="47" t="str">
        <f>[18]Abril!$K$7</f>
        <v>*</v>
      </c>
      <c r="E22" s="47" t="str">
        <f>[18]Abril!$K$8</f>
        <v>*</v>
      </c>
      <c r="F22" s="47" t="str">
        <f>[18]Abril!$K$9</f>
        <v>*</v>
      </c>
      <c r="G22" s="47" t="str">
        <f>[18]Abril!$K$10</f>
        <v>*</v>
      </c>
      <c r="H22" s="47" t="str">
        <f>[18]Abril!$K$11</f>
        <v>*</v>
      </c>
      <c r="I22" s="47" t="str">
        <f>[18]Abril!$K$12</f>
        <v>*</v>
      </c>
      <c r="J22" s="47" t="str">
        <f>[18]Abril!$K$13</f>
        <v>*</v>
      </c>
      <c r="K22" s="47" t="str">
        <f>[18]Abril!$K$14</f>
        <v>*</v>
      </c>
      <c r="L22" s="47" t="str">
        <f>[18]Abril!$K$15</f>
        <v>*</v>
      </c>
      <c r="M22" s="47" t="str">
        <f>[18]Abril!$K$16</f>
        <v>*</v>
      </c>
      <c r="N22" s="47" t="str">
        <f>[18]Abril!$K$17</f>
        <v>*</v>
      </c>
      <c r="O22" s="47" t="str">
        <f>[18]Abril!$K$18</f>
        <v>*</v>
      </c>
      <c r="P22" s="47" t="str">
        <f>[18]Abril!$K$19</f>
        <v>*</v>
      </c>
      <c r="Q22" s="47" t="str">
        <f>[18]Abril!$K$20</f>
        <v>*</v>
      </c>
      <c r="R22" s="47" t="str">
        <f>[18]Abril!$K$21</f>
        <v>*</v>
      </c>
      <c r="S22" s="47" t="str">
        <f>[18]Abril!$K$22</f>
        <v>*</v>
      </c>
      <c r="T22" s="47" t="str">
        <f>[18]Abril!$K$23</f>
        <v>*</v>
      </c>
      <c r="U22" s="47" t="str">
        <f>[18]Abril!$K$24</f>
        <v>*</v>
      </c>
      <c r="V22" s="47" t="str">
        <f>[18]Abril!$K$25</f>
        <v>*</v>
      </c>
      <c r="W22" s="47" t="str">
        <f>[18]Abril!$K$26</f>
        <v>*</v>
      </c>
      <c r="X22" s="47" t="str">
        <f>[18]Abril!$K$27</f>
        <v>*</v>
      </c>
      <c r="Y22" s="47" t="str">
        <f>[18]Abril!$K$28</f>
        <v>*</v>
      </c>
      <c r="Z22" s="47" t="str">
        <f>[18]Abril!$K$29</f>
        <v>*</v>
      </c>
      <c r="AA22" s="47" t="str">
        <f>[18]Abril!$K$30</f>
        <v>*</v>
      </c>
      <c r="AB22" s="47" t="str">
        <f>[18]Abril!$K$31</f>
        <v>*</v>
      </c>
      <c r="AC22" s="47" t="str">
        <f>[18]Abril!$K$32</f>
        <v>*</v>
      </c>
      <c r="AD22" s="47" t="str">
        <f>[18]Abril!$K$33</f>
        <v>*</v>
      </c>
      <c r="AE22" s="47" t="str">
        <f>[18]Abril!$K$34</f>
        <v>*</v>
      </c>
      <c r="AF22" s="48" t="s">
        <v>133</v>
      </c>
      <c r="AG22" s="49" t="s">
        <v>133</v>
      </c>
      <c r="AH22" s="132" t="s">
        <v>133</v>
      </c>
    </row>
    <row r="23" spans="1:36" ht="17.100000000000001" customHeight="1" x14ac:dyDescent="0.2">
      <c r="A23" s="138" t="s">
        <v>13</v>
      </c>
      <c r="B23" s="47" t="str">
        <f>[19]Abril!$K$5</f>
        <v>*</v>
      </c>
      <c r="C23" s="47" t="str">
        <f>[19]Abril!$K$6</f>
        <v>*</v>
      </c>
      <c r="D23" s="47" t="str">
        <f>[19]Abril!$K$7</f>
        <v>*</v>
      </c>
      <c r="E23" s="47" t="str">
        <f>[19]Abril!$K$8</f>
        <v>*</v>
      </c>
      <c r="F23" s="47" t="str">
        <f>[19]Abril!$K$9</f>
        <v>*</v>
      </c>
      <c r="G23" s="47" t="str">
        <f>[19]Abril!$K$10</f>
        <v>*</v>
      </c>
      <c r="H23" s="47" t="str">
        <f>[19]Abril!$K$11</f>
        <v>*</v>
      </c>
      <c r="I23" s="47" t="str">
        <f>[19]Abril!$K$12</f>
        <v>*</v>
      </c>
      <c r="J23" s="47" t="str">
        <f>[19]Abril!$K$13</f>
        <v>*</v>
      </c>
      <c r="K23" s="47" t="str">
        <f>[19]Abril!$K$14</f>
        <v>*</v>
      </c>
      <c r="L23" s="47" t="str">
        <f>[19]Abril!$K$15</f>
        <v>*</v>
      </c>
      <c r="M23" s="47" t="str">
        <f>[19]Abril!$K$16</f>
        <v>*</v>
      </c>
      <c r="N23" s="47" t="str">
        <f>[19]Abril!$K$17</f>
        <v>*</v>
      </c>
      <c r="O23" s="47" t="str">
        <f>[19]Abril!$K$18</f>
        <v>*</v>
      </c>
      <c r="P23" s="47" t="str">
        <f>[19]Abril!$K$19</f>
        <v>*</v>
      </c>
      <c r="Q23" s="47" t="str">
        <f>[19]Abril!$K$20</f>
        <v>*</v>
      </c>
      <c r="R23" s="47" t="str">
        <f>[19]Abril!$K$21</f>
        <v>*</v>
      </c>
      <c r="S23" s="47" t="str">
        <f>[19]Abril!$K$22</f>
        <v>*</v>
      </c>
      <c r="T23" s="47" t="str">
        <f>[19]Abril!$K$23</f>
        <v>*</v>
      </c>
      <c r="U23" s="47" t="str">
        <f>[19]Abril!$K$24</f>
        <v>*</v>
      </c>
      <c r="V23" s="47" t="str">
        <f>[19]Abril!$K$25</f>
        <v>*</v>
      </c>
      <c r="W23" s="47" t="str">
        <f>[19]Abril!$K$26</f>
        <v>*</v>
      </c>
      <c r="X23" s="47" t="str">
        <f>[19]Abril!$K$27</f>
        <v>*</v>
      </c>
      <c r="Y23" s="47" t="str">
        <f>[19]Abril!$K$28</f>
        <v>*</v>
      </c>
      <c r="Z23" s="47" t="str">
        <f>[19]Abril!$K$29</f>
        <v>*</v>
      </c>
      <c r="AA23" s="47" t="str">
        <f>[19]Abril!$K$30</f>
        <v>*</v>
      </c>
      <c r="AB23" s="47" t="str">
        <f>[19]Abril!$K$31</f>
        <v>*</v>
      </c>
      <c r="AC23" s="47" t="str">
        <f>[19]Abril!$K$32</f>
        <v>*</v>
      </c>
      <c r="AD23" s="47" t="str">
        <f>[19]Abril!$K$33</f>
        <v>*</v>
      </c>
      <c r="AE23" s="47" t="str">
        <f>[19]Abril!$K$34</f>
        <v>*</v>
      </c>
      <c r="AF23" s="48" t="s">
        <v>133</v>
      </c>
      <c r="AG23" s="49" t="s">
        <v>133</v>
      </c>
      <c r="AH23" s="132" t="s">
        <v>133</v>
      </c>
    </row>
    <row r="24" spans="1:36" ht="17.100000000000001" customHeight="1" x14ac:dyDescent="0.2">
      <c r="A24" s="138" t="s">
        <v>14</v>
      </c>
      <c r="B24" s="47">
        <f>[20]Abril!$K$5</f>
        <v>23</v>
      </c>
      <c r="C24" s="47">
        <f>[20]Abril!$K$6</f>
        <v>19.000000000000004</v>
      </c>
      <c r="D24" s="47">
        <f>[20]Abril!$K$7</f>
        <v>17.399999999999999</v>
      </c>
      <c r="E24" s="47">
        <f>[20]Abril!$K$8</f>
        <v>0</v>
      </c>
      <c r="F24" s="47">
        <f>[20]Abril!$K$9</f>
        <v>0</v>
      </c>
      <c r="G24" s="47">
        <f>[20]Abril!$K$10</f>
        <v>0</v>
      </c>
      <c r="H24" s="47">
        <f>[20]Abril!$K$11</f>
        <v>0</v>
      </c>
      <c r="I24" s="47">
        <f>[20]Abril!$K$12</f>
        <v>0</v>
      </c>
      <c r="J24" s="47">
        <f>[20]Abril!$K$13</f>
        <v>0</v>
      </c>
      <c r="K24" s="47">
        <f>[20]Abril!$K$14</f>
        <v>0</v>
      </c>
      <c r="L24" s="47">
        <f>[20]Abril!$K$15</f>
        <v>0</v>
      </c>
      <c r="M24" s="47">
        <f>[20]Abril!$K$16</f>
        <v>0</v>
      </c>
      <c r="N24" s="47">
        <f>[20]Abril!$K$17</f>
        <v>0</v>
      </c>
      <c r="O24" s="47">
        <f>[20]Abril!$K$18</f>
        <v>2.2000000000000002</v>
      </c>
      <c r="P24" s="47">
        <f>[20]Abril!$K$19</f>
        <v>18.399999999999999</v>
      </c>
      <c r="Q24" s="47">
        <f>[20]Abril!$K$20</f>
        <v>0</v>
      </c>
      <c r="R24" s="47">
        <f>[20]Abril!$K$21</f>
        <v>0</v>
      </c>
      <c r="S24" s="47">
        <f>[20]Abril!$K$22</f>
        <v>0</v>
      </c>
      <c r="T24" s="47">
        <f>[20]Abril!$K$23</f>
        <v>0</v>
      </c>
      <c r="U24" s="47">
        <f>[20]Abril!$K$24</f>
        <v>0</v>
      </c>
      <c r="V24" s="47">
        <f>[20]Abril!$K$25</f>
        <v>0</v>
      </c>
      <c r="W24" s="47">
        <f>[20]Abril!$K$26</f>
        <v>0</v>
      </c>
      <c r="X24" s="47">
        <f>[20]Abril!$K$27</f>
        <v>0</v>
      </c>
      <c r="Y24" s="47">
        <f>[20]Abril!$K$28</f>
        <v>0</v>
      </c>
      <c r="Z24" s="47">
        <f>[20]Abril!$K$29</f>
        <v>0</v>
      </c>
      <c r="AA24" s="47">
        <f>[20]Abril!$K$30</f>
        <v>0</v>
      </c>
      <c r="AB24" s="47">
        <f>[20]Abril!$K$31</f>
        <v>0</v>
      </c>
      <c r="AC24" s="47">
        <f>[20]Abril!$K$32</f>
        <v>0</v>
      </c>
      <c r="AD24" s="47">
        <f>[20]Abril!$K$33</f>
        <v>0</v>
      </c>
      <c r="AE24" s="47">
        <f>[20]Abril!$K$34</f>
        <v>0</v>
      </c>
      <c r="AF24" s="48">
        <f t="shared" si="1"/>
        <v>80</v>
      </c>
      <c r="AG24" s="49">
        <f t="shared" si="2"/>
        <v>23</v>
      </c>
      <c r="AH24" s="132">
        <f t="shared" si="3"/>
        <v>25</v>
      </c>
    </row>
    <row r="25" spans="1:36" ht="17.100000000000001" customHeight="1" x14ac:dyDescent="0.2">
      <c r="A25" s="138" t="s">
        <v>15</v>
      </c>
      <c r="B25" s="47">
        <f>[21]Abril!$K$5</f>
        <v>18.399999999999999</v>
      </c>
      <c r="C25" s="47">
        <f>[21]Abril!$K$6</f>
        <v>0</v>
      </c>
      <c r="D25" s="47">
        <f>[21]Abril!$K$7</f>
        <v>0.2</v>
      </c>
      <c r="E25" s="47">
        <f>[21]Abril!$K$8</f>
        <v>0</v>
      </c>
      <c r="F25" s="47">
        <f>[21]Abril!$K$9</f>
        <v>0</v>
      </c>
      <c r="G25" s="47">
        <f>[21]Abril!$K$10</f>
        <v>0</v>
      </c>
      <c r="H25" s="47">
        <f>[21]Abril!$K$11</f>
        <v>0</v>
      </c>
      <c r="I25" s="47">
        <f>[21]Abril!$K$12</f>
        <v>0</v>
      </c>
      <c r="J25" s="47">
        <f>[21]Abril!$K$13</f>
        <v>0</v>
      </c>
      <c r="K25" s="47">
        <f>[21]Abril!$K$14</f>
        <v>0</v>
      </c>
      <c r="L25" s="47">
        <f>[21]Abril!$K$15</f>
        <v>0</v>
      </c>
      <c r="M25" s="47">
        <f>[21]Abril!$K$16</f>
        <v>0</v>
      </c>
      <c r="N25" s="47">
        <f>[21]Abril!$K$17</f>
        <v>0</v>
      </c>
      <c r="O25" s="47">
        <f>[21]Abril!$K$18</f>
        <v>0</v>
      </c>
      <c r="P25" s="47">
        <f>[21]Abril!$K$19</f>
        <v>0</v>
      </c>
      <c r="Q25" s="47">
        <f>[21]Abril!$K$20</f>
        <v>0</v>
      </c>
      <c r="R25" s="47">
        <f>[21]Abril!$K$21</f>
        <v>0</v>
      </c>
      <c r="S25" s="47">
        <f>[21]Abril!$K$22</f>
        <v>0</v>
      </c>
      <c r="T25" s="47">
        <f>[21]Abril!$K$23</f>
        <v>2</v>
      </c>
      <c r="U25" s="47">
        <f>[21]Abril!$K$24</f>
        <v>2.4000000000000004</v>
      </c>
      <c r="V25" s="47">
        <f>[21]Abril!$K$25</f>
        <v>1.2</v>
      </c>
      <c r="W25" s="47">
        <f>[21]Abril!$K$26</f>
        <v>0</v>
      </c>
      <c r="X25" s="47">
        <f>[21]Abril!$K$27</f>
        <v>0</v>
      </c>
      <c r="Y25" s="47">
        <f>[21]Abril!$K$28</f>
        <v>0</v>
      </c>
      <c r="Z25" s="47">
        <f>[21]Abril!$K$29</f>
        <v>0</v>
      </c>
      <c r="AA25" s="47">
        <f>[21]Abril!$K$30</f>
        <v>0</v>
      </c>
      <c r="AB25" s="47">
        <f>[21]Abril!$K$31</f>
        <v>0</v>
      </c>
      <c r="AC25" s="47">
        <f>[21]Abril!$K$32</f>
        <v>0</v>
      </c>
      <c r="AD25" s="47">
        <f>[21]Abril!$K$33</f>
        <v>0</v>
      </c>
      <c r="AE25" s="47">
        <f>[21]Abril!$K$34</f>
        <v>0</v>
      </c>
      <c r="AF25" s="48">
        <f t="shared" si="1"/>
        <v>24.2</v>
      </c>
      <c r="AG25" s="49">
        <f t="shared" si="2"/>
        <v>18.399999999999999</v>
      </c>
      <c r="AH25" s="132">
        <f t="shared" si="3"/>
        <v>25</v>
      </c>
    </row>
    <row r="26" spans="1:36" ht="17.100000000000001" customHeight="1" x14ac:dyDescent="0.2">
      <c r="A26" s="138" t="s">
        <v>16</v>
      </c>
      <c r="B26" s="47">
        <f>[22]Abril!$K$5</f>
        <v>0</v>
      </c>
      <c r="C26" s="47">
        <f>[22]Abril!$K$6</f>
        <v>0</v>
      </c>
      <c r="D26" s="47">
        <f>[22]Abril!$K$7</f>
        <v>0</v>
      </c>
      <c r="E26" s="47">
        <f>[22]Abril!$K$8</f>
        <v>0</v>
      </c>
      <c r="F26" s="47">
        <f>[22]Abril!$K$9</f>
        <v>0</v>
      </c>
      <c r="G26" s="47">
        <f>[22]Abril!$K$10</f>
        <v>0</v>
      </c>
      <c r="H26" s="47">
        <f>[22]Abril!$K$11</f>
        <v>0</v>
      </c>
      <c r="I26" s="47">
        <f>[22]Abril!$K$12</f>
        <v>0</v>
      </c>
      <c r="J26" s="47">
        <f>[22]Abril!$K$13</f>
        <v>0</v>
      </c>
      <c r="K26" s="47">
        <f>[22]Abril!$K$14</f>
        <v>0</v>
      </c>
      <c r="L26" s="47">
        <f>[22]Abril!$K$15</f>
        <v>0</v>
      </c>
      <c r="M26" s="47">
        <f>[22]Abril!$K$16</f>
        <v>0</v>
      </c>
      <c r="N26" s="47">
        <f>[22]Abril!$K$17</f>
        <v>0</v>
      </c>
      <c r="O26" s="47">
        <f>[22]Abril!$K$18</f>
        <v>0</v>
      </c>
      <c r="P26" s="47">
        <f>[22]Abril!$K$19</f>
        <v>0</v>
      </c>
      <c r="Q26" s="47">
        <f>[22]Abril!$K$20</f>
        <v>2</v>
      </c>
      <c r="R26" s="47">
        <f>[22]Abril!$K$21</f>
        <v>0</v>
      </c>
      <c r="S26" s="47">
        <f>[22]Abril!$K$22</f>
        <v>0.4</v>
      </c>
      <c r="T26" s="47">
        <f>[22]Abril!$K$23</f>
        <v>0</v>
      </c>
      <c r="U26" s="47">
        <f>[22]Abril!$K$24</f>
        <v>0</v>
      </c>
      <c r="V26" s="47">
        <f>[22]Abril!$K$25</f>
        <v>0</v>
      </c>
      <c r="W26" s="47">
        <f>[22]Abril!$K$26</f>
        <v>0</v>
      </c>
      <c r="X26" s="47">
        <f>[22]Abril!$K$27</f>
        <v>0</v>
      </c>
      <c r="Y26" s="47">
        <f>[22]Abril!$K$28</f>
        <v>0</v>
      </c>
      <c r="Z26" s="47">
        <f>[22]Abril!$K$29</f>
        <v>0</v>
      </c>
      <c r="AA26" s="47">
        <f>[22]Abril!$K$30</f>
        <v>0</v>
      </c>
      <c r="AB26" s="47">
        <f>[22]Abril!$K$31</f>
        <v>0</v>
      </c>
      <c r="AC26" s="47">
        <f>[22]Abril!$K$32</f>
        <v>0</v>
      </c>
      <c r="AD26" s="47">
        <f>[22]Abril!$K$33</f>
        <v>0</v>
      </c>
      <c r="AE26" s="47">
        <f>[22]Abril!$K$34</f>
        <v>0</v>
      </c>
      <c r="AF26" s="48">
        <f t="shared" si="1"/>
        <v>2.4</v>
      </c>
      <c r="AG26" s="49">
        <f t="shared" si="2"/>
        <v>2</v>
      </c>
      <c r="AH26" s="132">
        <f t="shared" si="3"/>
        <v>28</v>
      </c>
    </row>
    <row r="27" spans="1:36" ht="17.100000000000001" customHeight="1" x14ac:dyDescent="0.2">
      <c r="A27" s="138" t="s">
        <v>17</v>
      </c>
      <c r="B27" s="47">
        <f>[23]Abril!$K$5</f>
        <v>0.4</v>
      </c>
      <c r="C27" s="47">
        <f>[23]Abril!$K$6</f>
        <v>1.2</v>
      </c>
      <c r="D27" s="47">
        <f>[23]Abril!$K$7</f>
        <v>0.2</v>
      </c>
      <c r="E27" s="47">
        <f>[23]Abril!$K$8</f>
        <v>0</v>
      </c>
      <c r="F27" s="47">
        <f>[23]Abril!$K$9</f>
        <v>0</v>
      </c>
      <c r="G27" s="47">
        <f>[23]Abril!$K$10</f>
        <v>0.2</v>
      </c>
      <c r="H27" s="47">
        <f>[23]Abril!$K$11</f>
        <v>0</v>
      </c>
      <c r="I27" s="47">
        <f>[23]Abril!$K$12</f>
        <v>0</v>
      </c>
      <c r="J27" s="47">
        <f>[23]Abril!$K$13</f>
        <v>0</v>
      </c>
      <c r="K27" s="47">
        <f>[23]Abril!$K$14</f>
        <v>0</v>
      </c>
      <c r="L27" s="47">
        <f>[23]Abril!$K$15</f>
        <v>0</v>
      </c>
      <c r="M27" s="47">
        <f>[23]Abril!$K$16</f>
        <v>0</v>
      </c>
      <c r="N27" s="47">
        <f>[23]Abril!$K$17</f>
        <v>0</v>
      </c>
      <c r="O27" s="47">
        <f>[23]Abril!$K$18</f>
        <v>0</v>
      </c>
      <c r="P27" s="47">
        <f>[23]Abril!$K$19</f>
        <v>0</v>
      </c>
      <c r="Q27" s="47">
        <f>[23]Abril!$K$20</f>
        <v>0</v>
      </c>
      <c r="R27" s="47">
        <f>[23]Abril!$K$21</f>
        <v>0</v>
      </c>
      <c r="S27" s="47">
        <f>[23]Abril!$K$22</f>
        <v>0</v>
      </c>
      <c r="T27" s="47">
        <f>[23]Abril!$K$23</f>
        <v>0</v>
      </c>
      <c r="U27" s="47">
        <f>[23]Abril!$K$24</f>
        <v>1.8</v>
      </c>
      <c r="V27" s="47">
        <f>[23]Abril!$K$25</f>
        <v>1.2</v>
      </c>
      <c r="W27" s="47">
        <f>[23]Abril!$K$26</f>
        <v>0</v>
      </c>
      <c r="X27" s="47">
        <f>[23]Abril!$K$27</f>
        <v>0</v>
      </c>
      <c r="Y27" s="47">
        <f>[23]Abril!$K$28</f>
        <v>0</v>
      </c>
      <c r="Z27" s="47">
        <f>[23]Abril!$K$29</f>
        <v>0</v>
      </c>
      <c r="AA27" s="47">
        <f>[23]Abril!$K$30</f>
        <v>0</v>
      </c>
      <c r="AB27" s="47">
        <f>[23]Abril!$K$31</f>
        <v>0</v>
      </c>
      <c r="AC27" s="47">
        <f>[23]Abril!$K$32</f>
        <v>0</v>
      </c>
      <c r="AD27" s="47">
        <f>[23]Abril!$K$33</f>
        <v>0</v>
      </c>
      <c r="AE27" s="47">
        <f>[23]Abril!$K$34</f>
        <v>0</v>
      </c>
      <c r="AF27" s="48">
        <f>SUM(B27:AE27)</f>
        <v>5</v>
      </c>
      <c r="AG27" s="49">
        <f>MAX(B27:AE27)</f>
        <v>1.8</v>
      </c>
      <c r="AH27" s="132">
        <f t="shared" si="3"/>
        <v>24</v>
      </c>
    </row>
    <row r="28" spans="1:36" ht="17.100000000000001" customHeight="1" x14ac:dyDescent="0.2">
      <c r="A28" s="138" t="s">
        <v>134</v>
      </c>
      <c r="B28" s="47">
        <f>[24]Abril!$K$5</f>
        <v>0.8</v>
      </c>
      <c r="C28" s="47">
        <f>[24]Abril!$K$6</f>
        <v>0.60000000000000009</v>
      </c>
      <c r="D28" s="47">
        <f>[24]Abril!$K$7</f>
        <v>0.2</v>
      </c>
      <c r="E28" s="47">
        <f>[24]Abril!$K$8</f>
        <v>0.60000000000000009</v>
      </c>
      <c r="F28" s="47">
        <f>[24]Abril!$K$9</f>
        <v>0.4</v>
      </c>
      <c r="G28" s="47">
        <f>[24]Abril!$K$10</f>
        <v>1.8000000000000003</v>
      </c>
      <c r="H28" s="47">
        <f>[24]Abril!$K$11</f>
        <v>0</v>
      </c>
      <c r="I28" s="47">
        <f>[24]Abril!$K$12</f>
        <v>0</v>
      </c>
      <c r="J28" s="47">
        <f>[24]Abril!$K$13</f>
        <v>0</v>
      </c>
      <c r="K28" s="47">
        <f>[24]Abril!$K$14</f>
        <v>0</v>
      </c>
      <c r="L28" s="47">
        <f>[24]Abril!$K$15</f>
        <v>0</v>
      </c>
      <c r="M28" s="47">
        <f>[24]Abril!$K$16</f>
        <v>0</v>
      </c>
      <c r="N28" s="47">
        <f>[24]Abril!$K$17</f>
        <v>0</v>
      </c>
      <c r="O28" s="47">
        <f>[24]Abril!$K$18</f>
        <v>0</v>
      </c>
      <c r="P28" s="47">
        <f>[24]Abril!$K$19</f>
        <v>9.1999999999999975</v>
      </c>
      <c r="Q28" s="47">
        <f>[24]Abril!$K$20</f>
        <v>3.4000000000000008</v>
      </c>
      <c r="R28" s="47">
        <f>[24]Abril!$K$21</f>
        <v>4.8</v>
      </c>
      <c r="S28" s="47">
        <f>[24]Abril!$K$22</f>
        <v>23.400000000000002</v>
      </c>
      <c r="T28" s="47">
        <f>[24]Abril!$K$23</f>
        <v>0</v>
      </c>
      <c r="U28" s="47">
        <f>[24]Abril!$K$24</f>
        <v>0</v>
      </c>
      <c r="V28" s="47">
        <f>[24]Abril!$K$25</f>
        <v>0</v>
      </c>
      <c r="W28" s="47">
        <f>[24]Abril!$K$26</f>
        <v>0</v>
      </c>
      <c r="X28" s="47">
        <f>[24]Abril!$K$27</f>
        <v>0</v>
      </c>
      <c r="Y28" s="47">
        <f>[24]Abril!$K$28</f>
        <v>0</v>
      </c>
      <c r="Z28" s="47">
        <f>[24]Abril!$K$29</f>
        <v>0</v>
      </c>
      <c r="AA28" s="47">
        <f>[24]Abril!$K$30</f>
        <v>0</v>
      </c>
      <c r="AB28" s="47">
        <f>[24]Abril!$K$31</f>
        <v>0</v>
      </c>
      <c r="AC28" s="47">
        <f>[24]Abril!$K$32</f>
        <v>0</v>
      </c>
      <c r="AD28" s="47">
        <f>[24]Abril!$K$33</f>
        <v>0</v>
      </c>
      <c r="AE28" s="47">
        <f>[24]Abril!$K$34</f>
        <v>0</v>
      </c>
      <c r="AF28" s="48">
        <f t="shared" si="1"/>
        <v>45.2</v>
      </c>
      <c r="AG28" s="49">
        <f t="shared" si="2"/>
        <v>23.400000000000002</v>
      </c>
      <c r="AH28" s="132">
        <f t="shared" si="3"/>
        <v>20</v>
      </c>
    </row>
    <row r="29" spans="1:36" ht="17.100000000000001" customHeight="1" x14ac:dyDescent="0.2">
      <c r="A29" s="138" t="s">
        <v>19</v>
      </c>
      <c r="B29" s="47" t="str">
        <f>[25]Abril!$K$5</f>
        <v>*</v>
      </c>
      <c r="C29" s="47" t="str">
        <f>[25]Abril!$K$6</f>
        <v>*</v>
      </c>
      <c r="D29" s="47" t="str">
        <f>[25]Abril!$K$7</f>
        <v>*</v>
      </c>
      <c r="E29" s="47" t="str">
        <f>[25]Abril!$K$8</f>
        <v>*</v>
      </c>
      <c r="F29" s="47" t="str">
        <f>[25]Abril!$K$9</f>
        <v>*</v>
      </c>
      <c r="G29" s="47" t="str">
        <f>[25]Abril!$K$10</f>
        <v>*</v>
      </c>
      <c r="H29" s="47" t="str">
        <f>[25]Abril!$K$11</f>
        <v>*</v>
      </c>
      <c r="I29" s="47" t="str">
        <f>[25]Abril!$K$12</f>
        <v>*</v>
      </c>
      <c r="J29" s="47" t="str">
        <f>[25]Abril!$K$13</f>
        <v>*</v>
      </c>
      <c r="K29" s="47" t="str">
        <f>[25]Abril!$K$14</f>
        <v>*</v>
      </c>
      <c r="L29" s="47" t="str">
        <f>[25]Abril!$K$15</f>
        <v>*</v>
      </c>
      <c r="M29" s="47" t="str">
        <f>[25]Abril!$K$16</f>
        <v>*</v>
      </c>
      <c r="N29" s="47" t="str">
        <f>[25]Abril!$K$17</f>
        <v>*</v>
      </c>
      <c r="O29" s="47">
        <f>[25]Abril!$K$18</f>
        <v>3</v>
      </c>
      <c r="P29" s="47">
        <f>[25]Abril!$K$19</f>
        <v>0.60000000000000009</v>
      </c>
      <c r="Q29" s="47">
        <f>[25]Abril!$K$20</f>
        <v>0</v>
      </c>
      <c r="R29" s="47">
        <f>[25]Abril!$K$21</f>
        <v>0</v>
      </c>
      <c r="S29" s="47">
        <f>[25]Abril!$K$22</f>
        <v>0</v>
      </c>
      <c r="T29" s="47">
        <f>[25]Abril!$K$23</f>
        <v>0</v>
      </c>
      <c r="U29" s="47">
        <f>[25]Abril!$K$24</f>
        <v>30.2</v>
      </c>
      <c r="V29" s="47">
        <f>[25]Abril!$K$25</f>
        <v>0</v>
      </c>
      <c r="W29" s="47">
        <f>[25]Abril!$K$26</f>
        <v>0</v>
      </c>
      <c r="X29" s="47">
        <f>[25]Abril!$K$27</f>
        <v>0</v>
      </c>
      <c r="Y29" s="47">
        <f>[25]Abril!$K$28</f>
        <v>0</v>
      </c>
      <c r="Z29" s="47">
        <f>[25]Abril!$K$29</f>
        <v>0</v>
      </c>
      <c r="AA29" s="47">
        <f>[25]Abril!$K$30</f>
        <v>0</v>
      </c>
      <c r="AB29" s="47">
        <f>[25]Abril!$K$31</f>
        <v>0</v>
      </c>
      <c r="AC29" s="47">
        <f>[25]Abril!$K$32</f>
        <v>0</v>
      </c>
      <c r="AD29" s="47">
        <f>[25]Abril!$K$33</f>
        <v>0</v>
      </c>
      <c r="AE29" s="47">
        <f>[25]Abril!$K$34</f>
        <v>0</v>
      </c>
      <c r="AF29" s="48">
        <f t="shared" si="1"/>
        <v>33.799999999999997</v>
      </c>
      <c r="AG29" s="49">
        <f t="shared" si="2"/>
        <v>30.2</v>
      </c>
      <c r="AH29" s="132">
        <f t="shared" si="3"/>
        <v>14</v>
      </c>
    </row>
    <row r="30" spans="1:36" ht="17.100000000000001" customHeight="1" x14ac:dyDescent="0.2">
      <c r="A30" s="138" t="s">
        <v>31</v>
      </c>
      <c r="B30" s="47">
        <f>[26]Abril!$K$5</f>
        <v>0</v>
      </c>
      <c r="C30" s="47">
        <f>[26]Abril!$K$6</f>
        <v>0</v>
      </c>
      <c r="D30" s="47">
        <f>[26]Abril!$K$7</f>
        <v>0</v>
      </c>
      <c r="E30" s="47">
        <f>[26]Abril!$K$8</f>
        <v>0</v>
      </c>
      <c r="F30" s="47">
        <f>[26]Abril!$K$9</f>
        <v>0</v>
      </c>
      <c r="G30" s="47">
        <f>[26]Abril!$K$10</f>
        <v>0</v>
      </c>
      <c r="H30" s="47">
        <f>[26]Abril!$K$11</f>
        <v>0</v>
      </c>
      <c r="I30" s="47">
        <f>[26]Abril!$K$12</f>
        <v>0</v>
      </c>
      <c r="J30" s="47">
        <f>[26]Abril!$K$13</f>
        <v>0</v>
      </c>
      <c r="K30" s="47">
        <f>[26]Abril!$K$14</f>
        <v>0</v>
      </c>
      <c r="L30" s="47">
        <f>[26]Abril!$K$15</f>
        <v>0.4</v>
      </c>
      <c r="M30" s="47">
        <f>[26]Abril!$K$16</f>
        <v>0</v>
      </c>
      <c r="N30" s="47">
        <f>[26]Abril!$K$17</f>
        <v>0</v>
      </c>
      <c r="O30" s="47">
        <f>[26]Abril!$K$18</f>
        <v>0</v>
      </c>
      <c r="P30" s="47">
        <f>[26]Abril!$K$19</f>
        <v>0</v>
      </c>
      <c r="Q30" s="47">
        <f>[26]Abril!$K$20</f>
        <v>0.4</v>
      </c>
      <c r="R30" s="47">
        <f>[26]Abril!$K$21</f>
        <v>0</v>
      </c>
      <c r="S30" s="47">
        <f>[26]Abril!$K$22</f>
        <v>6.4</v>
      </c>
      <c r="T30" s="47">
        <f>[26]Abril!$K$23</f>
        <v>0.60000000000000009</v>
      </c>
      <c r="U30" s="47">
        <f>[26]Abril!$K$24</f>
        <v>2.4000000000000004</v>
      </c>
      <c r="V30" s="47">
        <f>[26]Abril!$K$25</f>
        <v>1.2</v>
      </c>
      <c r="W30" s="47">
        <f>[26]Abril!$K$26</f>
        <v>0</v>
      </c>
      <c r="X30" s="47">
        <f>[26]Abril!$K$27</f>
        <v>0</v>
      </c>
      <c r="Y30" s="47">
        <f>[26]Abril!$K$28</f>
        <v>0</v>
      </c>
      <c r="Z30" s="47">
        <f>[26]Abril!$K$29</f>
        <v>0</v>
      </c>
      <c r="AA30" s="47">
        <f>[26]Abril!$K$30</f>
        <v>0</v>
      </c>
      <c r="AB30" s="47">
        <f>[26]Abril!$K$31</f>
        <v>0</v>
      </c>
      <c r="AC30" s="47">
        <f>[26]Abril!$K$32</f>
        <v>0</v>
      </c>
      <c r="AD30" s="47">
        <f>[26]Abril!$K$33</f>
        <v>0</v>
      </c>
      <c r="AE30" s="47">
        <f>[26]Abril!$K$34</f>
        <v>0</v>
      </c>
      <c r="AF30" s="48">
        <f t="shared" si="1"/>
        <v>11.4</v>
      </c>
      <c r="AG30" s="49">
        <f t="shared" si="2"/>
        <v>6.4</v>
      </c>
      <c r="AH30" s="132">
        <f t="shared" si="3"/>
        <v>24</v>
      </c>
      <c r="AI30" s="57" t="s">
        <v>54</v>
      </c>
    </row>
    <row r="31" spans="1:36" ht="17.100000000000001" customHeight="1" x14ac:dyDescent="0.2">
      <c r="A31" s="138" t="s">
        <v>51</v>
      </c>
      <c r="B31" s="47">
        <f>[27]Abril!$K$5</f>
        <v>14.399999999999997</v>
      </c>
      <c r="C31" s="47">
        <f>[27]Abril!$K$6</f>
        <v>8.5999999999999979</v>
      </c>
      <c r="D31" s="47">
        <f>[27]Abril!$K$7</f>
        <v>11.2</v>
      </c>
      <c r="E31" s="47">
        <f>[27]Abril!$K$8</f>
        <v>0.4</v>
      </c>
      <c r="F31" s="47">
        <f>[27]Abril!$K$9</f>
        <v>6.8</v>
      </c>
      <c r="G31" s="47">
        <f>[27]Abril!$K$10</f>
        <v>0</v>
      </c>
      <c r="H31" s="47">
        <f>[27]Abril!$K$11</f>
        <v>0</v>
      </c>
      <c r="I31" s="47">
        <f>[27]Abril!$K$12</f>
        <v>0</v>
      </c>
      <c r="J31" s="47">
        <f>[27]Abril!$K$13</f>
        <v>0.2</v>
      </c>
      <c r="K31" s="47">
        <f>[27]Abril!$K$14</f>
        <v>3.4</v>
      </c>
      <c r="L31" s="47">
        <f>[27]Abril!$K$15</f>
        <v>0</v>
      </c>
      <c r="M31" s="47">
        <f>[27]Abril!$K$16</f>
        <v>0</v>
      </c>
      <c r="N31" s="47">
        <f>[27]Abril!$K$17</f>
        <v>0</v>
      </c>
      <c r="O31" s="47">
        <f>[27]Abril!$K$18</f>
        <v>4.2</v>
      </c>
      <c r="P31" s="47">
        <f>[27]Abril!$K$19</f>
        <v>2.2000000000000002</v>
      </c>
      <c r="Q31" s="47">
        <f>[27]Abril!$K$20</f>
        <v>14.8</v>
      </c>
      <c r="R31" s="47">
        <f>[27]Abril!$K$21</f>
        <v>92.999999999999986</v>
      </c>
      <c r="S31" s="47">
        <f>[27]Abril!$K$22</f>
        <v>10.399999999999999</v>
      </c>
      <c r="T31" s="47">
        <f>[27]Abril!$K$23</f>
        <v>0</v>
      </c>
      <c r="U31" s="47">
        <f>[27]Abril!$K$24</f>
        <v>0</v>
      </c>
      <c r="V31" s="47">
        <f>[27]Abril!$K$25</f>
        <v>4</v>
      </c>
      <c r="W31" s="47">
        <f>[27]Abril!$K$26</f>
        <v>0</v>
      </c>
      <c r="X31" s="47">
        <f>[27]Abril!$K$27</f>
        <v>0</v>
      </c>
      <c r="Y31" s="47">
        <f>[27]Abril!$K$28</f>
        <v>0</v>
      </c>
      <c r="Z31" s="47">
        <f>[27]Abril!$K$29</f>
        <v>0</v>
      </c>
      <c r="AA31" s="47">
        <f>[27]Abril!$K$30</f>
        <v>12.6</v>
      </c>
      <c r="AB31" s="47">
        <f>[27]Abril!$K$31</f>
        <v>0</v>
      </c>
      <c r="AC31" s="47">
        <f>[27]Abril!$K$32</f>
        <v>7</v>
      </c>
      <c r="AD31" s="47">
        <f>[27]Abril!$K$33</f>
        <v>4.4000000000000004</v>
      </c>
      <c r="AE31" s="47">
        <f>[27]Abril!$K$34</f>
        <v>0.4</v>
      </c>
      <c r="AF31" s="48">
        <f>SUM(B31:AE31)</f>
        <v>198</v>
      </c>
      <c r="AG31" s="49">
        <f>MAX(B31:AE31)</f>
        <v>92.999999999999986</v>
      </c>
      <c r="AH31" s="132">
        <f t="shared" si="3"/>
        <v>13</v>
      </c>
    </row>
    <row r="32" spans="1:36" ht="17.100000000000001" customHeight="1" x14ac:dyDescent="0.2">
      <c r="A32" s="138" t="s">
        <v>20</v>
      </c>
      <c r="B32" s="47">
        <f>[28]Abril!$K$5</f>
        <v>1.2</v>
      </c>
      <c r="C32" s="47">
        <f>[28]Abril!$K$6</f>
        <v>2.4000000000000004</v>
      </c>
      <c r="D32" s="47">
        <f>[28]Abril!$K$7</f>
        <v>0.2</v>
      </c>
      <c r="E32" s="47">
        <f>[28]Abril!$K$8</f>
        <v>0</v>
      </c>
      <c r="F32" s="47">
        <f>[28]Abril!$K$9</f>
        <v>0</v>
      </c>
      <c r="G32" s="47">
        <f>[28]Abril!$K$10</f>
        <v>0</v>
      </c>
      <c r="H32" s="47">
        <f>[28]Abril!$K$11</f>
        <v>0</v>
      </c>
      <c r="I32" s="47">
        <f>[28]Abril!$K$12</f>
        <v>0</v>
      </c>
      <c r="J32" s="47">
        <f>[28]Abril!$K$13</f>
        <v>0</v>
      </c>
      <c r="K32" s="47">
        <f>[28]Abril!$K$14</f>
        <v>0</v>
      </c>
      <c r="L32" s="47">
        <f>[28]Abril!$K$15</f>
        <v>0</v>
      </c>
      <c r="M32" s="47">
        <f>[28]Abril!$K$16</f>
        <v>0</v>
      </c>
      <c r="N32" s="47">
        <f>[28]Abril!$K$17</f>
        <v>0</v>
      </c>
      <c r="O32" s="47">
        <f>[28]Abril!$K$18</f>
        <v>0</v>
      </c>
      <c r="P32" s="47">
        <f>[28]Abril!$K$19</f>
        <v>0</v>
      </c>
      <c r="Q32" s="47">
        <f>[28]Abril!$K$20</f>
        <v>0</v>
      </c>
      <c r="R32" s="47">
        <f>[28]Abril!$K$21</f>
        <v>0</v>
      </c>
      <c r="S32" s="47">
        <f>[28]Abril!$K$22</f>
        <v>0</v>
      </c>
      <c r="T32" s="47">
        <f>[28]Abril!$K$23</f>
        <v>0</v>
      </c>
      <c r="U32" s="47">
        <f>[28]Abril!$K$24</f>
        <v>0</v>
      </c>
      <c r="V32" s="47">
        <f>[28]Abril!$K$25</f>
        <v>0</v>
      </c>
      <c r="W32" s="47">
        <f>[28]Abril!$K$26</f>
        <v>0</v>
      </c>
      <c r="X32" s="47">
        <f>[28]Abril!$K$27</f>
        <v>0</v>
      </c>
      <c r="Y32" s="47">
        <f>[28]Abril!$K$28</f>
        <v>0</v>
      </c>
      <c r="Z32" s="47">
        <f>[28]Abril!$K$29</f>
        <v>0</v>
      </c>
      <c r="AA32" s="47">
        <f>[28]Abril!$K$30</f>
        <v>0</v>
      </c>
      <c r="AB32" s="47">
        <f>[28]Abril!$K$31</f>
        <v>0</v>
      </c>
      <c r="AC32" s="47">
        <f>[28]Abril!$K$32</f>
        <v>0</v>
      </c>
      <c r="AD32" s="47">
        <f>[28]Abril!$K$33</f>
        <v>0</v>
      </c>
      <c r="AE32" s="47">
        <f>[28]Abril!$K$34</f>
        <v>0</v>
      </c>
      <c r="AF32" s="48">
        <f t="shared" ref="AF32:AF49" si="6">SUM(B32:AE32)</f>
        <v>3.8000000000000007</v>
      </c>
      <c r="AG32" s="49">
        <f>MAX(B32:AE32)</f>
        <v>2.4000000000000004</v>
      </c>
      <c r="AH32" s="132">
        <f t="shared" ref="AH32:AH49" si="7">COUNTIF(B32:AE32,"=0,0")</f>
        <v>27</v>
      </c>
    </row>
    <row r="33" spans="1:34" ht="17.100000000000001" customHeight="1" x14ac:dyDescent="0.2">
      <c r="A33" s="87" t="s">
        <v>149</v>
      </c>
      <c r="B33" s="47" t="str">
        <f>[29]Abril!$K$5</f>
        <v>*</v>
      </c>
      <c r="C33" s="47" t="str">
        <f>[29]Abril!$K$6</f>
        <v>*</v>
      </c>
      <c r="D33" s="47" t="str">
        <f>[29]Abril!$K$7</f>
        <v>*</v>
      </c>
      <c r="E33" s="47" t="str">
        <f>[29]Abril!$K$8</f>
        <v>*</v>
      </c>
      <c r="F33" s="47" t="str">
        <f>[29]Abril!$K$9</f>
        <v>*</v>
      </c>
      <c r="G33" s="47" t="str">
        <f>[29]Abril!$K$10</f>
        <v>*</v>
      </c>
      <c r="H33" s="47" t="str">
        <f>[29]Abril!$K$11</f>
        <v>*</v>
      </c>
      <c r="I33" s="47" t="str">
        <f>[29]Abril!$K$12</f>
        <v>*</v>
      </c>
      <c r="J33" s="47">
        <f>[29]Abril!$K$13</f>
        <v>0</v>
      </c>
      <c r="K33" s="47">
        <f>[29]Abril!$K$14</f>
        <v>0</v>
      </c>
      <c r="L33" s="47">
        <f>[29]Abril!$K$15</f>
        <v>0</v>
      </c>
      <c r="M33" s="47">
        <f>[29]Abril!$K$16</f>
        <v>0</v>
      </c>
      <c r="N33" s="47">
        <f>[29]Abril!$K$17</f>
        <v>0</v>
      </c>
      <c r="O33" s="47">
        <f>[29]Abril!$K$18</f>
        <v>0.2</v>
      </c>
      <c r="P33" s="47">
        <f>[29]Abril!$K$19</f>
        <v>0</v>
      </c>
      <c r="Q33" s="47">
        <f>[29]Abril!$K$20</f>
        <v>0</v>
      </c>
      <c r="R33" s="47">
        <f>[29]Abril!$K$21</f>
        <v>0</v>
      </c>
      <c r="S33" s="47">
        <f>[29]Abril!$K$22</f>
        <v>0</v>
      </c>
      <c r="T33" s="47">
        <f>[29]Abril!$K$23</f>
        <v>0</v>
      </c>
      <c r="U33" s="47">
        <f>[29]Abril!$K$24</f>
        <v>0</v>
      </c>
      <c r="V33" s="47">
        <f>[29]Abril!$K$25</f>
        <v>0</v>
      </c>
      <c r="W33" s="47">
        <f>[29]Abril!$K$26</f>
        <v>0</v>
      </c>
      <c r="X33" s="47">
        <f>[29]Abril!$K$27</f>
        <v>0</v>
      </c>
      <c r="Y33" s="47">
        <f>[29]Abril!$K$28</f>
        <v>0</v>
      </c>
      <c r="Z33" s="47">
        <f>[29]Abril!$K$29</f>
        <v>0</v>
      </c>
      <c r="AA33" s="47">
        <f>[29]Abril!$K$30</f>
        <v>0</v>
      </c>
      <c r="AB33" s="47">
        <f>[29]Abril!$K$31</f>
        <v>0</v>
      </c>
      <c r="AC33" s="47">
        <f>[29]Abril!$K$32</f>
        <v>0</v>
      </c>
      <c r="AD33" s="47">
        <f>[29]Abril!$K$33</f>
        <v>0</v>
      </c>
      <c r="AE33" s="47">
        <f>[29]Abril!$K$34</f>
        <v>0</v>
      </c>
      <c r="AF33" s="48">
        <f t="shared" si="6"/>
        <v>0.2</v>
      </c>
      <c r="AG33" s="49">
        <f t="shared" ref="AG33:AG49" si="8">MAX(B33:AE33)</f>
        <v>0.2</v>
      </c>
      <c r="AH33" s="132">
        <f t="shared" si="7"/>
        <v>21</v>
      </c>
    </row>
    <row r="34" spans="1:34" ht="17.100000000000001" customHeight="1" x14ac:dyDescent="0.2">
      <c r="A34" s="87" t="s">
        <v>150</v>
      </c>
      <c r="B34" s="47" t="str">
        <f>[30]Abril!$K$5</f>
        <v>*</v>
      </c>
      <c r="C34" s="47" t="str">
        <f>[30]Abril!$K$6</f>
        <v>*</v>
      </c>
      <c r="D34" s="47" t="str">
        <f>[30]Abril!$K$7</f>
        <v>*</v>
      </c>
      <c r="E34" s="47" t="str">
        <f>[30]Abril!$K$8</f>
        <v>*</v>
      </c>
      <c r="F34" s="47" t="str">
        <f>[30]Abril!$K$9</f>
        <v>*</v>
      </c>
      <c r="G34" s="47" t="str">
        <f>[30]Abril!$K$10</f>
        <v>*</v>
      </c>
      <c r="H34" s="47" t="str">
        <f>[30]Abril!$K$11</f>
        <v>*</v>
      </c>
      <c r="I34" s="47" t="str">
        <f>[30]Abril!$K$12</f>
        <v>*</v>
      </c>
      <c r="J34" s="47" t="str">
        <f>[30]Abril!$K$13</f>
        <v>*</v>
      </c>
      <c r="K34" s="47" t="str">
        <f>[30]Abril!$K$14</f>
        <v>*</v>
      </c>
      <c r="L34" s="47" t="str">
        <f>[30]Abril!$K$15</f>
        <v>*</v>
      </c>
      <c r="M34" s="47" t="str">
        <f>[30]Abril!$K$16</f>
        <v>*</v>
      </c>
      <c r="N34" s="47">
        <f>[30]Abril!$K$17</f>
        <v>0</v>
      </c>
      <c r="O34" s="47">
        <f>[30]Abril!$K$18</f>
        <v>0</v>
      </c>
      <c r="P34" s="47">
        <f>[30]Abril!$K$19</f>
        <v>0</v>
      </c>
      <c r="Q34" s="47">
        <f>[30]Abril!$K$20</f>
        <v>0</v>
      </c>
      <c r="R34" s="47">
        <f>[30]Abril!$K$21</f>
        <v>0</v>
      </c>
      <c r="S34" s="47">
        <f>[30]Abril!$K$22</f>
        <v>0</v>
      </c>
      <c r="T34" s="47">
        <f>[30]Abril!$K$23</f>
        <v>0</v>
      </c>
      <c r="U34" s="47">
        <f>[30]Abril!$K$24</f>
        <v>0</v>
      </c>
      <c r="V34" s="47">
        <f>[30]Abril!$K$25</f>
        <v>10</v>
      </c>
      <c r="W34" s="47">
        <f>[30]Abril!$K$26</f>
        <v>0</v>
      </c>
      <c r="X34" s="47">
        <f>[30]Abril!$K$27</f>
        <v>0</v>
      </c>
      <c r="Y34" s="47">
        <f>[30]Abril!$K$28</f>
        <v>0</v>
      </c>
      <c r="Z34" s="47">
        <f>[30]Abril!$K$29</f>
        <v>0</v>
      </c>
      <c r="AA34" s="47">
        <f>[30]Abril!$K$30</f>
        <v>0</v>
      </c>
      <c r="AB34" s="47">
        <f>[30]Abril!$K$31</f>
        <v>0</v>
      </c>
      <c r="AC34" s="47">
        <f>[30]Abril!$K$32</f>
        <v>0</v>
      </c>
      <c r="AD34" s="47">
        <f>[30]Abril!$K$33</f>
        <v>0</v>
      </c>
      <c r="AE34" s="47">
        <f>[30]Abril!$K$34</f>
        <v>0</v>
      </c>
      <c r="AF34" s="48">
        <f t="shared" si="6"/>
        <v>10</v>
      </c>
      <c r="AG34" s="49">
        <f t="shared" si="8"/>
        <v>10</v>
      </c>
      <c r="AH34" s="132">
        <f t="shared" si="7"/>
        <v>17</v>
      </c>
    </row>
    <row r="35" spans="1:34" ht="17.100000000000001" customHeight="1" x14ac:dyDescent="0.2">
      <c r="A35" s="87" t="s">
        <v>151</v>
      </c>
      <c r="B35" s="47">
        <f>[31]Abril!$K$5</f>
        <v>1</v>
      </c>
      <c r="C35" s="47">
        <f>[31]Abril!$K$6</f>
        <v>6.2</v>
      </c>
      <c r="D35" s="47">
        <f>[31]Abril!$K$7</f>
        <v>0.2</v>
      </c>
      <c r="E35" s="47">
        <f>[31]Abril!$K$8</f>
        <v>0</v>
      </c>
      <c r="F35" s="47">
        <f>[31]Abril!$K$9</f>
        <v>0</v>
      </c>
      <c r="G35" s="47">
        <f>[31]Abril!$K$10</f>
        <v>0</v>
      </c>
      <c r="H35" s="47">
        <f>[31]Abril!$K$11</f>
        <v>0</v>
      </c>
      <c r="I35" s="47">
        <f>[31]Abril!$K$12</f>
        <v>0</v>
      </c>
      <c r="J35" s="47">
        <f>[31]Abril!$K$13</f>
        <v>0</v>
      </c>
      <c r="K35" s="47">
        <f>[31]Abril!$K$14</f>
        <v>0</v>
      </c>
      <c r="L35" s="47">
        <f>[31]Abril!$K$15</f>
        <v>0</v>
      </c>
      <c r="M35" s="47">
        <f>[31]Abril!$K$16</f>
        <v>0</v>
      </c>
      <c r="N35" s="47">
        <f>[31]Abril!$K$17</f>
        <v>0</v>
      </c>
      <c r="O35" s="47">
        <f>[31]Abril!$K$18</f>
        <v>0</v>
      </c>
      <c r="P35" s="47">
        <f>[31]Abril!$K$19</f>
        <v>0</v>
      </c>
      <c r="Q35" s="47">
        <f>[31]Abril!$K$20</f>
        <v>0</v>
      </c>
      <c r="R35" s="47">
        <f>[31]Abril!$K$21</f>
        <v>0.2</v>
      </c>
      <c r="S35" s="47">
        <f>[31]Abril!$K$22</f>
        <v>2.8000000000000003</v>
      </c>
      <c r="T35" s="47">
        <f>[31]Abril!$K$23</f>
        <v>0</v>
      </c>
      <c r="U35" s="47">
        <f>[31]Abril!$K$24</f>
        <v>1.2</v>
      </c>
      <c r="V35" s="47">
        <f>[31]Abril!$K$25</f>
        <v>0.2</v>
      </c>
      <c r="W35" s="47">
        <f>[31]Abril!$K$26</f>
        <v>0</v>
      </c>
      <c r="X35" s="47">
        <f>[31]Abril!$K$27</f>
        <v>0</v>
      </c>
      <c r="Y35" s="47">
        <f>[31]Abril!$K$28</f>
        <v>0</v>
      </c>
      <c r="Z35" s="47">
        <f>[31]Abril!$K$29</f>
        <v>0</v>
      </c>
      <c r="AA35" s="47">
        <f>[31]Abril!$K$30</f>
        <v>0</v>
      </c>
      <c r="AB35" s="47">
        <f>[31]Abril!$K$31</f>
        <v>0</v>
      </c>
      <c r="AC35" s="47">
        <f>[31]Abril!$K$32</f>
        <v>0</v>
      </c>
      <c r="AD35" s="47">
        <f>[31]Abril!$K$33</f>
        <v>0</v>
      </c>
      <c r="AE35" s="47">
        <f>[31]Abril!$K$34</f>
        <v>0</v>
      </c>
      <c r="AF35" s="48">
        <f t="shared" si="6"/>
        <v>11.799999999999999</v>
      </c>
      <c r="AG35" s="49">
        <f t="shared" si="8"/>
        <v>6.2</v>
      </c>
      <c r="AH35" s="132">
        <f t="shared" si="7"/>
        <v>23</v>
      </c>
    </row>
    <row r="36" spans="1:34" ht="17.100000000000001" customHeight="1" x14ac:dyDescent="0.2">
      <c r="A36" s="87" t="s">
        <v>152</v>
      </c>
      <c r="B36" s="47" t="str">
        <f>[32]Abril!$K$5</f>
        <v>*</v>
      </c>
      <c r="C36" s="47" t="str">
        <f>[32]Abril!$K$6</f>
        <v>*</v>
      </c>
      <c r="D36" s="47" t="str">
        <f>[32]Abril!$K$7</f>
        <v>*</v>
      </c>
      <c r="E36" s="47" t="str">
        <f>[32]Abril!$K$8</f>
        <v>*</v>
      </c>
      <c r="F36" s="47" t="str">
        <f>[32]Abril!$K$9</f>
        <v>*</v>
      </c>
      <c r="G36" s="47" t="str">
        <f>[32]Abril!$K$10</f>
        <v>*</v>
      </c>
      <c r="H36" s="47" t="str">
        <f>[32]Abril!$K$11</f>
        <v>*</v>
      </c>
      <c r="I36" s="47" t="str">
        <f>[32]Abril!$K$12</f>
        <v>*</v>
      </c>
      <c r="J36" s="47" t="str">
        <f>[32]Abril!$K$13</f>
        <v>*</v>
      </c>
      <c r="K36" s="47" t="str">
        <f>[32]Abril!$K$14</f>
        <v>*</v>
      </c>
      <c r="L36" s="47" t="str">
        <f>[32]Abril!$K$15</f>
        <v>*</v>
      </c>
      <c r="M36" s="47" t="str">
        <f>[32]Abril!$K$16</f>
        <v>*</v>
      </c>
      <c r="N36" s="47" t="str">
        <f>[32]Abril!$K$17</f>
        <v>*</v>
      </c>
      <c r="O36" s="47" t="str">
        <f>[32]Abril!$K$18</f>
        <v>*</v>
      </c>
      <c r="P36" s="47" t="str">
        <f>[32]Abril!$K$19</f>
        <v>*</v>
      </c>
      <c r="Q36" s="47" t="str">
        <f>[32]Abril!$K$20</f>
        <v>*</v>
      </c>
      <c r="R36" s="47" t="str">
        <f>[32]Abril!$K$21</f>
        <v>*</v>
      </c>
      <c r="S36" s="47" t="str">
        <f>[32]Abril!$K$22</f>
        <v>*</v>
      </c>
      <c r="T36" s="47" t="str">
        <f>[32]Abril!$K$23</f>
        <v>*</v>
      </c>
      <c r="U36" s="47" t="str">
        <f>[32]Abril!$K$24</f>
        <v>*</v>
      </c>
      <c r="V36" s="47" t="str">
        <f>[32]Abril!$K$25</f>
        <v>*</v>
      </c>
      <c r="W36" s="47" t="str">
        <f>[32]Abril!$K$26</f>
        <v>*</v>
      </c>
      <c r="X36" s="47" t="str">
        <f>[32]Abril!$K$27</f>
        <v>*</v>
      </c>
      <c r="Y36" s="47" t="str">
        <f>[32]Abril!$K$28</f>
        <v>*</v>
      </c>
      <c r="Z36" s="47" t="str">
        <f>[32]Abril!$K$29</f>
        <v>*</v>
      </c>
      <c r="AA36" s="47" t="str">
        <f>[32]Abril!$K$30</f>
        <v>*</v>
      </c>
      <c r="AB36" s="47" t="str">
        <f>[32]Abril!$K$31</f>
        <v>*</v>
      </c>
      <c r="AC36" s="47" t="str">
        <f>[32]Abril!$K$32</f>
        <v>*</v>
      </c>
      <c r="AD36" s="47" t="str">
        <f>[32]Abril!$K$33</f>
        <v>*</v>
      </c>
      <c r="AE36" s="47" t="str">
        <f>[32]Abril!$K$34</f>
        <v>*</v>
      </c>
      <c r="AF36" s="48" t="s">
        <v>133</v>
      </c>
      <c r="AG36" s="49" t="s">
        <v>133</v>
      </c>
      <c r="AH36" s="132" t="s">
        <v>133</v>
      </c>
    </row>
    <row r="37" spans="1:34" ht="17.100000000000001" customHeight="1" x14ac:dyDescent="0.2">
      <c r="A37" s="87" t="s">
        <v>153</v>
      </c>
      <c r="B37" s="47" t="str">
        <f>[33]Abril!$K$5</f>
        <v>*</v>
      </c>
      <c r="C37" s="47" t="str">
        <f>[33]Abril!$K$6</f>
        <v>*</v>
      </c>
      <c r="D37" s="47" t="str">
        <f>[33]Abril!$K$7</f>
        <v>*</v>
      </c>
      <c r="E37" s="47" t="str">
        <f>[33]Abril!$K$8</f>
        <v>*</v>
      </c>
      <c r="F37" s="47" t="str">
        <f>[33]Abril!$K$9</f>
        <v>*</v>
      </c>
      <c r="G37" s="47">
        <f>[33]Abril!$K$10</f>
        <v>4</v>
      </c>
      <c r="H37" s="47">
        <f>[33]Abril!$K$11</f>
        <v>0</v>
      </c>
      <c r="I37" s="47">
        <f>[33]Abril!$K$12</f>
        <v>0</v>
      </c>
      <c r="J37" s="47">
        <f>[33]Abril!$K$13</f>
        <v>0</v>
      </c>
      <c r="K37" s="47">
        <f>[33]Abril!$K$14</f>
        <v>0</v>
      </c>
      <c r="L37" s="47">
        <f>[33]Abril!$K$15</f>
        <v>0</v>
      </c>
      <c r="M37" s="47">
        <f>[33]Abril!$K$16</f>
        <v>0</v>
      </c>
      <c r="N37" s="47">
        <f>[33]Abril!$K$17</f>
        <v>0</v>
      </c>
      <c r="O37" s="47">
        <f>[33]Abril!$K$18</f>
        <v>0</v>
      </c>
      <c r="P37" s="47">
        <f>[33]Abril!$K$19</f>
        <v>0.8</v>
      </c>
      <c r="Q37" s="47">
        <f>[33]Abril!$K$20</f>
        <v>0.2</v>
      </c>
      <c r="R37" s="47">
        <f>[33]Abril!$K$21</f>
        <v>0</v>
      </c>
      <c r="S37" s="47">
        <f>[33]Abril!$K$22</f>
        <v>0</v>
      </c>
      <c r="T37" s="47">
        <f>[33]Abril!$K$23</f>
        <v>0</v>
      </c>
      <c r="U37" s="47">
        <f>[33]Abril!$K$24</f>
        <v>0</v>
      </c>
      <c r="V37" s="47">
        <f>[33]Abril!$K$25</f>
        <v>0</v>
      </c>
      <c r="W37" s="47">
        <f>[33]Abril!$K$26</f>
        <v>0</v>
      </c>
      <c r="X37" s="47">
        <f>[33]Abril!$K$27</f>
        <v>0</v>
      </c>
      <c r="Y37" s="47">
        <f>[33]Abril!$K$28</f>
        <v>0</v>
      </c>
      <c r="Z37" s="47">
        <f>[33]Abril!$K$29</f>
        <v>0</v>
      </c>
      <c r="AA37" s="47">
        <f>[33]Abril!$K$30</f>
        <v>0</v>
      </c>
      <c r="AB37" s="47">
        <f>[33]Abril!$K$31</f>
        <v>0</v>
      </c>
      <c r="AC37" s="47">
        <f>[33]Abril!$K$32</f>
        <v>0</v>
      </c>
      <c r="AD37" s="47">
        <f>[33]Abril!$K$33</f>
        <v>0</v>
      </c>
      <c r="AE37" s="47">
        <f>[33]Abril!$K$34</f>
        <v>0</v>
      </c>
      <c r="AF37" s="48">
        <f t="shared" si="6"/>
        <v>5</v>
      </c>
      <c r="AG37" s="49">
        <f t="shared" si="8"/>
        <v>4</v>
      </c>
      <c r="AH37" s="132">
        <f t="shared" si="7"/>
        <v>22</v>
      </c>
    </row>
    <row r="38" spans="1:34" ht="17.100000000000001" customHeight="1" x14ac:dyDescent="0.2">
      <c r="A38" s="87" t="s">
        <v>154</v>
      </c>
      <c r="B38" s="47">
        <f>[34]Abril!$K$5</f>
        <v>1</v>
      </c>
      <c r="C38" s="47">
        <f>[34]Abril!$K$6</f>
        <v>0</v>
      </c>
      <c r="D38" s="47">
        <f>[34]Abril!$K$7</f>
        <v>0</v>
      </c>
      <c r="E38" s="47">
        <f>[34]Abril!$K$8</f>
        <v>0</v>
      </c>
      <c r="F38" s="47">
        <f>[34]Abril!$K$9</f>
        <v>0</v>
      </c>
      <c r="G38" s="47">
        <f>[34]Abril!$K$10</f>
        <v>0</v>
      </c>
      <c r="H38" s="47">
        <f>[34]Abril!$K$11</f>
        <v>0</v>
      </c>
      <c r="I38" s="47">
        <f>[34]Abril!$K$12</f>
        <v>0</v>
      </c>
      <c r="J38" s="47">
        <f>[34]Abril!$K$13</f>
        <v>0</v>
      </c>
      <c r="K38" s="47">
        <f>[34]Abril!$K$14</f>
        <v>0</v>
      </c>
      <c r="L38" s="47">
        <f>[34]Abril!$K$15</f>
        <v>0</v>
      </c>
      <c r="M38" s="47">
        <f>[34]Abril!$K$16</f>
        <v>0</v>
      </c>
      <c r="N38" s="47">
        <f>[34]Abril!$K$17</f>
        <v>0</v>
      </c>
      <c r="O38" s="47">
        <f>[34]Abril!$K$18</f>
        <v>0</v>
      </c>
      <c r="P38" s="47">
        <f>[34]Abril!$K$19</f>
        <v>0</v>
      </c>
      <c r="Q38" s="47">
        <f>[34]Abril!$K$20</f>
        <v>0</v>
      </c>
      <c r="R38" s="47">
        <f>[34]Abril!$K$21</f>
        <v>0</v>
      </c>
      <c r="S38" s="47">
        <f>[34]Abril!$K$22</f>
        <v>0</v>
      </c>
      <c r="T38" s="47">
        <f>[34]Abril!$K$23</f>
        <v>0</v>
      </c>
      <c r="U38" s="47">
        <f>[34]Abril!$K$24</f>
        <v>10.999999999999998</v>
      </c>
      <c r="V38" s="47">
        <f>[34]Abril!$K$25</f>
        <v>0</v>
      </c>
      <c r="W38" s="47">
        <f>[34]Abril!$K$26</f>
        <v>0</v>
      </c>
      <c r="X38" s="47">
        <f>[34]Abril!$K$27</f>
        <v>0</v>
      </c>
      <c r="Y38" s="47">
        <f>[34]Abril!$K$28</f>
        <v>0</v>
      </c>
      <c r="Z38" s="47">
        <f>[34]Abril!$K$29</f>
        <v>0</v>
      </c>
      <c r="AA38" s="47">
        <f>[34]Abril!$K$30</f>
        <v>0</v>
      </c>
      <c r="AB38" s="47">
        <f>[34]Abril!$K$31</f>
        <v>0</v>
      </c>
      <c r="AC38" s="47">
        <f>[34]Abril!$K$32</f>
        <v>0</v>
      </c>
      <c r="AD38" s="47">
        <f>[34]Abril!$K$33</f>
        <v>0</v>
      </c>
      <c r="AE38" s="47">
        <f>[34]Abril!$K$34</f>
        <v>0</v>
      </c>
      <c r="AF38" s="48">
        <f t="shared" si="6"/>
        <v>11.999999999999998</v>
      </c>
      <c r="AG38" s="49">
        <f t="shared" si="8"/>
        <v>10.999999999999998</v>
      </c>
      <c r="AH38" s="132">
        <f t="shared" si="7"/>
        <v>28</v>
      </c>
    </row>
    <row r="39" spans="1:34" ht="17.100000000000001" customHeight="1" x14ac:dyDescent="0.2">
      <c r="A39" s="87" t="s">
        <v>155</v>
      </c>
      <c r="B39" s="47" t="str">
        <f>[35]Abril!$K$5</f>
        <v>*</v>
      </c>
      <c r="C39" s="47" t="str">
        <f>[35]Abril!$K$6</f>
        <v>*</v>
      </c>
      <c r="D39" s="47" t="str">
        <f>[35]Abril!$K$7</f>
        <v>*</v>
      </c>
      <c r="E39" s="47" t="str">
        <f>[35]Abril!$K$8</f>
        <v>*</v>
      </c>
      <c r="F39" s="47" t="str">
        <f>[35]Abril!$K$9</f>
        <v>*</v>
      </c>
      <c r="G39" s="47" t="str">
        <f>[35]Abril!$K$10</f>
        <v>*</v>
      </c>
      <c r="H39" s="47" t="str">
        <f>[35]Abril!$K$11</f>
        <v>*</v>
      </c>
      <c r="I39" s="47" t="str">
        <f>[35]Abril!$K$12</f>
        <v>*</v>
      </c>
      <c r="J39" s="47" t="str">
        <f>[35]Abril!$K$13</f>
        <v>*</v>
      </c>
      <c r="K39" s="47" t="str">
        <f>[35]Abril!$K$14</f>
        <v>*</v>
      </c>
      <c r="L39" s="47" t="str">
        <f>[35]Abril!$K$15</f>
        <v>*</v>
      </c>
      <c r="M39" s="47" t="str">
        <f>[35]Abril!$K$16</f>
        <v>*</v>
      </c>
      <c r="N39" s="47" t="str">
        <f>[35]Abril!$K$17</f>
        <v>*</v>
      </c>
      <c r="O39" s="47" t="str">
        <f>[35]Abril!$K$18</f>
        <v>*</v>
      </c>
      <c r="P39" s="47" t="str">
        <f>[35]Abril!$K$19</f>
        <v>*</v>
      </c>
      <c r="Q39" s="47" t="str">
        <f>[35]Abril!$K$20</f>
        <v>*</v>
      </c>
      <c r="R39" s="47">
        <f>[35]Abril!$K$21</f>
        <v>0</v>
      </c>
      <c r="S39" s="47">
        <f>[35]Abril!$K$22</f>
        <v>5</v>
      </c>
      <c r="T39" s="47">
        <f>[35]Abril!$K$23</f>
        <v>2.2000000000000002</v>
      </c>
      <c r="U39" s="47">
        <f>[35]Abril!$K$24</f>
        <v>0</v>
      </c>
      <c r="V39" s="47">
        <f>[35]Abril!$K$25</f>
        <v>0</v>
      </c>
      <c r="W39" s="47">
        <f>[35]Abril!$K$26</f>
        <v>0</v>
      </c>
      <c r="X39" s="47">
        <f>[35]Abril!$K$27</f>
        <v>0</v>
      </c>
      <c r="Y39" s="47">
        <f>[35]Abril!$K$28</f>
        <v>0</v>
      </c>
      <c r="Z39" s="47">
        <f>[35]Abril!$K$29</f>
        <v>0</v>
      </c>
      <c r="AA39" s="47">
        <f>[35]Abril!$K$30</f>
        <v>0</v>
      </c>
      <c r="AB39" s="47">
        <f>[35]Abril!$K$31</f>
        <v>0</v>
      </c>
      <c r="AC39" s="47">
        <f>[35]Abril!$K$32</f>
        <v>0</v>
      </c>
      <c r="AD39" s="47">
        <f>[35]Abril!$K$33</f>
        <v>0</v>
      </c>
      <c r="AE39" s="47">
        <f>[35]Abril!$K$34</f>
        <v>0</v>
      </c>
      <c r="AF39" s="48">
        <f t="shared" si="6"/>
        <v>7.2</v>
      </c>
      <c r="AG39" s="49">
        <f t="shared" si="8"/>
        <v>5</v>
      </c>
      <c r="AH39" s="132">
        <f t="shared" si="7"/>
        <v>12</v>
      </c>
    </row>
    <row r="40" spans="1:34" ht="17.100000000000001" customHeight="1" x14ac:dyDescent="0.2">
      <c r="A40" s="87" t="s">
        <v>156</v>
      </c>
      <c r="B40" s="47" t="str">
        <f>[36]Abril!$K$5</f>
        <v>*</v>
      </c>
      <c r="C40" s="47" t="str">
        <f>[36]Abril!$K$6</f>
        <v>*</v>
      </c>
      <c r="D40" s="47" t="str">
        <f>[36]Abril!$K$7</f>
        <v>*</v>
      </c>
      <c r="E40" s="47" t="str">
        <f>[36]Abril!$K$8</f>
        <v>*</v>
      </c>
      <c r="F40" s="47" t="str">
        <f>[36]Abril!$K$9</f>
        <v>*</v>
      </c>
      <c r="G40" s="47" t="str">
        <f>[36]Abril!$K$10</f>
        <v>*</v>
      </c>
      <c r="H40" s="47" t="str">
        <f>[36]Abril!$K$11</f>
        <v>*</v>
      </c>
      <c r="I40" s="47" t="str">
        <f>[36]Abril!$K$12</f>
        <v>*</v>
      </c>
      <c r="J40" s="47" t="str">
        <f>[36]Abril!$K$13</f>
        <v>*</v>
      </c>
      <c r="K40" s="47" t="str">
        <f>[36]Abril!$K$14</f>
        <v>*</v>
      </c>
      <c r="L40" s="47" t="str">
        <f>[36]Abril!$K$15</f>
        <v>*</v>
      </c>
      <c r="M40" s="47" t="str">
        <f>[36]Abril!$K$16</f>
        <v>*</v>
      </c>
      <c r="N40" s="47" t="str">
        <f>[36]Abril!$K$17</f>
        <v>*</v>
      </c>
      <c r="O40" s="47" t="str">
        <f>[36]Abril!$K$18</f>
        <v>*</v>
      </c>
      <c r="P40" s="47" t="str">
        <f>[36]Abril!$K$19</f>
        <v>*</v>
      </c>
      <c r="Q40" s="47" t="str">
        <f>[36]Abril!$K$20</f>
        <v>*</v>
      </c>
      <c r="R40" s="47" t="str">
        <f>[36]Abril!$K$21</f>
        <v>*</v>
      </c>
      <c r="S40" s="47" t="str">
        <f>[36]Abril!$K$22</f>
        <v>*</v>
      </c>
      <c r="T40" s="47" t="str">
        <f>[36]Abril!$K$23</f>
        <v>*</v>
      </c>
      <c r="U40" s="47" t="str">
        <f>[36]Abril!$K$24</f>
        <v>*</v>
      </c>
      <c r="V40" s="47" t="str">
        <f>[36]Abril!$K$25</f>
        <v>*</v>
      </c>
      <c r="W40" s="47" t="str">
        <f>[36]Abril!$K$26</f>
        <v>*</v>
      </c>
      <c r="X40" s="47" t="str">
        <f>[36]Abril!$K$27</f>
        <v>*</v>
      </c>
      <c r="Y40" s="47" t="str">
        <f>[36]Abril!$K$28</f>
        <v>*</v>
      </c>
      <c r="Z40" s="47" t="str">
        <f>[36]Abril!$K$29</f>
        <v>*</v>
      </c>
      <c r="AA40" s="47" t="str">
        <f>[36]Abril!$K$30</f>
        <v>*</v>
      </c>
      <c r="AB40" s="47" t="str">
        <f>[36]Abril!$K$31</f>
        <v>*</v>
      </c>
      <c r="AC40" s="47" t="str">
        <f>[36]Abril!$K$32</f>
        <v>*</v>
      </c>
      <c r="AD40" s="47" t="str">
        <f>[36]Abril!$K$33</f>
        <v>*</v>
      </c>
      <c r="AE40" s="47" t="str">
        <f>[36]Abril!$K$34</f>
        <v>*</v>
      </c>
      <c r="AF40" s="48" t="s">
        <v>133</v>
      </c>
      <c r="AG40" s="49" t="s">
        <v>133</v>
      </c>
      <c r="AH40" s="132" t="s">
        <v>133</v>
      </c>
    </row>
    <row r="41" spans="1:34" ht="17.100000000000001" customHeight="1" x14ac:dyDescent="0.2">
      <c r="A41" s="87" t="s">
        <v>157</v>
      </c>
      <c r="B41" s="47" t="str">
        <f>[37]Abril!$K$5</f>
        <v>*</v>
      </c>
      <c r="C41" s="47" t="str">
        <f>[37]Abril!$K$6</f>
        <v>*</v>
      </c>
      <c r="D41" s="47" t="str">
        <f>[37]Abril!$K$7</f>
        <v>*</v>
      </c>
      <c r="E41" s="47" t="str">
        <f>[37]Abril!$K$8</f>
        <v>*</v>
      </c>
      <c r="F41" s="47" t="str">
        <f>[37]Abril!$K$9</f>
        <v>*</v>
      </c>
      <c r="G41" s="47" t="str">
        <f>[37]Abril!$K$10</f>
        <v>*</v>
      </c>
      <c r="H41" s="47" t="str">
        <f>[37]Abril!$K$11</f>
        <v>*</v>
      </c>
      <c r="I41" s="47" t="str">
        <f>[37]Abril!$K$12</f>
        <v>*</v>
      </c>
      <c r="J41" s="47" t="str">
        <f>[37]Abril!$K$13</f>
        <v>*</v>
      </c>
      <c r="K41" s="47" t="str">
        <f>[37]Abril!$K$14</f>
        <v>*</v>
      </c>
      <c r="L41" s="47">
        <f>[37]Abril!$K$15</f>
        <v>0</v>
      </c>
      <c r="M41" s="47">
        <f>[37]Abril!$K$16</f>
        <v>0</v>
      </c>
      <c r="N41" s="47">
        <f>[37]Abril!$K$17</f>
        <v>0</v>
      </c>
      <c r="O41" s="47">
        <f>[37]Abril!$K$18</f>
        <v>0</v>
      </c>
      <c r="P41" s="47">
        <f>[37]Abril!$K$19</f>
        <v>0</v>
      </c>
      <c r="Q41" s="47">
        <f>[37]Abril!$K$20</f>
        <v>0</v>
      </c>
      <c r="R41" s="47">
        <f>[37]Abril!$K$21</f>
        <v>0</v>
      </c>
      <c r="S41" s="47">
        <f>[37]Abril!$K$22</f>
        <v>0</v>
      </c>
      <c r="T41" s="47">
        <f>[37]Abril!$K$23</f>
        <v>0</v>
      </c>
      <c r="U41" s="47">
        <f>[37]Abril!$K$24</f>
        <v>0.4</v>
      </c>
      <c r="V41" s="47">
        <f>[37]Abril!$K$25</f>
        <v>0</v>
      </c>
      <c r="W41" s="47">
        <f>[37]Abril!$K$26</f>
        <v>0</v>
      </c>
      <c r="X41" s="47">
        <f>[37]Abril!$K$27</f>
        <v>0</v>
      </c>
      <c r="Y41" s="47">
        <f>[37]Abril!$K$28</f>
        <v>0</v>
      </c>
      <c r="Z41" s="47">
        <f>[37]Abril!$K$29</f>
        <v>0</v>
      </c>
      <c r="AA41" s="47">
        <f>[37]Abril!$K$30</f>
        <v>0</v>
      </c>
      <c r="AB41" s="47">
        <f>[37]Abril!$K$31</f>
        <v>0</v>
      </c>
      <c r="AC41" s="47">
        <f>[37]Abril!$K$32</f>
        <v>0</v>
      </c>
      <c r="AD41" s="47">
        <f>[37]Abril!$K$33</f>
        <v>0</v>
      </c>
      <c r="AE41" s="47">
        <f>[37]Abril!$K$34</f>
        <v>0</v>
      </c>
      <c r="AF41" s="48">
        <f t="shared" ref="AF41" si="9">SUM(B41:AE41)</f>
        <v>0.4</v>
      </c>
      <c r="AG41" s="49">
        <f t="shared" ref="AG41" si="10">MAX(B41:AE41)</f>
        <v>0.4</v>
      </c>
      <c r="AH41" s="132">
        <f t="shared" ref="AH41" si="11">COUNTIF(B41:AE41,"=0,0")</f>
        <v>19</v>
      </c>
    </row>
    <row r="42" spans="1:34" ht="17.100000000000001" customHeight="1" x14ac:dyDescent="0.2">
      <c r="A42" s="87" t="s">
        <v>158</v>
      </c>
      <c r="B42" s="47">
        <f>[38]Abril!$K$5</f>
        <v>1</v>
      </c>
      <c r="C42" s="47">
        <f>[38]Abril!$K$6</f>
        <v>1</v>
      </c>
      <c r="D42" s="47">
        <f>[38]Abril!$K$7</f>
        <v>0</v>
      </c>
      <c r="E42" s="47">
        <f>[38]Abril!$K$8</f>
        <v>0</v>
      </c>
      <c r="F42" s="47">
        <f>[38]Abril!$K$9</f>
        <v>0</v>
      </c>
      <c r="G42" s="47">
        <f>[38]Abril!$K$10</f>
        <v>0</v>
      </c>
      <c r="H42" s="47">
        <f>[38]Abril!$K$11</f>
        <v>0</v>
      </c>
      <c r="I42" s="47">
        <f>[38]Abril!$K$12</f>
        <v>0</v>
      </c>
      <c r="J42" s="47">
        <f>[38]Abril!$K$13</f>
        <v>0</v>
      </c>
      <c r="K42" s="47">
        <f>[38]Abril!$K$14</f>
        <v>0</v>
      </c>
      <c r="L42" s="47">
        <f>[38]Abril!$K$15</f>
        <v>0</v>
      </c>
      <c r="M42" s="47">
        <f>[38]Abril!$K$16</f>
        <v>0</v>
      </c>
      <c r="N42" s="47">
        <f>[38]Abril!$K$17</f>
        <v>0</v>
      </c>
      <c r="O42" s="47">
        <f>[38]Abril!$K$18</f>
        <v>0</v>
      </c>
      <c r="P42" s="47">
        <f>[38]Abril!$K$19</f>
        <v>0</v>
      </c>
      <c r="Q42" s="47">
        <f>[38]Abril!$K$20</f>
        <v>0</v>
      </c>
      <c r="R42" s="47">
        <f>[38]Abril!$K$21</f>
        <v>0</v>
      </c>
      <c r="S42" s="47">
        <f>[38]Abril!$K$22</f>
        <v>0</v>
      </c>
      <c r="T42" s="47">
        <f>[38]Abril!$K$23</f>
        <v>0</v>
      </c>
      <c r="U42" s="47">
        <f>[38]Abril!$K$24</f>
        <v>9</v>
      </c>
      <c r="V42" s="47">
        <f>[38]Abril!$K$25</f>
        <v>3.8</v>
      </c>
      <c r="W42" s="47">
        <f>[38]Abril!$K$26</f>
        <v>0</v>
      </c>
      <c r="X42" s="47">
        <f>[38]Abril!$K$27</f>
        <v>0</v>
      </c>
      <c r="Y42" s="47">
        <f>[38]Abril!$K$28</f>
        <v>0</v>
      </c>
      <c r="Z42" s="47">
        <f>[38]Abril!$K$29</f>
        <v>0</v>
      </c>
      <c r="AA42" s="47">
        <f>[38]Abril!$K$30</f>
        <v>0</v>
      </c>
      <c r="AB42" s="47">
        <f>[38]Abril!$K$31</f>
        <v>0</v>
      </c>
      <c r="AC42" s="47">
        <f>[38]Abril!$K$32</f>
        <v>0</v>
      </c>
      <c r="AD42" s="47">
        <f>[38]Abril!$K$33</f>
        <v>0</v>
      </c>
      <c r="AE42" s="47">
        <f>[38]Abril!$K$34</f>
        <v>0</v>
      </c>
      <c r="AF42" s="48">
        <f t="shared" si="6"/>
        <v>14.8</v>
      </c>
      <c r="AG42" s="49">
        <f t="shared" si="8"/>
        <v>9</v>
      </c>
      <c r="AH42" s="132">
        <f t="shared" si="7"/>
        <v>26</v>
      </c>
    </row>
    <row r="43" spans="1:34" ht="17.100000000000001" customHeight="1" x14ac:dyDescent="0.2">
      <c r="A43" s="87" t="s">
        <v>159</v>
      </c>
      <c r="B43" s="47" t="str">
        <f>[39]Abril!$K$5</f>
        <v>*</v>
      </c>
      <c r="C43" s="47" t="str">
        <f>[39]Abril!$K$6</f>
        <v>*</v>
      </c>
      <c r="D43" s="47" t="str">
        <f>[39]Abril!$K$7</f>
        <v>*</v>
      </c>
      <c r="E43" s="47" t="str">
        <f>[39]Abril!$K$8</f>
        <v>*</v>
      </c>
      <c r="F43" s="47" t="str">
        <f>[39]Abril!$K$9</f>
        <v>*</v>
      </c>
      <c r="G43" s="47" t="str">
        <f>[39]Abril!$K$10</f>
        <v>*</v>
      </c>
      <c r="H43" s="47" t="str">
        <f>[39]Abril!$K$11</f>
        <v>*</v>
      </c>
      <c r="I43" s="47" t="str">
        <f>[39]Abril!$K$12</f>
        <v>*</v>
      </c>
      <c r="J43" s="47" t="str">
        <f>[39]Abril!$K$13</f>
        <v>*</v>
      </c>
      <c r="K43" s="47" t="str">
        <f>[39]Abril!$K$14</f>
        <v>*</v>
      </c>
      <c r="L43" s="47" t="str">
        <f>[39]Abril!$K$15</f>
        <v>*</v>
      </c>
      <c r="M43" s="47">
        <f>[39]Abril!$K$16</f>
        <v>0</v>
      </c>
      <c r="N43" s="47">
        <f>[39]Abril!$K$17</f>
        <v>0</v>
      </c>
      <c r="O43" s="47">
        <f>[39]Abril!$K$18</f>
        <v>0</v>
      </c>
      <c r="P43" s="47">
        <f>[39]Abril!$K$19</f>
        <v>0</v>
      </c>
      <c r="Q43" s="47">
        <f>[39]Abril!$K$20</f>
        <v>0</v>
      </c>
      <c r="R43" s="47">
        <f>[39]Abril!$K$21</f>
        <v>0</v>
      </c>
      <c r="S43" s="47">
        <f>[39]Abril!$K$22</f>
        <v>0</v>
      </c>
      <c r="T43" s="47">
        <f>[39]Abril!$K$23</f>
        <v>0</v>
      </c>
      <c r="U43" s="47">
        <f>[39]Abril!$K$24</f>
        <v>0</v>
      </c>
      <c r="V43" s="47">
        <f>[39]Abril!$K$25</f>
        <v>0</v>
      </c>
      <c r="W43" s="47">
        <f>[39]Abril!$K$26</f>
        <v>0</v>
      </c>
      <c r="X43" s="47">
        <f>[39]Abril!$K$27</f>
        <v>0</v>
      </c>
      <c r="Y43" s="47">
        <f>[39]Abril!$K$28</f>
        <v>0</v>
      </c>
      <c r="Z43" s="47">
        <f>[39]Abril!$K$29</f>
        <v>0</v>
      </c>
      <c r="AA43" s="47">
        <f>[39]Abril!$K$30</f>
        <v>0</v>
      </c>
      <c r="AB43" s="47">
        <f>[39]Abril!$K$31</f>
        <v>0</v>
      </c>
      <c r="AC43" s="47">
        <f>[39]Abril!$K$32</f>
        <v>0</v>
      </c>
      <c r="AD43" s="47">
        <f>[39]Abril!$K$33</f>
        <v>0</v>
      </c>
      <c r="AE43" s="47">
        <f>[39]Abril!$K$34</f>
        <v>0</v>
      </c>
      <c r="AF43" s="48">
        <f t="shared" si="6"/>
        <v>0</v>
      </c>
      <c r="AG43" s="49">
        <f t="shared" si="8"/>
        <v>0</v>
      </c>
      <c r="AH43" s="132">
        <f t="shared" si="7"/>
        <v>19</v>
      </c>
    </row>
    <row r="44" spans="1:34" ht="17.100000000000001" customHeight="1" x14ac:dyDescent="0.2">
      <c r="A44" s="87" t="s">
        <v>160</v>
      </c>
      <c r="B44" s="47" t="str">
        <f>[40]Abril!$K$5</f>
        <v>*</v>
      </c>
      <c r="C44" s="47" t="str">
        <f>[40]Abril!$K$6</f>
        <v>*</v>
      </c>
      <c r="D44" s="47" t="str">
        <f>[40]Abril!$K$7</f>
        <v>*</v>
      </c>
      <c r="E44" s="47" t="str">
        <f>[40]Abril!$K$8</f>
        <v>*</v>
      </c>
      <c r="F44" s="47" t="str">
        <f>[40]Abril!$K$9</f>
        <v>*</v>
      </c>
      <c r="G44" s="47" t="str">
        <f>[40]Abril!$K$10</f>
        <v>*</v>
      </c>
      <c r="H44" s="47" t="str">
        <f>[40]Abril!$K$11</f>
        <v>*</v>
      </c>
      <c r="I44" s="47" t="str">
        <f>[40]Abril!$K$12</f>
        <v>*</v>
      </c>
      <c r="J44" s="47" t="str">
        <f>[40]Abril!$K$13</f>
        <v>*</v>
      </c>
      <c r="K44" s="47" t="str">
        <f>[40]Abril!$K$14</f>
        <v>*</v>
      </c>
      <c r="L44" s="47" t="str">
        <f>[40]Abril!$K$15</f>
        <v>*</v>
      </c>
      <c r="M44" s="47" t="str">
        <f>[40]Abril!$K$16</f>
        <v>*</v>
      </c>
      <c r="N44" s="47" t="str">
        <f>[40]Abril!$K$17</f>
        <v>*</v>
      </c>
      <c r="O44" s="47" t="str">
        <f>[40]Abril!$K$18</f>
        <v>*</v>
      </c>
      <c r="P44" s="47" t="str">
        <f>[40]Abril!$K$19</f>
        <v>*</v>
      </c>
      <c r="Q44" s="47" t="str">
        <f>[40]Abril!$K$20</f>
        <v>*</v>
      </c>
      <c r="R44" s="47">
        <f>[40]Abril!$K$21</f>
        <v>0</v>
      </c>
      <c r="S44" s="47">
        <f>[40]Abril!$K$22</f>
        <v>0</v>
      </c>
      <c r="T44" s="47">
        <f>[40]Abril!$K$23</f>
        <v>0</v>
      </c>
      <c r="U44" s="47">
        <f>[40]Abril!$K$24</f>
        <v>0.8</v>
      </c>
      <c r="V44" s="47">
        <f>[40]Abril!$K$25</f>
        <v>0.4</v>
      </c>
      <c r="W44" s="47">
        <f>[40]Abril!$K$26</f>
        <v>0</v>
      </c>
      <c r="X44" s="47">
        <f>[40]Abril!$K$27</f>
        <v>0</v>
      </c>
      <c r="Y44" s="47">
        <f>[40]Abril!$K$28</f>
        <v>0</v>
      </c>
      <c r="Z44" s="47">
        <f>[40]Abril!$K$29</f>
        <v>0</v>
      </c>
      <c r="AA44" s="47">
        <f>[40]Abril!$K$30</f>
        <v>0</v>
      </c>
      <c r="AB44" s="47">
        <f>[40]Abril!$K$31</f>
        <v>0</v>
      </c>
      <c r="AC44" s="47">
        <f>[40]Abril!$K$32</f>
        <v>0</v>
      </c>
      <c r="AD44" s="47">
        <f>[40]Abril!$K$33</f>
        <v>0</v>
      </c>
      <c r="AE44" s="47">
        <f>[40]Abril!$K$34</f>
        <v>0</v>
      </c>
      <c r="AF44" s="48">
        <f t="shared" si="6"/>
        <v>1.2000000000000002</v>
      </c>
      <c r="AG44" s="49">
        <f t="shared" si="8"/>
        <v>0.8</v>
      </c>
      <c r="AH44" s="132">
        <f t="shared" si="7"/>
        <v>12</v>
      </c>
    </row>
    <row r="45" spans="1:34" ht="17.100000000000001" customHeight="1" x14ac:dyDescent="0.2">
      <c r="A45" s="87" t="s">
        <v>161</v>
      </c>
      <c r="B45" s="47" t="str">
        <f>[41]Abril!$K$5</f>
        <v>*</v>
      </c>
      <c r="C45" s="47" t="str">
        <f>[41]Abril!$K$6</f>
        <v>*</v>
      </c>
      <c r="D45" s="47" t="str">
        <f>[41]Abril!$K$7</f>
        <v>*</v>
      </c>
      <c r="E45" s="47" t="str">
        <f>[41]Abril!$K$8</f>
        <v>*</v>
      </c>
      <c r="F45" s="47" t="str">
        <f>[41]Abril!$K$9</f>
        <v>*</v>
      </c>
      <c r="G45" s="47" t="str">
        <f>[41]Abril!$K$10</f>
        <v>*</v>
      </c>
      <c r="H45" s="47" t="str">
        <f>[41]Abril!$K$11</f>
        <v>*</v>
      </c>
      <c r="I45" s="47" t="str">
        <f>[41]Abril!$K$12</f>
        <v>*</v>
      </c>
      <c r="J45" s="47" t="str">
        <f>[41]Abril!$K$13</f>
        <v>*</v>
      </c>
      <c r="K45" s="47">
        <f>[41]Abril!$K$14</f>
        <v>0</v>
      </c>
      <c r="L45" s="47">
        <f>[41]Abril!$K$15</f>
        <v>0</v>
      </c>
      <c r="M45" s="47">
        <f>[41]Abril!$K$16</f>
        <v>0</v>
      </c>
      <c r="N45" s="47">
        <f>[41]Abril!$K$17</f>
        <v>0</v>
      </c>
      <c r="O45" s="47">
        <f>[41]Abril!$K$18</f>
        <v>0</v>
      </c>
      <c r="P45" s="47">
        <f>[41]Abril!$K$19</f>
        <v>0</v>
      </c>
      <c r="Q45" s="47">
        <f>[41]Abril!$K$20</f>
        <v>0</v>
      </c>
      <c r="R45" s="47">
        <f>[41]Abril!$K$21</f>
        <v>0</v>
      </c>
      <c r="S45" s="47">
        <f>[41]Abril!$K$22</f>
        <v>0</v>
      </c>
      <c r="T45" s="47">
        <f>[41]Abril!$K$23</f>
        <v>0</v>
      </c>
      <c r="U45" s="47">
        <f>[41]Abril!$K$24</f>
        <v>0.4</v>
      </c>
      <c r="V45" s="47">
        <f>[41]Abril!$K$25</f>
        <v>0</v>
      </c>
      <c r="W45" s="47">
        <f>[41]Abril!$K$26</f>
        <v>0</v>
      </c>
      <c r="X45" s="47">
        <f>[41]Abril!$K$27</f>
        <v>0</v>
      </c>
      <c r="Y45" s="47">
        <f>[41]Abril!$K$28</f>
        <v>0</v>
      </c>
      <c r="Z45" s="47">
        <f>[41]Abril!$K$29</f>
        <v>0</v>
      </c>
      <c r="AA45" s="47">
        <f>[41]Abril!$K$30</f>
        <v>0</v>
      </c>
      <c r="AB45" s="47">
        <f>[41]Abril!$K$31</f>
        <v>0</v>
      </c>
      <c r="AC45" s="47">
        <f>[41]Abril!$K$32</f>
        <v>0</v>
      </c>
      <c r="AD45" s="47">
        <f>[41]Abril!$K$33</f>
        <v>0</v>
      </c>
      <c r="AE45" s="47">
        <f>[41]Abril!$K$34</f>
        <v>0</v>
      </c>
      <c r="AF45" s="48">
        <f t="shared" si="6"/>
        <v>0.4</v>
      </c>
      <c r="AG45" s="49">
        <f t="shared" si="8"/>
        <v>0.4</v>
      </c>
      <c r="AH45" s="132">
        <f t="shared" si="7"/>
        <v>20</v>
      </c>
    </row>
    <row r="46" spans="1:34" ht="17.100000000000001" customHeight="1" x14ac:dyDescent="0.2">
      <c r="A46" s="87" t="s">
        <v>162</v>
      </c>
      <c r="B46" s="47">
        <f>[42]Abril!$K$5</f>
        <v>5.4000000000000012</v>
      </c>
      <c r="C46" s="47">
        <f>[42]Abril!$K$6</f>
        <v>6.6000000000000005</v>
      </c>
      <c r="D46" s="47">
        <f>[42]Abril!$K$7</f>
        <v>0.4</v>
      </c>
      <c r="E46" s="47">
        <f>[42]Abril!$K$8</f>
        <v>0.2</v>
      </c>
      <c r="F46" s="47">
        <f>[42]Abril!$K$9</f>
        <v>0</v>
      </c>
      <c r="G46" s="47">
        <f>[42]Abril!$K$10</f>
        <v>0</v>
      </c>
      <c r="H46" s="47">
        <f>[42]Abril!$K$11</f>
        <v>0</v>
      </c>
      <c r="I46" s="47">
        <f>[42]Abril!$K$12</f>
        <v>0</v>
      </c>
      <c r="J46" s="47">
        <f>[42]Abril!$K$13</f>
        <v>0</v>
      </c>
      <c r="K46" s="47">
        <f>[42]Abril!$K$14</f>
        <v>0</v>
      </c>
      <c r="L46" s="47">
        <f>[42]Abril!$K$15</f>
        <v>0</v>
      </c>
      <c r="M46" s="47">
        <f>[42]Abril!$K$16</f>
        <v>0</v>
      </c>
      <c r="N46" s="47">
        <f>[42]Abril!$K$17</f>
        <v>0</v>
      </c>
      <c r="O46" s="47">
        <f>[42]Abril!$K$18</f>
        <v>0</v>
      </c>
      <c r="P46" s="47">
        <f>[42]Abril!$K$19</f>
        <v>0</v>
      </c>
      <c r="Q46" s="47">
        <f>[42]Abril!$K$20</f>
        <v>63</v>
      </c>
      <c r="R46" s="47">
        <f>[42]Abril!$K$21</f>
        <v>39.799999999999997</v>
      </c>
      <c r="S46" s="47">
        <f>[42]Abril!$K$22</f>
        <v>0.4</v>
      </c>
      <c r="T46" s="47">
        <f>[42]Abril!$K$23</f>
        <v>0</v>
      </c>
      <c r="U46" s="47">
        <f>[42]Abril!$K$24</f>
        <v>0</v>
      </c>
      <c r="V46" s="47">
        <f>[42]Abril!$K$25</f>
        <v>0</v>
      </c>
      <c r="W46" s="47">
        <f>[42]Abril!$K$26</f>
        <v>0</v>
      </c>
      <c r="X46" s="47">
        <f>[42]Abril!$K$27</f>
        <v>0</v>
      </c>
      <c r="Y46" s="47">
        <f>[42]Abril!$K$28</f>
        <v>0</v>
      </c>
      <c r="Z46" s="47">
        <f>[42]Abril!$K$29</f>
        <v>0</v>
      </c>
      <c r="AA46" s="47">
        <f>[42]Abril!$K$30</f>
        <v>0</v>
      </c>
      <c r="AB46" s="47">
        <f>[42]Abril!$K$31</f>
        <v>0</v>
      </c>
      <c r="AC46" s="47">
        <f>[42]Abril!$K$32</f>
        <v>15</v>
      </c>
      <c r="AD46" s="47">
        <f>[42]Abril!$K$33</f>
        <v>0</v>
      </c>
      <c r="AE46" s="47">
        <f>[42]Abril!$K$34</f>
        <v>0</v>
      </c>
      <c r="AF46" s="48">
        <f t="shared" si="6"/>
        <v>130.80000000000001</v>
      </c>
      <c r="AG46" s="49">
        <f t="shared" si="8"/>
        <v>63</v>
      </c>
      <c r="AH46" s="132">
        <f t="shared" si="7"/>
        <v>22</v>
      </c>
    </row>
    <row r="47" spans="1:34" ht="17.100000000000001" customHeight="1" x14ac:dyDescent="0.2">
      <c r="A47" s="87" t="s">
        <v>163</v>
      </c>
      <c r="B47" s="47">
        <f>[43]Abril!$K$5</f>
        <v>7.6000000000000005</v>
      </c>
      <c r="C47" s="47">
        <f>[43]Abril!$K$6</f>
        <v>2</v>
      </c>
      <c r="D47" s="47">
        <f>[43]Abril!$K$7</f>
        <v>0.2</v>
      </c>
      <c r="E47" s="47">
        <f>[43]Abril!$K$8</f>
        <v>0</v>
      </c>
      <c r="F47" s="47">
        <f>[43]Abril!$K$9</f>
        <v>0</v>
      </c>
      <c r="G47" s="47">
        <f>[43]Abril!$K$10</f>
        <v>0</v>
      </c>
      <c r="H47" s="47">
        <f>[43]Abril!$K$11</f>
        <v>0</v>
      </c>
      <c r="I47" s="47">
        <f>[43]Abril!$K$12</f>
        <v>0</v>
      </c>
      <c r="J47" s="47">
        <f>[43]Abril!$K$13</f>
        <v>0</v>
      </c>
      <c r="K47" s="47">
        <f>[43]Abril!$K$14</f>
        <v>0</v>
      </c>
      <c r="L47" s="47">
        <f>[43]Abril!$K$15</f>
        <v>0</v>
      </c>
      <c r="M47" s="47">
        <f>[43]Abril!$K$16</f>
        <v>0</v>
      </c>
      <c r="N47" s="47">
        <f>[43]Abril!$K$17</f>
        <v>0</v>
      </c>
      <c r="O47" s="47">
        <f>[43]Abril!$K$18</f>
        <v>0</v>
      </c>
      <c r="P47" s="47">
        <f>[43]Abril!$K$19</f>
        <v>10.4</v>
      </c>
      <c r="Q47" s="47">
        <f>[43]Abril!$K$20</f>
        <v>1</v>
      </c>
      <c r="R47" s="47">
        <f>[43]Abril!$K$21</f>
        <v>0.60000000000000009</v>
      </c>
      <c r="S47" s="47">
        <f>[43]Abril!$K$22</f>
        <v>0</v>
      </c>
      <c r="T47" s="47">
        <f>[43]Abril!$K$23</f>
        <v>0</v>
      </c>
      <c r="U47" s="47">
        <f>[43]Abril!$K$24</f>
        <v>0</v>
      </c>
      <c r="V47" s="47">
        <f>[43]Abril!$K$25</f>
        <v>0</v>
      </c>
      <c r="W47" s="47">
        <f>[43]Abril!$K$26</f>
        <v>0</v>
      </c>
      <c r="X47" s="47">
        <f>[43]Abril!$K$27</f>
        <v>0</v>
      </c>
      <c r="Y47" s="47">
        <f>[43]Abril!$K$28</f>
        <v>0</v>
      </c>
      <c r="Z47" s="47">
        <f>[43]Abril!$K$29</f>
        <v>0</v>
      </c>
      <c r="AA47" s="47">
        <f>[43]Abril!$K$30</f>
        <v>0</v>
      </c>
      <c r="AB47" s="47">
        <f>[43]Abril!$K$31</f>
        <v>0</v>
      </c>
      <c r="AC47" s="47">
        <f>[43]Abril!$K$32</f>
        <v>0</v>
      </c>
      <c r="AD47" s="47">
        <f>[43]Abril!$K$33</f>
        <v>0</v>
      </c>
      <c r="AE47" s="47">
        <f>[43]Abril!$K$34</f>
        <v>0</v>
      </c>
      <c r="AF47" s="48">
        <f t="shared" si="6"/>
        <v>21.800000000000004</v>
      </c>
      <c r="AG47" s="49">
        <f t="shared" si="8"/>
        <v>10.4</v>
      </c>
      <c r="AH47" s="132">
        <f t="shared" si="7"/>
        <v>24</v>
      </c>
    </row>
    <row r="48" spans="1:34" ht="17.100000000000001" customHeight="1" x14ac:dyDescent="0.2">
      <c r="A48" s="87" t="s">
        <v>164</v>
      </c>
      <c r="B48" s="47" t="str">
        <f>[44]Abril!$K$5</f>
        <v>*</v>
      </c>
      <c r="C48" s="47" t="str">
        <f>[44]Abril!$K$6</f>
        <v>*</v>
      </c>
      <c r="D48" s="47" t="str">
        <f>[44]Abril!$K$7</f>
        <v>*</v>
      </c>
      <c r="E48" s="47" t="str">
        <f>[44]Abril!$K$8</f>
        <v>*</v>
      </c>
      <c r="F48" s="47" t="str">
        <f>[44]Abril!$K$9</f>
        <v>*</v>
      </c>
      <c r="G48" s="47" t="str">
        <f>[44]Abril!$K$10</f>
        <v>*</v>
      </c>
      <c r="H48" s="47" t="str">
        <f>[44]Abril!$K$11</f>
        <v>*</v>
      </c>
      <c r="I48" s="47" t="str">
        <f>[44]Abril!$K$12</f>
        <v>*</v>
      </c>
      <c r="J48" s="47" t="str">
        <f>[44]Abril!$K$13</f>
        <v>*</v>
      </c>
      <c r="K48" s="47" t="str">
        <f>[44]Abril!$K$14</f>
        <v>*</v>
      </c>
      <c r="L48" s="47" t="str">
        <f>[44]Abril!$K$15</f>
        <v>*</v>
      </c>
      <c r="M48" s="47" t="str">
        <f>[44]Abril!$K$16</f>
        <v>*</v>
      </c>
      <c r="N48" s="47" t="str">
        <f>[44]Abril!$K$17</f>
        <v>*</v>
      </c>
      <c r="O48" s="47" t="str">
        <f>[44]Abril!$K$18</f>
        <v>*</v>
      </c>
      <c r="P48" s="47" t="str">
        <f>[44]Abril!$K$19</f>
        <v>*</v>
      </c>
      <c r="Q48" s="47" t="str">
        <f>[44]Abril!$K$20</f>
        <v>*</v>
      </c>
      <c r="R48" s="47" t="str">
        <f>[44]Abril!$K$21</f>
        <v>*</v>
      </c>
      <c r="S48" s="47" t="str">
        <f>[44]Abril!$K$22</f>
        <v>*</v>
      </c>
      <c r="T48" s="47" t="str">
        <f>[44]Abril!$K$23</f>
        <v>*</v>
      </c>
      <c r="U48" s="47" t="str">
        <f>[44]Abril!$K$24</f>
        <v>*</v>
      </c>
      <c r="V48" s="47" t="str">
        <f>[44]Abril!$K$25</f>
        <v>*</v>
      </c>
      <c r="W48" s="47" t="str">
        <f>[44]Abril!$K$26</f>
        <v>*</v>
      </c>
      <c r="X48" s="47">
        <f>[44]Abril!$K$27</f>
        <v>0</v>
      </c>
      <c r="Y48" s="47">
        <f>[44]Abril!$K$28</f>
        <v>0</v>
      </c>
      <c r="Z48" s="47">
        <f>[44]Abril!$K$29</f>
        <v>0</v>
      </c>
      <c r="AA48" s="47">
        <f>[44]Abril!$K$30</f>
        <v>0</v>
      </c>
      <c r="AB48" s="47">
        <f>[44]Abril!$K$31</f>
        <v>0</v>
      </c>
      <c r="AC48" s="47">
        <f>[44]Abril!$K$32</f>
        <v>0</v>
      </c>
      <c r="AD48" s="47">
        <f>[44]Abril!$K$33</f>
        <v>0</v>
      </c>
      <c r="AE48" s="47">
        <f>[44]Abril!$K$34</f>
        <v>0</v>
      </c>
      <c r="AF48" s="48">
        <f t="shared" si="6"/>
        <v>0</v>
      </c>
      <c r="AG48" s="49">
        <f t="shared" si="8"/>
        <v>0</v>
      </c>
      <c r="AH48" s="132">
        <f t="shared" si="7"/>
        <v>8</v>
      </c>
    </row>
    <row r="49" spans="1:34" ht="17.100000000000001" customHeight="1" x14ac:dyDescent="0.2">
      <c r="A49" s="87" t="s">
        <v>165</v>
      </c>
      <c r="B49" s="47" t="str">
        <f>[45]Abril!$K$5</f>
        <v>*</v>
      </c>
      <c r="C49" s="47" t="str">
        <f>[45]Abril!$K$6</f>
        <v>*</v>
      </c>
      <c r="D49" s="47" t="str">
        <f>[45]Abril!$K$7</f>
        <v>*</v>
      </c>
      <c r="E49" s="47" t="str">
        <f>[45]Abril!$K$8</f>
        <v>*</v>
      </c>
      <c r="F49" s="47">
        <f>[45]Abril!$K$9</f>
        <v>2</v>
      </c>
      <c r="G49" s="47">
        <f>[45]Abril!$K$10</f>
        <v>0</v>
      </c>
      <c r="H49" s="47">
        <f>[45]Abril!$K$11</f>
        <v>0</v>
      </c>
      <c r="I49" s="47">
        <f>[45]Abril!$K$12</f>
        <v>0</v>
      </c>
      <c r="J49" s="47">
        <f>[45]Abril!$K$13</f>
        <v>0</v>
      </c>
      <c r="K49" s="47">
        <f>[45]Abril!$K$14</f>
        <v>0</v>
      </c>
      <c r="L49" s="47">
        <f>[45]Abril!$K$15</f>
        <v>0</v>
      </c>
      <c r="M49" s="47">
        <f>[45]Abril!$K$16</f>
        <v>0</v>
      </c>
      <c r="N49" s="47">
        <f>[45]Abril!$K$17</f>
        <v>0</v>
      </c>
      <c r="O49" s="47">
        <f>[45]Abril!$K$18</f>
        <v>0.60000000000000009</v>
      </c>
      <c r="P49" s="47">
        <f>[45]Abril!$K$19</f>
        <v>3.8000000000000003</v>
      </c>
      <c r="Q49" s="47">
        <f>[45]Abril!$K$20</f>
        <v>0</v>
      </c>
      <c r="R49" s="47">
        <f>[45]Abril!$K$21</f>
        <v>0</v>
      </c>
      <c r="S49" s="47">
        <f>[45]Abril!$K$22</f>
        <v>0</v>
      </c>
      <c r="T49" s="47">
        <f>[45]Abril!$K$23</f>
        <v>0</v>
      </c>
      <c r="U49" s="47">
        <f>[45]Abril!$K$24</f>
        <v>0</v>
      </c>
      <c r="V49" s="47">
        <f>[45]Abril!$K$25</f>
        <v>0</v>
      </c>
      <c r="W49" s="47">
        <f>[45]Abril!$K$26</f>
        <v>0</v>
      </c>
      <c r="X49" s="47">
        <f>[45]Abril!$K$27</f>
        <v>0</v>
      </c>
      <c r="Y49" s="47">
        <f>[45]Abril!$K$28</f>
        <v>0</v>
      </c>
      <c r="Z49" s="47">
        <f>[45]Abril!$K$29</f>
        <v>0</v>
      </c>
      <c r="AA49" s="47">
        <f>[45]Abril!$K$30</f>
        <v>0</v>
      </c>
      <c r="AB49" s="47">
        <f>[45]Abril!$K$31</f>
        <v>0</v>
      </c>
      <c r="AC49" s="47">
        <f>[45]Abril!$K$32</f>
        <v>0</v>
      </c>
      <c r="AD49" s="47">
        <f>[45]Abril!$K$33</f>
        <v>0</v>
      </c>
      <c r="AE49" s="47">
        <f>[45]Abril!$K$34</f>
        <v>0</v>
      </c>
      <c r="AF49" s="48">
        <f t="shared" si="6"/>
        <v>6.4</v>
      </c>
      <c r="AG49" s="49">
        <f t="shared" si="8"/>
        <v>3.8000000000000003</v>
      </c>
      <c r="AH49" s="132">
        <f t="shared" si="7"/>
        <v>23</v>
      </c>
    </row>
    <row r="50" spans="1:34" s="46" customFormat="1" ht="17.100000000000001" customHeight="1" x14ac:dyDescent="0.2">
      <c r="A50" s="102" t="s">
        <v>33</v>
      </c>
      <c r="B50" s="50">
        <f t="shared" ref="B50:AG50" si="12">MAX(B5:B49)</f>
        <v>69.399999999999991</v>
      </c>
      <c r="C50" s="50">
        <f t="shared" si="12"/>
        <v>28.4</v>
      </c>
      <c r="D50" s="50">
        <f t="shared" si="12"/>
        <v>22.8</v>
      </c>
      <c r="E50" s="50">
        <f t="shared" si="12"/>
        <v>0.60000000000000009</v>
      </c>
      <c r="F50" s="50">
        <f t="shared" si="12"/>
        <v>6.8</v>
      </c>
      <c r="G50" s="50">
        <f t="shared" si="12"/>
        <v>4</v>
      </c>
      <c r="H50" s="50">
        <f t="shared" si="12"/>
        <v>0.2</v>
      </c>
      <c r="I50" s="50">
        <f t="shared" si="12"/>
        <v>0</v>
      </c>
      <c r="J50" s="50">
        <f t="shared" si="12"/>
        <v>0.2</v>
      </c>
      <c r="K50" s="50">
        <f t="shared" si="12"/>
        <v>3.4</v>
      </c>
      <c r="L50" s="50">
        <f t="shared" si="12"/>
        <v>0.4</v>
      </c>
      <c r="M50" s="50">
        <f t="shared" si="12"/>
        <v>5.2</v>
      </c>
      <c r="N50" s="50">
        <f t="shared" si="12"/>
        <v>0.2</v>
      </c>
      <c r="O50" s="50">
        <f t="shared" si="12"/>
        <v>4.2</v>
      </c>
      <c r="P50" s="50">
        <f t="shared" si="12"/>
        <v>18.399999999999999</v>
      </c>
      <c r="Q50" s="50">
        <f t="shared" si="12"/>
        <v>63</v>
      </c>
      <c r="R50" s="50">
        <f t="shared" si="12"/>
        <v>92.999999999999986</v>
      </c>
      <c r="S50" s="50">
        <f t="shared" si="12"/>
        <v>23.400000000000002</v>
      </c>
      <c r="T50" s="50">
        <f t="shared" si="12"/>
        <v>5.6</v>
      </c>
      <c r="U50" s="50">
        <f t="shared" si="12"/>
        <v>30.2</v>
      </c>
      <c r="V50" s="50">
        <f t="shared" si="12"/>
        <v>12</v>
      </c>
      <c r="W50" s="50">
        <f t="shared" si="12"/>
        <v>0.2</v>
      </c>
      <c r="X50" s="50">
        <f t="shared" si="12"/>
        <v>0</v>
      </c>
      <c r="Y50" s="50">
        <f t="shared" si="12"/>
        <v>0.2</v>
      </c>
      <c r="Z50" s="50">
        <f t="shared" si="12"/>
        <v>0.2</v>
      </c>
      <c r="AA50" s="50">
        <f t="shared" si="12"/>
        <v>12.6</v>
      </c>
      <c r="AB50" s="50">
        <f t="shared" si="12"/>
        <v>0.6</v>
      </c>
      <c r="AC50" s="50">
        <f t="shared" si="12"/>
        <v>15</v>
      </c>
      <c r="AD50" s="50">
        <f t="shared" si="12"/>
        <v>4.4000000000000004</v>
      </c>
      <c r="AE50" s="50">
        <f t="shared" si="12"/>
        <v>0.4</v>
      </c>
      <c r="AF50" s="44">
        <f t="shared" si="12"/>
        <v>198</v>
      </c>
      <c r="AG50" s="60">
        <f t="shared" si="12"/>
        <v>92.999999999999986</v>
      </c>
      <c r="AH50" s="132"/>
    </row>
    <row r="51" spans="1:34" s="61" customFormat="1" x14ac:dyDescent="0.2">
      <c r="A51" s="137" t="s">
        <v>36</v>
      </c>
      <c r="B51" s="133">
        <f t="shared" ref="B51:AF51" si="13">SUM(B5:B49)</f>
        <v>320.39999999999986</v>
      </c>
      <c r="C51" s="133">
        <f t="shared" si="13"/>
        <v>109.8</v>
      </c>
      <c r="D51" s="133">
        <f t="shared" si="13"/>
        <v>65.000000000000028</v>
      </c>
      <c r="E51" s="133">
        <f t="shared" si="13"/>
        <v>2.4000000000000004</v>
      </c>
      <c r="F51" s="133">
        <f t="shared" si="13"/>
        <v>9.6</v>
      </c>
      <c r="G51" s="133">
        <f t="shared" si="13"/>
        <v>6</v>
      </c>
      <c r="H51" s="133">
        <f t="shared" si="13"/>
        <v>0.2</v>
      </c>
      <c r="I51" s="133">
        <f t="shared" si="13"/>
        <v>0</v>
      </c>
      <c r="J51" s="133">
        <f t="shared" si="13"/>
        <v>0.2</v>
      </c>
      <c r="K51" s="133">
        <f t="shared" si="13"/>
        <v>4.8</v>
      </c>
      <c r="L51" s="133">
        <f t="shared" si="13"/>
        <v>0.4</v>
      </c>
      <c r="M51" s="133">
        <f t="shared" si="13"/>
        <v>5.2</v>
      </c>
      <c r="N51" s="133">
        <f t="shared" si="13"/>
        <v>0.2</v>
      </c>
      <c r="O51" s="133">
        <f t="shared" si="13"/>
        <v>11.799999999999999</v>
      </c>
      <c r="P51" s="133">
        <f t="shared" si="13"/>
        <v>82.199999999999989</v>
      </c>
      <c r="Q51" s="133">
        <f t="shared" si="13"/>
        <v>198.4</v>
      </c>
      <c r="R51" s="133">
        <f t="shared" si="13"/>
        <v>152.99999999999997</v>
      </c>
      <c r="S51" s="133">
        <f t="shared" si="13"/>
        <v>60.4</v>
      </c>
      <c r="T51" s="133">
        <f t="shared" si="13"/>
        <v>10.8</v>
      </c>
      <c r="U51" s="133">
        <f t="shared" si="13"/>
        <v>73.600000000000009</v>
      </c>
      <c r="V51" s="133">
        <f t="shared" si="13"/>
        <v>37.999999999999993</v>
      </c>
      <c r="W51" s="133">
        <f t="shared" si="13"/>
        <v>0.60000000000000009</v>
      </c>
      <c r="X51" s="133">
        <f t="shared" si="13"/>
        <v>0</v>
      </c>
      <c r="Y51" s="133">
        <f t="shared" si="13"/>
        <v>0.4</v>
      </c>
      <c r="Z51" s="133">
        <f t="shared" si="13"/>
        <v>0.2</v>
      </c>
      <c r="AA51" s="133">
        <f t="shared" si="13"/>
        <v>12.799999999999999</v>
      </c>
      <c r="AB51" s="133">
        <f t="shared" si="13"/>
        <v>0.8</v>
      </c>
      <c r="AC51" s="133">
        <f t="shared" si="13"/>
        <v>22.4</v>
      </c>
      <c r="AD51" s="133">
        <f t="shared" si="13"/>
        <v>4.4000000000000004</v>
      </c>
      <c r="AE51" s="133">
        <f t="shared" si="13"/>
        <v>0.60000000000000009</v>
      </c>
      <c r="AF51" s="48">
        <f t="shared" si="13"/>
        <v>1194.6000000000001</v>
      </c>
      <c r="AG51" s="134"/>
      <c r="AH51" s="132"/>
    </row>
    <row r="52" spans="1:34" x14ac:dyDescent="0.2">
      <c r="A52" s="77"/>
      <c r="B52" s="63"/>
      <c r="C52" s="63"/>
      <c r="D52" s="63" t="s">
        <v>137</v>
      </c>
      <c r="E52" s="63"/>
      <c r="F52" s="63"/>
      <c r="G52" s="63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66"/>
      <c r="AE52" s="66"/>
      <c r="AF52" s="68"/>
      <c r="AG52" s="68"/>
      <c r="AH52" s="78"/>
    </row>
    <row r="53" spans="1:34" x14ac:dyDescent="0.2">
      <c r="A53" s="77"/>
      <c r="B53" s="67" t="s">
        <v>138</v>
      </c>
      <c r="C53" s="67"/>
      <c r="D53" s="67"/>
      <c r="E53" s="67"/>
      <c r="F53" s="67"/>
      <c r="G53" s="67"/>
      <c r="H53" s="67"/>
      <c r="I53" s="67"/>
      <c r="J53" s="135"/>
      <c r="K53" s="135"/>
      <c r="L53" s="135"/>
      <c r="M53" s="135" t="s">
        <v>52</v>
      </c>
      <c r="N53" s="135"/>
      <c r="O53" s="135"/>
      <c r="P53" s="135"/>
      <c r="Q53" s="135"/>
      <c r="R53" s="135"/>
      <c r="S53" s="135"/>
      <c r="T53" s="142" t="s">
        <v>139</v>
      </c>
      <c r="U53" s="142"/>
      <c r="V53" s="142"/>
      <c r="W53" s="142"/>
      <c r="X53" s="142"/>
      <c r="Y53" s="135"/>
      <c r="Z53" s="135"/>
      <c r="AA53" s="135"/>
      <c r="AB53" s="135"/>
      <c r="AC53" s="135"/>
      <c r="AD53" s="135"/>
      <c r="AE53" s="135" t="s">
        <v>54</v>
      </c>
      <c r="AF53" s="135"/>
      <c r="AG53" s="64"/>
      <c r="AH53" s="81"/>
    </row>
    <row r="54" spans="1:34" x14ac:dyDescent="0.2">
      <c r="A54" s="80"/>
      <c r="B54" s="135"/>
      <c r="C54" s="135"/>
      <c r="D54" s="135"/>
      <c r="E54" s="135"/>
      <c r="F54" s="135"/>
      <c r="G54" s="135"/>
      <c r="H54" s="135"/>
      <c r="I54" s="135"/>
      <c r="J54" s="136"/>
      <c r="K54" s="136"/>
      <c r="L54" s="136"/>
      <c r="M54" s="136" t="s">
        <v>53</v>
      </c>
      <c r="N54" s="136"/>
      <c r="O54" s="136"/>
      <c r="P54" s="136"/>
      <c r="Q54" s="135"/>
      <c r="R54" s="135"/>
      <c r="S54" s="135"/>
      <c r="T54" s="143" t="s">
        <v>140</v>
      </c>
      <c r="U54" s="143"/>
      <c r="V54" s="143"/>
      <c r="W54" s="143"/>
      <c r="X54" s="143"/>
      <c r="Y54" s="135"/>
      <c r="Z54" s="135"/>
      <c r="AA54" s="135"/>
      <c r="AB54" s="135"/>
      <c r="AC54" s="135"/>
      <c r="AD54" s="66"/>
      <c r="AE54" s="66"/>
      <c r="AF54" s="68"/>
      <c r="AG54" s="135"/>
      <c r="AH54" s="81"/>
    </row>
    <row r="55" spans="1:34" x14ac:dyDescent="0.2">
      <c r="A55" s="77"/>
      <c r="B55" s="63"/>
      <c r="C55" s="63"/>
      <c r="D55" s="63"/>
      <c r="E55" s="63"/>
      <c r="F55" s="63"/>
      <c r="G55" s="63"/>
      <c r="H55" s="63"/>
      <c r="I55" s="63"/>
      <c r="J55" s="63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66"/>
      <c r="AE55" s="66"/>
      <c r="AF55" s="68"/>
      <c r="AG55" s="136"/>
      <c r="AH55" s="82"/>
    </row>
    <row r="56" spans="1:34" x14ac:dyDescent="0.2">
      <c r="A56" s="80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66"/>
      <c r="AF56" s="68"/>
      <c r="AG56" s="64"/>
      <c r="AH56" s="98"/>
    </row>
    <row r="57" spans="1:34" ht="13.5" thickBot="1" x14ac:dyDescent="0.25">
      <c r="A57" s="83"/>
      <c r="B57" s="84"/>
      <c r="C57" s="84"/>
      <c r="D57" s="84"/>
      <c r="E57" s="84"/>
      <c r="F57" s="84"/>
      <c r="G57" s="84"/>
      <c r="H57" s="128"/>
      <c r="I57" s="128"/>
      <c r="J57" s="129"/>
      <c r="K57" s="128"/>
      <c r="L57" s="128"/>
      <c r="M57" s="128"/>
      <c r="N57" s="128"/>
      <c r="O57" s="128"/>
      <c r="P57" s="129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84"/>
      <c r="AB57" s="84"/>
      <c r="AC57" s="84"/>
      <c r="AD57" s="84"/>
      <c r="AE57" s="84"/>
      <c r="AF57" s="84"/>
      <c r="AG57" s="94"/>
      <c r="AH57" s="99"/>
    </row>
    <row r="59" spans="1:34" x14ac:dyDescent="0.2">
      <c r="D59" s="51" t="s">
        <v>54</v>
      </c>
      <c r="AA59" s="51" t="s">
        <v>54</v>
      </c>
      <c r="AG59" s="54"/>
    </row>
    <row r="60" spans="1:34" x14ac:dyDescent="0.2">
      <c r="N60" s="51" t="s">
        <v>54</v>
      </c>
    </row>
    <row r="61" spans="1:34" x14ac:dyDescent="0.2">
      <c r="AD61" s="51" t="s">
        <v>54</v>
      </c>
    </row>
    <row r="62" spans="1:34" x14ac:dyDescent="0.2">
      <c r="W62" s="51" t="s">
        <v>54</v>
      </c>
    </row>
    <row r="63" spans="1:34" x14ac:dyDescent="0.2">
      <c r="N63" s="51" t="s">
        <v>54</v>
      </c>
    </row>
    <row r="64" spans="1:34" x14ac:dyDescent="0.2">
      <c r="D64" s="51" t="s">
        <v>54</v>
      </c>
    </row>
    <row r="65" spans="8:36" x14ac:dyDescent="0.2">
      <c r="AA65" s="51" t="s">
        <v>54</v>
      </c>
      <c r="AJ65" s="42" t="s">
        <v>54</v>
      </c>
    </row>
    <row r="66" spans="8:36" x14ac:dyDescent="0.2">
      <c r="H66" s="51" t="s">
        <v>54</v>
      </c>
    </row>
    <row r="69" spans="8:36" x14ac:dyDescent="0.2">
      <c r="AH69" s="58" t="s">
        <v>54</v>
      </c>
    </row>
  </sheetData>
  <sheetProtection algorithmName="SHA-512" hashValue="pqGZ0zjMATCdPJn6wZCmJImDEUqHppYgR56KrEL+DdgfMFQCM6iYuaQ76kDcrD26Wn4fzCUXzteQ/zAKzyH0rw==" saltValue="xRCGSAGi+hOwD0myGQ2i/Q==" spinCount="100000" sheet="1" objects="1" scenarios="1"/>
  <mergeCells count="35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Q3:Q4"/>
    <mergeCell ref="M3:M4"/>
    <mergeCell ref="N3:N4"/>
    <mergeCell ref="O3:O4"/>
    <mergeCell ref="AA3:AA4"/>
    <mergeCell ref="T3:T4"/>
    <mergeCell ref="T53:X53"/>
    <mergeCell ref="T54:X54"/>
    <mergeCell ref="AE3:AE4"/>
    <mergeCell ref="S3:S4"/>
    <mergeCell ref="R3:R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7" zoomScale="90" zoomScaleNormal="100" zoomScalePageLayoutView="90" workbookViewId="0">
      <selection activeCell="C43" sqref="C43"/>
    </sheetView>
  </sheetViews>
  <sheetFormatPr defaultRowHeight="12.75" x14ac:dyDescent="0.2"/>
  <cols>
    <col min="1" max="1" width="30.28515625" customWidth="1"/>
    <col min="2" max="2" width="9.5703125" style="40" customWidth="1"/>
    <col min="3" max="3" width="9.5703125" style="41" customWidth="1"/>
    <col min="4" max="4" width="9.5703125" style="40" customWidth="1"/>
    <col min="5" max="5" width="9.85546875" style="40" customWidth="1"/>
    <col min="6" max="6" width="9.5703125" style="4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57</v>
      </c>
      <c r="B1" s="13" t="s">
        <v>58</v>
      </c>
      <c r="C1" s="13" t="s">
        <v>59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4"/>
      <c r="K1" s="14"/>
      <c r="L1" s="14"/>
      <c r="M1" s="14"/>
    </row>
    <row r="2" spans="1:13" s="20" customFormat="1" x14ac:dyDescent="0.2">
      <c r="A2" s="16" t="s">
        <v>66</v>
      </c>
      <c r="B2" s="16" t="s">
        <v>67</v>
      </c>
      <c r="C2" s="17" t="s">
        <v>68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69</v>
      </c>
      <c r="J2" s="14"/>
      <c r="K2" s="14"/>
      <c r="L2" s="14"/>
      <c r="M2" s="14"/>
    </row>
    <row r="3" spans="1:13" ht="12.75" customHeight="1" x14ac:dyDescent="0.2">
      <c r="A3" s="16" t="s">
        <v>0</v>
      </c>
      <c r="B3" s="16" t="s">
        <v>67</v>
      </c>
      <c r="C3" s="17" t="s">
        <v>70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71</v>
      </c>
      <c r="J3" s="22"/>
      <c r="K3" s="22"/>
      <c r="L3" s="22"/>
      <c r="M3" s="22"/>
    </row>
    <row r="4" spans="1:13" x14ac:dyDescent="0.2">
      <c r="A4" s="16" t="s">
        <v>1</v>
      </c>
      <c r="B4" s="16" t="s">
        <v>67</v>
      </c>
      <c r="C4" s="17" t="s">
        <v>72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73</v>
      </c>
      <c r="J4" s="22"/>
      <c r="K4" s="22"/>
      <c r="L4" s="22"/>
      <c r="M4" s="22"/>
    </row>
    <row r="5" spans="1:13" s="25" customFormat="1" x14ac:dyDescent="0.2">
      <c r="A5" s="16" t="s">
        <v>48</v>
      </c>
      <c r="B5" s="16" t="s">
        <v>67</v>
      </c>
      <c r="C5" s="17" t="s">
        <v>74</v>
      </c>
      <c r="D5" s="23">
        <v>-22.1008</v>
      </c>
      <c r="E5" s="23">
        <v>-56.54</v>
      </c>
      <c r="F5" s="23">
        <v>208</v>
      </c>
      <c r="G5" s="21">
        <v>40764</v>
      </c>
      <c r="H5" s="19">
        <v>1</v>
      </c>
      <c r="I5" s="24" t="s">
        <v>75</v>
      </c>
      <c r="J5" s="22"/>
      <c r="K5" s="22"/>
      <c r="L5" s="22"/>
      <c r="M5" s="22"/>
    </row>
    <row r="6" spans="1:13" s="25" customFormat="1" x14ac:dyDescent="0.2">
      <c r="A6" s="16" t="s">
        <v>55</v>
      </c>
      <c r="B6" s="16" t="s">
        <v>67</v>
      </c>
      <c r="C6" s="17" t="s">
        <v>76</v>
      </c>
      <c r="D6" s="23">
        <v>-21.7514</v>
      </c>
      <c r="E6" s="23">
        <v>-52.470599999999997</v>
      </c>
      <c r="F6" s="23">
        <v>387</v>
      </c>
      <c r="G6" s="21">
        <v>41354</v>
      </c>
      <c r="H6" s="19">
        <v>1</v>
      </c>
      <c r="I6" s="24" t="s">
        <v>77</v>
      </c>
      <c r="J6" s="22"/>
      <c r="K6" s="22"/>
      <c r="L6" s="22"/>
      <c r="M6" s="22"/>
    </row>
    <row r="7" spans="1:13" x14ac:dyDescent="0.2">
      <c r="A7" s="16" t="s">
        <v>2</v>
      </c>
      <c r="B7" s="16" t="s">
        <v>67</v>
      </c>
      <c r="C7" s="17" t="s">
        <v>78</v>
      </c>
      <c r="D7" s="23">
        <v>-20.45</v>
      </c>
      <c r="E7" s="23">
        <v>-54.616599999999998</v>
      </c>
      <c r="F7" s="23">
        <v>530</v>
      </c>
      <c r="G7" s="21">
        <v>37145</v>
      </c>
      <c r="H7" s="19">
        <v>1</v>
      </c>
      <c r="I7" s="17" t="s">
        <v>79</v>
      </c>
      <c r="J7" s="22"/>
      <c r="K7" s="22"/>
      <c r="L7" s="22"/>
      <c r="M7" s="22"/>
    </row>
    <row r="8" spans="1:13" x14ac:dyDescent="0.2">
      <c r="A8" s="16" t="s">
        <v>3</v>
      </c>
      <c r="B8" s="16" t="s">
        <v>67</v>
      </c>
      <c r="C8" s="17" t="s">
        <v>80</v>
      </c>
      <c r="D8" s="19">
        <v>-19.122499999999999</v>
      </c>
      <c r="E8" s="19">
        <v>-51.720799999999997</v>
      </c>
      <c r="F8" s="23">
        <v>516</v>
      </c>
      <c r="G8" s="21">
        <v>39515</v>
      </c>
      <c r="H8" s="19">
        <v>1</v>
      </c>
      <c r="I8" s="17" t="s">
        <v>81</v>
      </c>
      <c r="J8" s="22"/>
      <c r="K8" s="22"/>
      <c r="L8" s="22"/>
      <c r="M8" s="22"/>
    </row>
    <row r="9" spans="1:13" x14ac:dyDescent="0.2">
      <c r="A9" s="16" t="s">
        <v>4</v>
      </c>
      <c r="B9" s="16" t="s">
        <v>67</v>
      </c>
      <c r="C9" s="17" t="s">
        <v>82</v>
      </c>
      <c r="D9" s="23">
        <v>-18.802199999999999</v>
      </c>
      <c r="E9" s="23">
        <v>-52.602800000000002</v>
      </c>
      <c r="F9" s="23">
        <v>818</v>
      </c>
      <c r="G9" s="21">
        <v>39070</v>
      </c>
      <c r="H9" s="19">
        <v>1</v>
      </c>
      <c r="I9" s="17" t="s">
        <v>83</v>
      </c>
      <c r="J9" s="22"/>
      <c r="K9" s="22"/>
      <c r="L9" s="22"/>
      <c r="M9" s="22"/>
    </row>
    <row r="10" spans="1:13" ht="13.5" customHeight="1" x14ac:dyDescent="0.2">
      <c r="A10" s="16" t="s">
        <v>5</v>
      </c>
      <c r="B10" s="16" t="s">
        <v>67</v>
      </c>
      <c r="C10" s="17" t="s">
        <v>84</v>
      </c>
      <c r="D10" s="23">
        <v>-18.996700000000001</v>
      </c>
      <c r="E10" s="23">
        <v>-57.637500000000003</v>
      </c>
      <c r="F10" s="23">
        <v>126</v>
      </c>
      <c r="G10" s="21">
        <v>39017</v>
      </c>
      <c r="H10" s="19">
        <v>1</v>
      </c>
      <c r="I10" s="17" t="s">
        <v>85</v>
      </c>
      <c r="J10" s="22"/>
      <c r="K10" s="22"/>
      <c r="L10" s="22"/>
      <c r="M10" s="22"/>
    </row>
    <row r="11" spans="1:13" ht="13.5" customHeight="1" x14ac:dyDescent="0.2">
      <c r="A11" s="16" t="s">
        <v>50</v>
      </c>
      <c r="B11" s="16" t="s">
        <v>67</v>
      </c>
      <c r="C11" s="17" t="s">
        <v>86</v>
      </c>
      <c r="D11" s="23">
        <v>-18.4922</v>
      </c>
      <c r="E11" s="23">
        <v>-53.167200000000001</v>
      </c>
      <c r="F11" s="23">
        <v>730</v>
      </c>
      <c r="G11" s="21">
        <v>41247</v>
      </c>
      <c r="H11" s="19">
        <v>1</v>
      </c>
      <c r="I11" s="24" t="s">
        <v>87</v>
      </c>
      <c r="J11" s="22"/>
      <c r="K11" s="22"/>
      <c r="L11" s="22"/>
      <c r="M11" s="22"/>
    </row>
    <row r="12" spans="1:13" x14ac:dyDescent="0.2">
      <c r="A12" s="16" t="s">
        <v>6</v>
      </c>
      <c r="B12" s="16" t="s">
        <v>67</v>
      </c>
      <c r="C12" s="17" t="s">
        <v>88</v>
      </c>
      <c r="D12" s="23">
        <v>-18.304400000000001</v>
      </c>
      <c r="E12" s="23">
        <v>-54.440899999999999</v>
      </c>
      <c r="F12" s="23">
        <v>252</v>
      </c>
      <c r="G12" s="21">
        <v>39028</v>
      </c>
      <c r="H12" s="19">
        <v>1</v>
      </c>
      <c r="I12" s="17" t="s">
        <v>89</v>
      </c>
      <c r="J12" s="22"/>
      <c r="K12" s="22"/>
      <c r="L12" s="22"/>
      <c r="M12" s="22"/>
    </row>
    <row r="13" spans="1:13" x14ac:dyDescent="0.2">
      <c r="A13" s="16" t="s">
        <v>7</v>
      </c>
      <c r="B13" s="16" t="s">
        <v>67</v>
      </c>
      <c r="C13" s="17" t="s">
        <v>90</v>
      </c>
      <c r="D13" s="23">
        <v>-22.193899999999999</v>
      </c>
      <c r="E13" s="26">
        <v>-54.9114</v>
      </c>
      <c r="F13" s="23">
        <v>469</v>
      </c>
      <c r="G13" s="21">
        <v>39011</v>
      </c>
      <c r="H13" s="19">
        <v>1</v>
      </c>
      <c r="I13" s="17" t="s">
        <v>91</v>
      </c>
      <c r="J13" s="22"/>
      <c r="K13" s="22"/>
      <c r="L13" s="22"/>
      <c r="M13" s="22"/>
    </row>
    <row r="14" spans="1:13" x14ac:dyDescent="0.2">
      <c r="A14" s="16" t="s">
        <v>92</v>
      </c>
      <c r="B14" s="16" t="s">
        <v>67</v>
      </c>
      <c r="C14" s="17" t="s">
        <v>93</v>
      </c>
      <c r="D14" s="19">
        <v>-23.449400000000001</v>
      </c>
      <c r="E14" s="19">
        <v>-54.181699999999999</v>
      </c>
      <c r="F14" s="19">
        <v>336</v>
      </c>
      <c r="G14" s="21">
        <v>39598</v>
      </c>
      <c r="H14" s="19">
        <v>1</v>
      </c>
      <c r="I14" s="17" t="s">
        <v>94</v>
      </c>
      <c r="J14" s="22"/>
      <c r="K14" s="22"/>
      <c r="L14" s="22"/>
      <c r="M14" s="22"/>
    </row>
    <row r="15" spans="1:13" x14ac:dyDescent="0.2">
      <c r="A15" s="16" t="s">
        <v>9</v>
      </c>
      <c r="B15" s="16" t="s">
        <v>67</v>
      </c>
      <c r="C15" s="17" t="s">
        <v>95</v>
      </c>
      <c r="D15" s="23">
        <v>-22.3</v>
      </c>
      <c r="E15" s="23">
        <v>-53.816600000000001</v>
      </c>
      <c r="F15" s="23">
        <v>373.29</v>
      </c>
      <c r="G15" s="21">
        <v>37662</v>
      </c>
      <c r="H15" s="19">
        <v>1</v>
      </c>
      <c r="I15" s="17" t="s">
        <v>96</v>
      </c>
      <c r="J15" s="22"/>
      <c r="K15" s="22"/>
      <c r="L15" s="22"/>
      <c r="M15" s="22"/>
    </row>
    <row r="16" spans="1:13" s="25" customFormat="1" x14ac:dyDescent="0.2">
      <c r="A16" s="16" t="s">
        <v>49</v>
      </c>
      <c r="B16" s="16" t="s">
        <v>67</v>
      </c>
      <c r="C16" s="17" t="s">
        <v>97</v>
      </c>
      <c r="D16" s="23">
        <v>-21.478200000000001</v>
      </c>
      <c r="E16" s="23">
        <v>-56.136899999999997</v>
      </c>
      <c r="F16" s="23">
        <v>249</v>
      </c>
      <c r="G16" s="21">
        <v>40759</v>
      </c>
      <c r="H16" s="19">
        <v>1</v>
      </c>
      <c r="I16" s="24" t="s">
        <v>98</v>
      </c>
      <c r="J16" s="22"/>
      <c r="K16" s="22"/>
      <c r="L16" s="22"/>
      <c r="M16" s="22"/>
    </row>
    <row r="17" spans="1:13" x14ac:dyDescent="0.2">
      <c r="A17" s="16" t="s">
        <v>10</v>
      </c>
      <c r="B17" s="16" t="s">
        <v>67</v>
      </c>
      <c r="C17" s="17" t="s">
        <v>99</v>
      </c>
      <c r="D17" s="19">
        <v>-22.857199999999999</v>
      </c>
      <c r="E17" s="19">
        <v>-54.605600000000003</v>
      </c>
      <c r="F17" s="19">
        <v>379</v>
      </c>
      <c r="G17" s="21">
        <v>39617</v>
      </c>
      <c r="H17" s="19">
        <v>1</v>
      </c>
      <c r="I17" s="17" t="s">
        <v>100</v>
      </c>
      <c r="J17" s="22"/>
      <c r="K17" s="22"/>
      <c r="L17" s="22"/>
      <c r="M17" s="22"/>
    </row>
    <row r="18" spans="1:13" ht="12.75" customHeight="1" x14ac:dyDescent="0.2">
      <c r="A18" s="16" t="s">
        <v>11</v>
      </c>
      <c r="B18" s="16" t="s">
        <v>67</v>
      </c>
      <c r="C18" s="17" t="s">
        <v>101</v>
      </c>
      <c r="D18" s="23">
        <v>-21.609200000000001</v>
      </c>
      <c r="E18" s="23">
        <v>-55.177799999999998</v>
      </c>
      <c r="F18" s="23">
        <v>401</v>
      </c>
      <c r="G18" s="21">
        <v>39065</v>
      </c>
      <c r="H18" s="19">
        <v>1</v>
      </c>
      <c r="I18" s="17" t="s">
        <v>102</v>
      </c>
      <c r="J18" s="22"/>
      <c r="K18" s="22"/>
      <c r="L18" s="22"/>
      <c r="M18" s="22"/>
    </row>
    <row r="19" spans="1:13" s="25" customFormat="1" x14ac:dyDescent="0.2">
      <c r="A19" s="16" t="s">
        <v>12</v>
      </c>
      <c r="B19" s="16" t="s">
        <v>67</v>
      </c>
      <c r="C19" s="17" t="s">
        <v>103</v>
      </c>
      <c r="D19" s="23">
        <v>-20.395600000000002</v>
      </c>
      <c r="E19" s="23">
        <v>-56.431699999999999</v>
      </c>
      <c r="F19" s="23">
        <v>140</v>
      </c>
      <c r="G19" s="21">
        <v>39023</v>
      </c>
      <c r="H19" s="19">
        <v>1</v>
      </c>
      <c r="I19" s="17" t="s">
        <v>104</v>
      </c>
      <c r="J19" s="22"/>
      <c r="K19" s="22"/>
      <c r="L19" s="22"/>
      <c r="M19" s="22"/>
    </row>
    <row r="20" spans="1:13" x14ac:dyDescent="0.2">
      <c r="A20" s="16" t="s">
        <v>105</v>
      </c>
      <c r="B20" s="16" t="s">
        <v>67</v>
      </c>
      <c r="C20" s="17" t="s">
        <v>106</v>
      </c>
      <c r="D20" s="23">
        <v>-18.988900000000001</v>
      </c>
      <c r="E20" s="23">
        <v>-56.623100000000001</v>
      </c>
      <c r="F20" s="23">
        <v>104</v>
      </c>
      <c r="G20" s="21">
        <v>38932</v>
      </c>
      <c r="H20" s="19">
        <v>1</v>
      </c>
      <c r="I20" s="17" t="s">
        <v>107</v>
      </c>
      <c r="J20" s="22"/>
      <c r="K20" s="22"/>
      <c r="L20" s="22"/>
      <c r="M20" s="22"/>
    </row>
    <row r="21" spans="1:13" s="25" customFormat="1" x14ac:dyDescent="0.2">
      <c r="A21" s="16" t="s">
        <v>14</v>
      </c>
      <c r="B21" s="16" t="s">
        <v>67</v>
      </c>
      <c r="C21" s="17" t="s">
        <v>108</v>
      </c>
      <c r="D21" s="23">
        <v>-19.414300000000001</v>
      </c>
      <c r="E21" s="23">
        <v>-51.1053</v>
      </c>
      <c r="F21" s="23">
        <v>424</v>
      </c>
      <c r="G21" s="21" t="s">
        <v>109</v>
      </c>
      <c r="H21" s="19">
        <v>1</v>
      </c>
      <c r="I21" s="17" t="s">
        <v>110</v>
      </c>
      <c r="J21" s="22"/>
      <c r="K21" s="22"/>
      <c r="L21" s="22"/>
      <c r="M21" s="22"/>
    </row>
    <row r="22" spans="1:13" x14ac:dyDescent="0.2">
      <c r="A22" s="16" t="s">
        <v>15</v>
      </c>
      <c r="B22" s="16" t="s">
        <v>67</v>
      </c>
      <c r="C22" s="17" t="s">
        <v>111</v>
      </c>
      <c r="D22" s="23">
        <v>-22.533300000000001</v>
      </c>
      <c r="E22" s="23">
        <v>-55.533299999999997</v>
      </c>
      <c r="F22" s="23">
        <v>650</v>
      </c>
      <c r="G22" s="21">
        <v>37140</v>
      </c>
      <c r="H22" s="19">
        <v>1</v>
      </c>
      <c r="I22" s="17" t="s">
        <v>112</v>
      </c>
      <c r="J22" s="22"/>
      <c r="K22" s="22"/>
      <c r="L22" s="22"/>
      <c r="M22" s="22"/>
    </row>
    <row r="23" spans="1:13" x14ac:dyDescent="0.2">
      <c r="A23" s="16" t="s">
        <v>16</v>
      </c>
      <c r="B23" s="16" t="s">
        <v>67</v>
      </c>
      <c r="C23" s="17" t="s">
        <v>113</v>
      </c>
      <c r="D23" s="23">
        <v>-21.7058</v>
      </c>
      <c r="E23" s="23">
        <v>-57.5533</v>
      </c>
      <c r="F23" s="23">
        <v>85</v>
      </c>
      <c r="G23" s="21">
        <v>39014</v>
      </c>
      <c r="H23" s="19">
        <v>1</v>
      </c>
      <c r="I23" s="17" t="s">
        <v>114</v>
      </c>
      <c r="J23" s="22"/>
      <c r="K23" s="22"/>
      <c r="L23" s="22"/>
      <c r="M23" s="22"/>
    </row>
    <row r="24" spans="1:13" s="25" customFormat="1" x14ac:dyDescent="0.2">
      <c r="A24" s="16" t="s">
        <v>18</v>
      </c>
      <c r="B24" s="16" t="s">
        <v>67</v>
      </c>
      <c r="C24" s="17" t="s">
        <v>115</v>
      </c>
      <c r="D24" s="23">
        <v>-19.420100000000001</v>
      </c>
      <c r="E24" s="23">
        <v>-54.553100000000001</v>
      </c>
      <c r="F24" s="23">
        <v>647</v>
      </c>
      <c r="G24" s="21">
        <v>39067</v>
      </c>
      <c r="H24" s="19">
        <v>1</v>
      </c>
      <c r="I24" s="17" t="s">
        <v>116</v>
      </c>
      <c r="J24" s="22"/>
      <c r="K24" s="22"/>
      <c r="L24" s="22"/>
      <c r="M24" s="22"/>
    </row>
    <row r="25" spans="1:13" x14ac:dyDescent="0.2">
      <c r="A25" s="16" t="s">
        <v>117</v>
      </c>
      <c r="B25" s="16" t="s">
        <v>67</v>
      </c>
      <c r="C25" s="17" t="s">
        <v>118</v>
      </c>
      <c r="D25" s="19">
        <v>-21.774999999999999</v>
      </c>
      <c r="E25" s="19">
        <v>-54.528100000000002</v>
      </c>
      <c r="F25" s="19">
        <v>329</v>
      </c>
      <c r="G25" s="21">
        <v>39625</v>
      </c>
      <c r="H25" s="19">
        <v>1</v>
      </c>
      <c r="I25" s="17" t="s">
        <v>119</v>
      </c>
      <c r="J25" s="22"/>
      <c r="K25" s="22"/>
      <c r="L25" s="22"/>
      <c r="M25" s="22"/>
    </row>
    <row r="26" spans="1:13" s="30" customFormat="1" ht="15" customHeight="1" x14ac:dyDescent="0.2">
      <c r="A26" s="27" t="s">
        <v>31</v>
      </c>
      <c r="B26" s="27" t="s">
        <v>67</v>
      </c>
      <c r="C26" s="17" t="s">
        <v>120</v>
      </c>
      <c r="D26" s="28">
        <v>-20.9817</v>
      </c>
      <c r="E26" s="28">
        <v>-54.971899999999998</v>
      </c>
      <c r="F26" s="28">
        <v>464</v>
      </c>
      <c r="G26" s="18" t="s">
        <v>121</v>
      </c>
      <c r="H26" s="17">
        <v>1</v>
      </c>
      <c r="I26" s="27" t="s">
        <v>122</v>
      </c>
      <c r="J26" s="29"/>
      <c r="K26" s="29"/>
      <c r="L26" s="29"/>
      <c r="M26" s="29"/>
    </row>
    <row r="27" spans="1:13" s="25" customFormat="1" x14ac:dyDescent="0.2">
      <c r="A27" s="16" t="s">
        <v>19</v>
      </c>
      <c r="B27" s="16" t="s">
        <v>67</v>
      </c>
      <c r="C27" s="17" t="s">
        <v>123</v>
      </c>
      <c r="D27" s="19">
        <v>-23.966899999999999</v>
      </c>
      <c r="E27" s="19">
        <v>-55.0242</v>
      </c>
      <c r="F27" s="19">
        <v>402</v>
      </c>
      <c r="G27" s="21">
        <v>39605</v>
      </c>
      <c r="H27" s="19">
        <v>1</v>
      </c>
      <c r="I27" s="17" t="s">
        <v>124</v>
      </c>
      <c r="J27" s="22"/>
      <c r="K27" s="22"/>
      <c r="L27" s="22"/>
      <c r="M27" s="22"/>
    </row>
    <row r="28" spans="1:13" s="32" customFormat="1" x14ac:dyDescent="0.2">
      <c r="A28" s="27" t="s">
        <v>51</v>
      </c>
      <c r="B28" s="27" t="s">
        <v>67</v>
      </c>
      <c r="C28" s="17" t="s">
        <v>125</v>
      </c>
      <c r="D28" s="17">
        <v>-17.634699999999999</v>
      </c>
      <c r="E28" s="17">
        <v>-54.760100000000001</v>
      </c>
      <c r="F28" s="17">
        <v>486</v>
      </c>
      <c r="G28" s="18" t="s">
        <v>126</v>
      </c>
      <c r="H28" s="17">
        <v>1</v>
      </c>
      <c r="I28" s="19" t="s">
        <v>127</v>
      </c>
      <c r="J28" s="31"/>
      <c r="K28" s="31"/>
      <c r="L28" s="31"/>
      <c r="M28" s="31"/>
    </row>
    <row r="29" spans="1:13" x14ac:dyDescent="0.2">
      <c r="A29" s="16" t="s">
        <v>20</v>
      </c>
      <c r="B29" s="16" t="s">
        <v>67</v>
      </c>
      <c r="C29" s="17" t="s">
        <v>128</v>
      </c>
      <c r="D29" s="19">
        <v>-20.783300000000001</v>
      </c>
      <c r="E29" s="19">
        <v>-51.7</v>
      </c>
      <c r="F29" s="19">
        <v>313</v>
      </c>
      <c r="G29" s="21">
        <v>37137</v>
      </c>
      <c r="H29" s="19">
        <v>1</v>
      </c>
      <c r="I29" s="17" t="s">
        <v>129</v>
      </c>
      <c r="J29" s="22"/>
      <c r="K29" s="22"/>
      <c r="L29" s="22"/>
      <c r="M29" s="22"/>
    </row>
    <row r="30" spans="1:13" ht="18" customHeight="1" x14ac:dyDescent="0.2">
      <c r="A30" s="33"/>
      <c r="B30" s="34"/>
      <c r="C30" s="35"/>
      <c r="D30" s="35"/>
      <c r="E30" s="35"/>
      <c r="F30" s="35"/>
      <c r="G30" s="13" t="s">
        <v>130</v>
      </c>
      <c r="H30" s="17">
        <f>SUM(H2:H29)</f>
        <v>28</v>
      </c>
      <c r="I30" s="33"/>
      <c r="J30" s="22"/>
      <c r="K30" s="22"/>
      <c r="L30" s="22"/>
      <c r="M30" s="22"/>
    </row>
    <row r="31" spans="1:13" x14ac:dyDescent="0.2">
      <c r="A31" s="22" t="s">
        <v>131</v>
      </c>
      <c r="B31" s="36"/>
      <c r="C31" s="36"/>
      <c r="D31" s="36"/>
      <c r="E31" s="36"/>
      <c r="F31" s="36"/>
      <c r="G31" s="22"/>
      <c r="H31" s="37"/>
      <c r="I31" s="22"/>
      <c r="J31" s="22"/>
      <c r="K31" s="22"/>
      <c r="L31" s="22"/>
      <c r="M31" s="22"/>
    </row>
    <row r="32" spans="1:13" x14ac:dyDescent="0.2">
      <c r="A32" s="38" t="s">
        <v>132</v>
      </c>
      <c r="B32" s="39"/>
      <c r="C32" s="39"/>
      <c r="D32" s="39"/>
      <c r="E32" s="39"/>
      <c r="F32" s="39"/>
      <c r="G32" s="22"/>
      <c r="H32" s="22"/>
      <c r="I32" s="22"/>
      <c r="J32" s="22"/>
      <c r="K32" s="22"/>
      <c r="L32" s="22"/>
      <c r="M32" s="22"/>
    </row>
    <row r="33" spans="1:13" x14ac:dyDescent="0.2">
      <c r="A33" s="22"/>
      <c r="B33" s="39"/>
      <c r="C33" s="39"/>
      <c r="D33" s="39"/>
      <c r="E33" s="39"/>
      <c r="F33" s="39"/>
      <c r="G33" s="22"/>
      <c r="H33" s="22"/>
      <c r="I33" s="22"/>
      <c r="J33" s="22"/>
      <c r="K33" s="22"/>
      <c r="L33" s="22"/>
      <c r="M33" s="22"/>
    </row>
    <row r="34" spans="1:13" x14ac:dyDescent="0.2">
      <c r="A34" s="22"/>
      <c r="B34" s="39"/>
      <c r="C34" s="39"/>
      <c r="D34" s="39"/>
      <c r="E34" s="39"/>
      <c r="F34" s="39"/>
      <c r="G34" s="22"/>
      <c r="H34" s="22"/>
      <c r="I34" s="22"/>
      <c r="J34" s="22"/>
      <c r="K34" s="22"/>
      <c r="L34" s="22"/>
      <c r="M34" s="22"/>
    </row>
    <row r="35" spans="1:13" x14ac:dyDescent="0.2">
      <c r="A35" s="22"/>
      <c r="B35" s="39"/>
      <c r="C35" s="39"/>
      <c r="D35" s="39"/>
      <c r="E35" s="39"/>
      <c r="F35" s="39"/>
      <c r="G35" s="22"/>
      <c r="H35" s="22"/>
      <c r="I35" s="22"/>
      <c r="J35" s="22"/>
      <c r="K35" s="22"/>
      <c r="L35" s="22"/>
      <c r="M35" s="22"/>
    </row>
    <row r="36" spans="1:13" x14ac:dyDescent="0.2">
      <c r="A36" s="22"/>
      <c r="B36" s="39"/>
      <c r="C36" s="39"/>
      <c r="D36" s="39"/>
      <c r="E36" s="39"/>
      <c r="F36" s="39"/>
      <c r="G36" s="22"/>
      <c r="H36" s="22"/>
      <c r="I36" s="22"/>
      <c r="J36" s="22"/>
      <c r="K36" s="22"/>
      <c r="L36" s="22"/>
      <c r="M36" s="22"/>
    </row>
    <row r="37" spans="1:13" x14ac:dyDescent="0.2">
      <c r="A37" s="22"/>
      <c r="B37" s="39"/>
      <c r="C37" s="39"/>
      <c r="D37" s="39"/>
      <c r="E37" s="39"/>
      <c r="F37" s="39"/>
      <c r="G37" s="22"/>
      <c r="H37" s="22"/>
      <c r="I37" s="22"/>
      <c r="J37" s="22"/>
      <c r="K37" s="22"/>
      <c r="L37" s="22"/>
      <c r="M37" s="22"/>
    </row>
    <row r="38" spans="1:13" x14ac:dyDescent="0.2">
      <c r="A38" s="22"/>
      <c r="B38" s="39"/>
      <c r="C38" s="39"/>
      <c r="D38" s="39"/>
      <c r="E38" s="39"/>
      <c r="F38" s="39"/>
      <c r="G38" s="22"/>
      <c r="H38" s="22"/>
      <c r="I38" s="22"/>
      <c r="J38" s="22"/>
      <c r="K38" s="22"/>
      <c r="L38" s="22"/>
      <c r="M38" s="22"/>
    </row>
    <row r="39" spans="1:13" x14ac:dyDescent="0.2">
      <c r="A39" s="22"/>
      <c r="B39" s="39"/>
      <c r="C39" s="39"/>
      <c r="D39" s="39"/>
      <c r="E39" s="39"/>
      <c r="F39" s="39"/>
      <c r="G39" s="22"/>
      <c r="H39" s="22"/>
      <c r="I39" s="22"/>
      <c r="J39" s="22"/>
      <c r="K39" s="22"/>
      <c r="L39" s="22"/>
      <c r="M39" s="22"/>
    </row>
    <row r="40" spans="1:13" x14ac:dyDescent="0.2">
      <c r="A40" s="22"/>
      <c r="B40" s="39"/>
      <c r="C40" s="39"/>
      <c r="D40" s="39"/>
      <c r="E40" s="39"/>
      <c r="F40" s="39"/>
      <c r="G40" s="22"/>
      <c r="H40" s="22"/>
      <c r="I40" s="22"/>
      <c r="J40" s="22"/>
      <c r="K40" s="22"/>
      <c r="L40" s="22"/>
      <c r="M40" s="22"/>
    </row>
    <row r="41" spans="1:13" x14ac:dyDescent="0.2">
      <c r="A41" s="22"/>
      <c r="B41" s="39"/>
      <c r="C41" s="39"/>
      <c r="D41" s="39"/>
      <c r="E41" s="39"/>
      <c r="F41" s="39"/>
      <c r="G41" s="22"/>
      <c r="H41" s="22"/>
      <c r="I41" s="22"/>
      <c r="J41" s="22"/>
      <c r="K41" s="22"/>
      <c r="L41" s="22"/>
      <c r="M41" s="22"/>
    </row>
    <row r="42" spans="1:13" x14ac:dyDescent="0.2">
      <c r="A42" s="22"/>
      <c r="B42" s="39"/>
      <c r="C42" s="39"/>
      <c r="D42" s="39"/>
      <c r="E42" s="39"/>
      <c r="F42" s="39"/>
      <c r="G42" s="22"/>
      <c r="H42" s="22"/>
      <c r="I42" s="22"/>
      <c r="J42" s="22"/>
      <c r="K42" s="22"/>
      <c r="L42" s="22"/>
      <c r="M42" s="22"/>
    </row>
    <row r="43" spans="1:13" x14ac:dyDescent="0.2">
      <c r="A43" s="22"/>
      <c r="B43" s="39"/>
      <c r="C43" s="39"/>
      <c r="D43" s="39"/>
      <c r="E43" s="39"/>
      <c r="F43" s="39"/>
      <c r="G43" s="22"/>
      <c r="H43" s="22"/>
      <c r="I43" s="22"/>
      <c r="J43" s="22"/>
      <c r="K43" s="22"/>
      <c r="L43" s="22"/>
      <c r="M43" s="22"/>
    </row>
    <row r="44" spans="1:13" x14ac:dyDescent="0.2">
      <c r="A44" s="22"/>
      <c r="B44" s="39"/>
      <c r="C44" s="39"/>
      <c r="D44" s="39"/>
      <c r="E44" s="39"/>
      <c r="F44" s="39"/>
      <c r="G44" s="22"/>
      <c r="H44" s="22"/>
      <c r="I44" s="22"/>
      <c r="J44" s="22"/>
      <c r="K44" s="22"/>
      <c r="L44" s="22"/>
      <c r="M44" s="22"/>
    </row>
    <row r="45" spans="1:13" x14ac:dyDescent="0.2">
      <c r="A45" s="22"/>
      <c r="B45" s="39"/>
      <c r="C45" s="39"/>
      <c r="D45" s="39"/>
      <c r="E45" s="39"/>
      <c r="F45" s="39"/>
      <c r="G45" s="22"/>
      <c r="H45" s="22"/>
      <c r="I45" s="22"/>
      <c r="J45" s="22"/>
      <c r="K45" s="22"/>
      <c r="L45" s="22"/>
      <c r="M45" s="22"/>
    </row>
    <row r="46" spans="1:13" x14ac:dyDescent="0.2">
      <c r="A46" s="22"/>
      <c r="B46" s="39"/>
      <c r="C46" s="39"/>
      <c r="D46" s="39"/>
      <c r="E46" s="39"/>
      <c r="F46" s="39"/>
      <c r="G46" s="22"/>
      <c r="H46" s="22"/>
      <c r="I46" s="22"/>
      <c r="J46" s="22"/>
      <c r="K46" s="22"/>
      <c r="L46" s="22"/>
      <c r="M46" s="22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="90" zoomScaleNormal="90" workbookViewId="0">
      <selection activeCell="AI76" sqref="AI76"/>
    </sheetView>
  </sheetViews>
  <sheetFormatPr defaultRowHeight="12.75" x14ac:dyDescent="0.2"/>
  <cols>
    <col min="1" max="1" width="19.140625" style="1" bestFit="1" customWidth="1"/>
    <col min="2" max="31" width="5.42578125" style="1" bestFit="1" customWidth="1"/>
    <col min="32" max="32" width="7.5703125" style="4" bestFit="1" customWidth="1"/>
    <col min="33" max="33" width="7.28515625" style="5" bestFit="1" customWidth="1"/>
  </cols>
  <sheetData>
    <row r="1" spans="1:34" ht="20.100000000000001" customHeight="1" x14ac:dyDescent="0.2">
      <c r="A1" s="147" t="s">
        <v>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9"/>
    </row>
    <row r="2" spans="1:34" ht="20.100000000000001" customHeight="1" x14ac:dyDescent="0.2">
      <c r="A2" s="150" t="s">
        <v>21</v>
      </c>
      <c r="B2" s="152" t="s">
        <v>135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</row>
    <row r="3" spans="1:34" s="2" customFormat="1" ht="20.100000000000001" customHeight="1" x14ac:dyDescent="0.2">
      <c r="A3" s="150"/>
      <c r="B3" s="151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1">
        <v>30</v>
      </c>
      <c r="AF3" s="9" t="s">
        <v>41</v>
      </c>
      <c r="AG3" s="95" t="s">
        <v>40</v>
      </c>
    </row>
    <row r="4" spans="1:34" s="3" customFormat="1" ht="20.100000000000001" customHeight="1" x14ac:dyDescent="0.2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9" t="s">
        <v>39</v>
      </c>
      <c r="AG4" s="95" t="s">
        <v>39</v>
      </c>
    </row>
    <row r="5" spans="1:34" s="3" customFormat="1" ht="20.100000000000001" customHeight="1" x14ac:dyDescent="0.2">
      <c r="A5" s="141" t="s">
        <v>47</v>
      </c>
      <c r="B5" s="6">
        <f>[1]Abril!$C$5</f>
        <v>29</v>
      </c>
      <c r="C5" s="6">
        <f>[1]Abril!$C$6</f>
        <v>30.7</v>
      </c>
      <c r="D5" s="6">
        <f>[1]Abril!$C$7</f>
        <v>31</v>
      </c>
      <c r="E5" s="6">
        <f>[1]Abril!$C$8</f>
        <v>31.7</v>
      </c>
      <c r="F5" s="6">
        <f>[1]Abril!$C$9</f>
        <v>32.200000000000003</v>
      </c>
      <c r="G5" s="6">
        <f>[1]Abril!$C$10</f>
        <v>33.299999999999997</v>
      </c>
      <c r="H5" s="6">
        <f>[1]Abril!$C$11</f>
        <v>34.1</v>
      </c>
      <c r="I5" s="6">
        <f>[1]Abril!$C$12</f>
        <v>33.700000000000003</v>
      </c>
      <c r="J5" s="6">
        <f>[1]Abril!$C$13</f>
        <v>34.1</v>
      </c>
      <c r="K5" s="6">
        <f>[1]Abril!$C$14</f>
        <v>34.9</v>
      </c>
      <c r="L5" s="6">
        <f>[1]Abril!$C$15</f>
        <v>34.1</v>
      </c>
      <c r="M5" s="6">
        <f>[1]Abril!$C$16</f>
        <v>34.5</v>
      </c>
      <c r="N5" s="6">
        <f>[1]Abril!$C$17</f>
        <v>33.4</v>
      </c>
      <c r="O5" s="6">
        <f>[1]Abril!$C$18</f>
        <v>32.700000000000003</v>
      </c>
      <c r="P5" s="6">
        <f>[1]Abril!$C$19</f>
        <v>29.7</v>
      </c>
      <c r="Q5" s="6">
        <f>[1]Abril!$C$20</f>
        <v>28.9</v>
      </c>
      <c r="R5" s="6">
        <f>[1]Abril!$C$21</f>
        <v>28.4</v>
      </c>
      <c r="S5" s="6">
        <f>[1]Abril!$C$22</f>
        <v>30.8</v>
      </c>
      <c r="T5" s="6">
        <f>[1]Abril!$C$23</f>
        <v>33</v>
      </c>
      <c r="U5" s="6">
        <f>[1]Abril!$C$24</f>
        <v>30.6</v>
      </c>
      <c r="V5" s="6">
        <f>[1]Abril!$C$25</f>
        <v>32.799999999999997</v>
      </c>
      <c r="W5" s="6">
        <f>[1]Abril!$C$26</f>
        <v>32.4</v>
      </c>
      <c r="X5" s="6">
        <f>[1]Abril!$C$27</f>
        <v>33.299999999999997</v>
      </c>
      <c r="Y5" s="6">
        <f>[1]Abril!$C$28</f>
        <v>33.5</v>
      </c>
      <c r="Z5" s="6">
        <f>[1]Abril!$C$29</f>
        <v>33.700000000000003</v>
      </c>
      <c r="AA5" s="6">
        <f>[1]Abril!$C$30</f>
        <v>33.799999999999997</v>
      </c>
      <c r="AB5" s="6">
        <f>[1]Abril!$C$31</f>
        <v>34.9</v>
      </c>
      <c r="AC5" s="6">
        <f>[1]Abril!$C$32</f>
        <v>34.9</v>
      </c>
      <c r="AD5" s="6">
        <f>[1]Abril!$C$33</f>
        <v>34.200000000000003</v>
      </c>
      <c r="AE5" s="6">
        <f>[1]Abril!$C$34</f>
        <v>35.4</v>
      </c>
      <c r="AF5" s="10">
        <f t="shared" ref="AF5:AF13" si="1">MAX(B5:AE5)</f>
        <v>35.4</v>
      </c>
      <c r="AG5" s="96">
        <f t="shared" ref="AG5:AG13" si="2">AVERAGE(B5:AE5)</f>
        <v>32.656666666666659</v>
      </c>
    </row>
    <row r="6" spans="1:34" ht="17.100000000000001" customHeight="1" x14ac:dyDescent="0.2">
      <c r="A6" s="141" t="s">
        <v>0</v>
      </c>
      <c r="B6" s="6">
        <f>[2]Abril!$C$5</f>
        <v>29.1</v>
      </c>
      <c r="C6" s="6">
        <f>[2]Abril!$C$6</f>
        <v>30.3</v>
      </c>
      <c r="D6" s="6">
        <f>[2]Abril!$C$7</f>
        <v>30.5</v>
      </c>
      <c r="E6" s="6">
        <f>[2]Abril!$C$8</f>
        <v>30.6</v>
      </c>
      <c r="F6" s="6">
        <f>[2]Abril!$C$9</f>
        <v>31.4</v>
      </c>
      <c r="G6" s="6">
        <f>[2]Abril!$C$10</f>
        <v>32</v>
      </c>
      <c r="H6" s="6">
        <f>[2]Abril!$C$11</f>
        <v>32.4</v>
      </c>
      <c r="I6" s="6">
        <f>[2]Abril!$C$12</f>
        <v>31.6</v>
      </c>
      <c r="J6" s="6">
        <f>[2]Abril!$C$13</f>
        <v>31.2</v>
      </c>
      <c r="K6" s="6">
        <f>[2]Abril!$C$14</f>
        <v>32.6</v>
      </c>
      <c r="L6" s="6">
        <f>[2]Abril!$C$15</f>
        <v>32.5</v>
      </c>
      <c r="M6" s="6">
        <f>[2]Abril!$C$16</f>
        <v>32.700000000000003</v>
      </c>
      <c r="N6" s="6">
        <f>[2]Abril!$C$17</f>
        <v>32.1</v>
      </c>
      <c r="O6" s="6">
        <f>[2]Abril!$C$18</f>
        <v>31.9</v>
      </c>
      <c r="P6" s="6">
        <f>[2]Abril!$C$19</f>
        <v>28.2</v>
      </c>
      <c r="Q6" s="6">
        <f>[2]Abril!$C$20</f>
        <v>28.2</v>
      </c>
      <c r="R6" s="6">
        <f>[2]Abril!$C$21</f>
        <v>28.5</v>
      </c>
      <c r="S6" s="6">
        <f>[2]Abril!$C$22</f>
        <v>29.6</v>
      </c>
      <c r="T6" s="6">
        <f>[2]Abril!$C$23</f>
        <v>31.1</v>
      </c>
      <c r="U6" s="6">
        <f>[2]Abril!$C$24</f>
        <v>30</v>
      </c>
      <c r="V6" s="6">
        <f>[2]Abril!$C$25</f>
        <v>32</v>
      </c>
      <c r="W6" s="6">
        <f>[2]Abril!$C$26</f>
        <v>31.6</v>
      </c>
      <c r="X6" s="6">
        <f>[2]Abril!$C$27</f>
        <v>31</v>
      </c>
      <c r="Y6" s="6">
        <f>[2]Abril!$C$28</f>
        <v>32.200000000000003</v>
      </c>
      <c r="Z6" s="6">
        <f>[2]Abril!$C$29</f>
        <v>31.2</v>
      </c>
      <c r="AA6" s="6">
        <f>[2]Abril!$C$30</f>
        <v>31</v>
      </c>
      <c r="AB6" s="6">
        <f>[2]Abril!$C$31</f>
        <v>31.9</v>
      </c>
      <c r="AC6" s="6">
        <f>[2]Abril!$C$32</f>
        <v>32.799999999999997</v>
      </c>
      <c r="AD6" s="6">
        <f>[2]Abril!$C$33</f>
        <v>32.799999999999997</v>
      </c>
      <c r="AE6" s="6">
        <f>[2]Abril!$C$34</f>
        <v>33.200000000000003</v>
      </c>
      <c r="AF6" s="11">
        <f t="shared" si="1"/>
        <v>33.200000000000003</v>
      </c>
      <c r="AG6" s="97">
        <f t="shared" si="2"/>
        <v>31.206666666666667</v>
      </c>
    </row>
    <row r="7" spans="1:34" ht="17.100000000000001" customHeight="1" x14ac:dyDescent="0.2">
      <c r="A7" s="141" t="s">
        <v>1</v>
      </c>
      <c r="B7" s="6">
        <f>[3]Abril!$C$5</f>
        <v>27.8</v>
      </c>
      <c r="C7" s="6">
        <f>[3]Abril!$C$6</f>
        <v>28.9</v>
      </c>
      <c r="D7" s="6">
        <f>[3]Abril!$C$7</f>
        <v>32.5</v>
      </c>
      <c r="E7" s="6">
        <f>[3]Abril!$C$8</f>
        <v>32.6</v>
      </c>
      <c r="F7" s="6">
        <f>[3]Abril!$C$9</f>
        <v>34.200000000000003</v>
      </c>
      <c r="G7" s="6">
        <f>[3]Abril!$C$10</f>
        <v>34.700000000000003</v>
      </c>
      <c r="H7" s="6">
        <f>[3]Abril!$C$11</f>
        <v>35.299999999999997</v>
      </c>
      <c r="I7" s="6">
        <f>[3]Abril!$C$12</f>
        <v>33.799999999999997</v>
      </c>
      <c r="J7" s="6">
        <f>[3]Abril!$C$13</f>
        <v>34.799999999999997</v>
      </c>
      <c r="K7" s="6">
        <f>[3]Abril!$C$14</f>
        <v>35.6</v>
      </c>
      <c r="L7" s="6">
        <f>[3]Abril!$C$15</f>
        <v>35.6</v>
      </c>
      <c r="M7" s="6">
        <f>[3]Abril!$C$16</f>
        <v>35.200000000000003</v>
      </c>
      <c r="N7" s="6">
        <f>[3]Abril!$C$17</f>
        <v>34.200000000000003</v>
      </c>
      <c r="O7" s="6">
        <f>[3]Abril!$C$18</f>
        <v>33.9</v>
      </c>
      <c r="P7" s="6">
        <f>[3]Abril!$C$19</f>
        <v>32.5</v>
      </c>
      <c r="Q7" s="6">
        <f>[3]Abril!$C$20</f>
        <v>31.6</v>
      </c>
      <c r="R7" s="6">
        <f>[3]Abril!$C$21</f>
        <v>29.6</v>
      </c>
      <c r="S7" s="6">
        <f>[3]Abril!$C$22</f>
        <v>30.1</v>
      </c>
      <c r="T7" s="6">
        <f>[3]Abril!$C$23</f>
        <v>32.9</v>
      </c>
      <c r="U7" s="6">
        <f>[3]Abril!$C$24</f>
        <v>32.9</v>
      </c>
      <c r="V7" s="6">
        <f>[3]Abril!$C$25</f>
        <v>34.1</v>
      </c>
      <c r="W7" s="6">
        <f>[3]Abril!$C$26</f>
        <v>33.9</v>
      </c>
      <c r="X7" s="6">
        <f>[3]Abril!$C$27</f>
        <v>34.1</v>
      </c>
      <c r="Y7" s="6">
        <f>[3]Abril!$C$28</f>
        <v>33.9</v>
      </c>
      <c r="Z7" s="6">
        <f>[3]Abril!$C$29</f>
        <v>34.200000000000003</v>
      </c>
      <c r="AA7" s="6">
        <f>[3]Abril!$C$30</f>
        <v>34.700000000000003</v>
      </c>
      <c r="AB7" s="6">
        <f>[3]Abril!$C$31</f>
        <v>35.200000000000003</v>
      </c>
      <c r="AC7" s="6">
        <f>[3]Abril!$C$32</f>
        <v>36.299999999999997</v>
      </c>
      <c r="AD7" s="6">
        <f>[3]Abril!$C$33</f>
        <v>35.700000000000003</v>
      </c>
      <c r="AE7" s="6">
        <f>[3]Abril!$C$34</f>
        <v>36.1</v>
      </c>
      <c r="AF7" s="11">
        <f t="shared" si="1"/>
        <v>36.299999999999997</v>
      </c>
      <c r="AG7" s="97">
        <f t="shared" si="2"/>
        <v>33.56333333333334</v>
      </c>
    </row>
    <row r="8" spans="1:34" ht="17.100000000000001" customHeight="1" x14ac:dyDescent="0.2">
      <c r="A8" s="141" t="s">
        <v>55</v>
      </c>
      <c r="B8" s="6">
        <f>[4]Abril!$C$5</f>
        <v>28.2</v>
      </c>
      <c r="C8" s="6">
        <f>[4]Abril!$C$6</f>
        <v>29.9</v>
      </c>
      <c r="D8" s="6">
        <f>[4]Abril!$C$7</f>
        <v>30</v>
      </c>
      <c r="E8" s="6">
        <f>[4]Abril!$C$8</f>
        <v>30.4</v>
      </c>
      <c r="F8" s="6">
        <f>[4]Abril!$C$9</f>
        <v>31.5</v>
      </c>
      <c r="G8" s="6">
        <f>[4]Abril!$C$10</f>
        <v>32.299999999999997</v>
      </c>
      <c r="H8" s="6">
        <f>[4]Abril!$C$11</f>
        <v>31.5</v>
      </c>
      <c r="I8" s="6">
        <f>[4]Abril!$C$12</f>
        <v>31.5</v>
      </c>
      <c r="J8" s="6">
        <f>[4]Abril!$C$13</f>
        <v>32.1</v>
      </c>
      <c r="K8" s="6">
        <f>[4]Abril!$C$14</f>
        <v>32.200000000000003</v>
      </c>
      <c r="L8" s="6">
        <f>[4]Abril!$C$15</f>
        <v>32.4</v>
      </c>
      <c r="M8" s="6">
        <f>[4]Abril!$C$16</f>
        <v>32.1</v>
      </c>
      <c r="N8" s="6">
        <f>[4]Abril!$C$17</f>
        <v>31.1</v>
      </c>
      <c r="O8" s="6">
        <f>[4]Abril!$C$18</f>
        <v>30.8</v>
      </c>
      <c r="P8" s="6">
        <f>[4]Abril!$C$19</f>
        <v>28.6</v>
      </c>
      <c r="Q8" s="6">
        <f>[4]Abril!$C$20</f>
        <v>27.3</v>
      </c>
      <c r="R8" s="6">
        <f>[4]Abril!$C$21</f>
        <v>29.1</v>
      </c>
      <c r="S8" s="6">
        <f>[4]Abril!$C$22</f>
        <v>29.7</v>
      </c>
      <c r="T8" s="6">
        <f>[4]Abril!$C$23</f>
        <v>30.7</v>
      </c>
      <c r="U8" s="6">
        <f>[4]Abril!$C$24</f>
        <v>31.9</v>
      </c>
      <c r="V8" s="6">
        <f>[4]Abril!$C$25</f>
        <v>31.2</v>
      </c>
      <c r="W8" s="6">
        <f>[4]Abril!$C$26</f>
        <v>30.4</v>
      </c>
      <c r="X8" s="6">
        <f>[4]Abril!$C$27</f>
        <v>31.6</v>
      </c>
      <c r="Y8" s="6">
        <f>[4]Abril!$C$28</f>
        <v>32.200000000000003</v>
      </c>
      <c r="Z8" s="6">
        <f>[4]Abril!$C$29</f>
        <v>32.1</v>
      </c>
      <c r="AA8" s="6">
        <f>[4]Abril!$C$30</f>
        <v>32.5</v>
      </c>
      <c r="AB8" s="6">
        <f>[4]Abril!$C$31</f>
        <v>32.700000000000003</v>
      </c>
      <c r="AC8" s="6">
        <f>[4]Abril!$C$32</f>
        <v>33.700000000000003</v>
      </c>
      <c r="AD8" s="6">
        <f>[4]Abril!$C$33</f>
        <v>33.700000000000003</v>
      </c>
      <c r="AE8" s="6">
        <f>[4]Abril!$C$34</f>
        <v>33.799999999999997</v>
      </c>
      <c r="AF8" s="11">
        <f t="shared" ref="AF8" si="3">MAX(B8:AE8)</f>
        <v>33.799999999999997</v>
      </c>
      <c r="AG8" s="97">
        <f t="shared" ref="AG8" si="4">AVERAGE(B8:AE8)</f>
        <v>31.240000000000013</v>
      </c>
    </row>
    <row r="9" spans="1:34" ht="17.100000000000001" customHeight="1" x14ac:dyDescent="0.2">
      <c r="A9" s="141" t="s">
        <v>48</v>
      </c>
      <c r="B9" s="6" t="str">
        <f>[5]Abril!$C$5</f>
        <v>*</v>
      </c>
      <c r="C9" s="6" t="str">
        <f>[5]Abril!$C$6</f>
        <v>*</v>
      </c>
      <c r="D9" s="6" t="str">
        <f>[5]Abril!$C$7</f>
        <v>*</v>
      </c>
      <c r="E9" s="6" t="str">
        <f>[5]Abril!$C$8</f>
        <v>*</v>
      </c>
      <c r="F9" s="6" t="str">
        <f>[5]Abril!$C$9</f>
        <v>*</v>
      </c>
      <c r="G9" s="6" t="str">
        <f>[5]Abril!$C$10</f>
        <v>*</v>
      </c>
      <c r="H9" s="6" t="str">
        <f>[5]Abril!$C$11</f>
        <v>*</v>
      </c>
      <c r="I9" s="6" t="str">
        <f>[5]Abril!$C$12</f>
        <v>*</v>
      </c>
      <c r="J9" s="6" t="str">
        <f>[5]Abril!$C$13</f>
        <v>*</v>
      </c>
      <c r="K9" s="6" t="str">
        <f>[5]Abril!$C$14</f>
        <v>*</v>
      </c>
      <c r="L9" s="6" t="str">
        <f>[5]Abril!$C$15</f>
        <v>*</v>
      </c>
      <c r="M9" s="6" t="str">
        <f>[5]Abril!$C$16</f>
        <v>*</v>
      </c>
      <c r="N9" s="6" t="str">
        <f>[5]Abril!$C$17</f>
        <v>*</v>
      </c>
      <c r="O9" s="6" t="str">
        <f>[5]Abril!$C$18</f>
        <v>*</v>
      </c>
      <c r="P9" s="6">
        <f>[5]Abril!$C$19</f>
        <v>32.5</v>
      </c>
      <c r="Q9" s="6">
        <f>[5]Abril!$C$20</f>
        <v>31.3</v>
      </c>
      <c r="R9" s="6">
        <f>[5]Abril!$C$21</f>
        <v>31.4</v>
      </c>
      <c r="S9" s="6">
        <f>[5]Abril!$C$22</f>
        <v>30.9</v>
      </c>
      <c r="T9" s="6">
        <f>[5]Abril!$C$23</f>
        <v>32.9</v>
      </c>
      <c r="U9" s="6">
        <f>[5]Abril!$C$24</f>
        <v>31.9</v>
      </c>
      <c r="V9" s="6">
        <f>[5]Abril!$C$25</f>
        <v>33.299999999999997</v>
      </c>
      <c r="W9" s="6">
        <f>[5]Abril!$C$26</f>
        <v>33.5</v>
      </c>
      <c r="X9" s="6">
        <f>[5]Abril!$C$27</f>
        <v>33.5</v>
      </c>
      <c r="Y9" s="6">
        <f>[5]Abril!$C$28</f>
        <v>33.9</v>
      </c>
      <c r="Z9" s="6">
        <f>[5]Abril!$C$29</f>
        <v>33.9</v>
      </c>
      <c r="AA9" s="6">
        <f>[5]Abril!$C$30</f>
        <v>34.1</v>
      </c>
      <c r="AB9" s="6">
        <f>[5]Abril!$C$31</f>
        <v>34.299999999999997</v>
      </c>
      <c r="AC9" s="6">
        <f>[5]Abril!$C$32</f>
        <v>34.200000000000003</v>
      </c>
      <c r="AD9" s="6">
        <f>[5]Abril!$C$33</f>
        <v>34.9</v>
      </c>
      <c r="AE9" s="6">
        <f>[5]Abril!$C$34</f>
        <v>34.6</v>
      </c>
      <c r="AF9" s="11">
        <f t="shared" si="1"/>
        <v>34.9</v>
      </c>
      <c r="AG9" s="97">
        <f t="shared" si="2"/>
        <v>33.193749999999994</v>
      </c>
    </row>
    <row r="10" spans="1:34" ht="17.100000000000001" customHeight="1" x14ac:dyDescent="0.2">
      <c r="A10" s="141" t="s">
        <v>2</v>
      </c>
      <c r="B10" s="6">
        <f>[6]Abril!$C$5</f>
        <v>25.3</v>
      </c>
      <c r="C10" s="6">
        <f>[6]Abril!$C$6</f>
        <v>25.9</v>
      </c>
      <c r="D10" s="6">
        <f>[6]Abril!$C$7</f>
        <v>29.5</v>
      </c>
      <c r="E10" s="6">
        <f>[6]Abril!$C$8</f>
        <v>29.9</v>
      </c>
      <c r="F10" s="6">
        <f>[6]Abril!$C$9</f>
        <v>30.9</v>
      </c>
      <c r="G10" s="6">
        <f>[6]Abril!$C$10</f>
        <v>32</v>
      </c>
      <c r="H10" s="6">
        <f>[6]Abril!$C$11</f>
        <v>32.799999999999997</v>
      </c>
      <c r="I10" s="6">
        <f>[6]Abril!$C$12</f>
        <v>31.9</v>
      </c>
      <c r="J10" s="6">
        <f>[6]Abril!$C$13</f>
        <v>32.4</v>
      </c>
      <c r="K10" s="6">
        <f>[6]Abril!$C$14</f>
        <v>32.200000000000003</v>
      </c>
      <c r="L10" s="6">
        <f>[6]Abril!$C$15</f>
        <v>32.5</v>
      </c>
      <c r="M10" s="6">
        <f>[6]Abril!$C$16</f>
        <v>32.299999999999997</v>
      </c>
      <c r="N10" s="6">
        <f>[6]Abril!$C$17</f>
        <v>32</v>
      </c>
      <c r="O10" s="6">
        <f>[6]Abril!$C$18</f>
        <v>32.1</v>
      </c>
      <c r="P10" s="6">
        <f>[6]Abril!$C$19</f>
        <v>28.3</v>
      </c>
      <c r="Q10" s="6">
        <f>[6]Abril!$C$20</f>
        <v>27.5</v>
      </c>
      <c r="R10" s="6">
        <f>[6]Abril!$C$21</f>
        <v>27.7</v>
      </c>
      <c r="S10" s="6">
        <f>[6]Abril!$C$22</f>
        <v>29.1</v>
      </c>
      <c r="T10" s="6">
        <f>[6]Abril!$C$23</f>
        <v>29.3</v>
      </c>
      <c r="U10" s="6">
        <f>[6]Abril!$C$24</f>
        <v>29.7</v>
      </c>
      <c r="V10" s="6">
        <f>[6]Abril!$C$25</f>
        <v>31.5</v>
      </c>
      <c r="W10" s="6">
        <f>[6]Abril!$C$26</f>
        <v>31.4</v>
      </c>
      <c r="X10" s="6">
        <f>[6]Abril!$C$27</f>
        <v>31.7</v>
      </c>
      <c r="Y10" s="6">
        <f>[6]Abril!$C$28</f>
        <v>32</v>
      </c>
      <c r="Z10" s="6">
        <f>[6]Abril!$C$29</f>
        <v>32.299999999999997</v>
      </c>
      <c r="AA10" s="6">
        <f>[6]Abril!$C$30</f>
        <v>32.200000000000003</v>
      </c>
      <c r="AB10" s="6">
        <f>[6]Abril!$C$31</f>
        <v>32.799999999999997</v>
      </c>
      <c r="AC10" s="6">
        <f>[6]Abril!$C$32</f>
        <v>33.1</v>
      </c>
      <c r="AD10" s="6">
        <f>[6]Abril!$C$33</f>
        <v>32.700000000000003</v>
      </c>
      <c r="AE10" s="6">
        <f>[6]Abril!$C$34</f>
        <v>33</v>
      </c>
      <c r="AF10" s="11">
        <f t="shared" si="1"/>
        <v>33.1</v>
      </c>
      <c r="AG10" s="97">
        <f t="shared" si="2"/>
        <v>30.866666666666671</v>
      </c>
    </row>
    <row r="11" spans="1:34" ht="17.100000000000001" customHeight="1" x14ac:dyDescent="0.2">
      <c r="A11" s="141" t="s">
        <v>3</v>
      </c>
      <c r="B11" s="6">
        <f>[7]Abril!$C$5</f>
        <v>27.8</v>
      </c>
      <c r="C11" s="6">
        <f>[7]Abril!$C$6</f>
        <v>29.7</v>
      </c>
      <c r="D11" s="6">
        <f>[7]Abril!$C$7</f>
        <v>29.7</v>
      </c>
      <c r="E11" s="6">
        <f>[7]Abril!$C$8</f>
        <v>31</v>
      </c>
      <c r="F11" s="6">
        <f>[7]Abril!$C$9</f>
        <v>31.6</v>
      </c>
      <c r="G11" s="6">
        <f>[7]Abril!$C$10</f>
        <v>32.4</v>
      </c>
      <c r="H11" s="6">
        <f>[7]Abril!$C$11</f>
        <v>33</v>
      </c>
      <c r="I11" s="6">
        <f>[7]Abril!$C$12</f>
        <v>33.1</v>
      </c>
      <c r="J11" s="6">
        <f>[7]Abril!$C$13</f>
        <v>33.200000000000003</v>
      </c>
      <c r="K11" s="6">
        <f>[7]Abril!$C$14</f>
        <v>33.1</v>
      </c>
      <c r="L11" s="6">
        <f>[7]Abril!$C$15</f>
        <v>32.700000000000003</v>
      </c>
      <c r="M11" s="6">
        <f>[7]Abril!$C$16</f>
        <v>31.8</v>
      </c>
      <c r="N11" s="6">
        <f>[7]Abril!$C$17</f>
        <v>31.3</v>
      </c>
      <c r="O11" s="6">
        <f>[7]Abril!$C$18</f>
        <v>31.1</v>
      </c>
      <c r="P11" s="6">
        <f>[7]Abril!$C$19</f>
        <v>29.3</v>
      </c>
      <c r="Q11" s="6">
        <f>[7]Abril!$C$20</f>
        <v>25.1</v>
      </c>
      <c r="R11" s="6">
        <f>[7]Abril!$C$21</f>
        <v>25.9</v>
      </c>
      <c r="S11" s="6">
        <f>[7]Abril!$C$22</f>
        <v>28.2</v>
      </c>
      <c r="T11" s="6">
        <f>[7]Abril!$C$23</f>
        <v>29.5</v>
      </c>
      <c r="U11" s="6">
        <f>[7]Abril!$C$24</f>
        <v>30.7</v>
      </c>
      <c r="V11" s="6">
        <f>[7]Abril!$C$25</f>
        <v>30.2</v>
      </c>
      <c r="W11" s="6">
        <f>[7]Abril!$C$26</f>
        <v>30.3</v>
      </c>
      <c r="X11" s="6">
        <f>[7]Abril!$C$27</f>
        <v>31</v>
      </c>
      <c r="Y11" s="6">
        <f>[7]Abril!$C$28</f>
        <v>32.1</v>
      </c>
      <c r="Z11" s="6">
        <f>[7]Abril!$C$29</f>
        <v>32.799999999999997</v>
      </c>
      <c r="AA11" s="6">
        <f>[7]Abril!$C$30</f>
        <v>32.200000000000003</v>
      </c>
      <c r="AB11" s="6">
        <f>[7]Abril!$C$31</f>
        <v>32.6</v>
      </c>
      <c r="AC11" s="6">
        <f>[7]Abril!$C$32</f>
        <v>33.1</v>
      </c>
      <c r="AD11" s="6">
        <f>[7]Abril!$C$33</f>
        <v>32</v>
      </c>
      <c r="AE11" s="6">
        <f>[7]Abril!$C$34</f>
        <v>32.6</v>
      </c>
      <c r="AF11" s="11">
        <f t="shared" si="1"/>
        <v>33.200000000000003</v>
      </c>
      <c r="AG11" s="97">
        <f t="shared" si="2"/>
        <v>30.97000000000001</v>
      </c>
    </row>
    <row r="12" spans="1:34" ht="17.100000000000001" customHeight="1" x14ac:dyDescent="0.2">
      <c r="A12" s="141" t="s">
        <v>4</v>
      </c>
      <c r="B12" s="6">
        <f>[8]Abril!$C$5</f>
        <v>25.9</v>
      </c>
      <c r="C12" s="6">
        <f>[8]Abril!$C$6</f>
        <v>27.3</v>
      </c>
      <c r="D12" s="6">
        <f>[8]Abril!$C$7</f>
        <v>28.6</v>
      </c>
      <c r="E12" s="6">
        <f>[8]Abril!$C$8</f>
        <v>28</v>
      </c>
      <c r="F12" s="6">
        <f>[8]Abril!$C$9</f>
        <v>28.6</v>
      </c>
      <c r="G12" s="6">
        <f>[8]Abril!$C$10</f>
        <v>29.4</v>
      </c>
      <c r="H12" s="6">
        <f>[8]Abril!$C$11</f>
        <v>30.7</v>
      </c>
      <c r="I12" s="6">
        <f>[8]Abril!$C$12</f>
        <v>30.1</v>
      </c>
      <c r="J12" s="6">
        <f>[8]Abril!$C$13</f>
        <v>30.5</v>
      </c>
      <c r="K12" s="6">
        <f>[8]Abril!$C$14</f>
        <v>30.2</v>
      </c>
      <c r="L12" s="6">
        <f>[8]Abril!$C$15</f>
        <v>29.8</v>
      </c>
      <c r="M12" s="6">
        <f>[8]Abril!$C$16</f>
        <v>28.7</v>
      </c>
      <c r="N12" s="6">
        <f>[8]Abril!$C$17</f>
        <v>28.2</v>
      </c>
      <c r="O12" s="6">
        <f>[8]Abril!$C$18</f>
        <v>28.2</v>
      </c>
      <c r="P12" s="6">
        <f>[8]Abril!$C$19</f>
        <v>27.1</v>
      </c>
      <c r="Q12" s="6">
        <f>[8]Abril!$C$20</f>
        <v>23.1</v>
      </c>
      <c r="R12" s="6">
        <f>[8]Abril!$C$21</f>
        <v>23.6</v>
      </c>
      <c r="S12" s="6">
        <f>[8]Abril!$C$22</f>
        <v>26.7</v>
      </c>
      <c r="T12" s="6">
        <f>[8]Abril!$C$23</f>
        <v>27.1</v>
      </c>
      <c r="U12" s="6">
        <f>[8]Abril!$C$24</f>
        <v>27.4</v>
      </c>
      <c r="V12" s="6">
        <f>[8]Abril!$C$25</f>
        <v>27.1</v>
      </c>
      <c r="W12" s="6">
        <f>[8]Abril!$C$26</f>
        <v>27</v>
      </c>
      <c r="X12" s="6">
        <f>[8]Abril!$C$27</f>
        <v>27.7</v>
      </c>
      <c r="Y12" s="6">
        <f>[8]Abril!$C$28</f>
        <v>28.8</v>
      </c>
      <c r="Z12" s="6">
        <f>[8]Abril!$C$29</f>
        <v>29.1</v>
      </c>
      <c r="AA12" s="6">
        <f>[8]Abril!$C$30</f>
        <v>29.3</v>
      </c>
      <c r="AB12" s="6">
        <f>[8]Abril!$C$31</f>
        <v>30.2</v>
      </c>
      <c r="AC12" s="6">
        <f>[8]Abril!$C$32</f>
        <v>30</v>
      </c>
      <c r="AD12" s="6">
        <f>[8]Abril!$C$33</f>
        <v>29.3</v>
      </c>
      <c r="AE12" s="6">
        <f>[8]Abril!$C$34</f>
        <v>29.3</v>
      </c>
      <c r="AF12" s="11">
        <f t="shared" si="1"/>
        <v>30.7</v>
      </c>
      <c r="AG12" s="97">
        <f t="shared" si="2"/>
        <v>28.233333333333334</v>
      </c>
    </row>
    <row r="13" spans="1:34" ht="17.100000000000001" customHeight="1" x14ac:dyDescent="0.2">
      <c r="A13" s="141" t="s">
        <v>5</v>
      </c>
      <c r="B13" s="6">
        <f>[9]Abril!$C$5</f>
        <v>29.6</v>
      </c>
      <c r="C13" s="6">
        <f>[9]Abril!$C$6</f>
        <v>29.6</v>
      </c>
      <c r="D13" s="6">
        <f>[9]Abril!$C$7</f>
        <v>29.4</v>
      </c>
      <c r="E13" s="6">
        <f>[9]Abril!$C$8</f>
        <v>31.3</v>
      </c>
      <c r="F13" s="6">
        <f>[9]Abril!$C$9</f>
        <v>31.7</v>
      </c>
      <c r="G13" s="6">
        <f>[9]Abril!$C$10</f>
        <v>32.6</v>
      </c>
      <c r="H13" s="6">
        <f>[9]Abril!$C$11</f>
        <v>32.299999999999997</v>
      </c>
      <c r="I13" s="6">
        <f>[9]Abril!$C$12</f>
        <v>32.4</v>
      </c>
      <c r="J13" s="6">
        <f>[9]Abril!$C$13</f>
        <v>32.200000000000003</v>
      </c>
      <c r="K13" s="6">
        <f>[9]Abril!$C$14</f>
        <v>33.799999999999997</v>
      </c>
      <c r="L13" s="6">
        <f>[9]Abril!$C$15</f>
        <v>32.799999999999997</v>
      </c>
      <c r="M13" s="6">
        <f>[9]Abril!$C$16</f>
        <v>30.9</v>
      </c>
      <c r="N13" s="6">
        <f>[9]Abril!$C$17</f>
        <v>31.2</v>
      </c>
      <c r="O13" s="6">
        <f>[9]Abril!$C$18</f>
        <v>25</v>
      </c>
      <c r="P13" s="6">
        <f>[9]Abril!$C$19</f>
        <v>26</v>
      </c>
      <c r="Q13" s="6">
        <f>[9]Abril!$C$20</f>
        <v>29.8</v>
      </c>
      <c r="R13" s="6">
        <f>[9]Abril!$C$21</f>
        <v>29.5</v>
      </c>
      <c r="S13" s="6">
        <f>[9]Abril!$C$22</f>
        <v>30.2</v>
      </c>
      <c r="T13" s="6">
        <f>[9]Abril!$C$23</f>
        <v>30.9</v>
      </c>
      <c r="U13" s="6">
        <f>[9]Abril!$C$24</f>
        <v>31.4</v>
      </c>
      <c r="V13" s="6">
        <f>[9]Abril!$C$25</f>
        <v>31.6</v>
      </c>
      <c r="W13" s="6">
        <f>[9]Abril!$C$26</f>
        <v>32.9</v>
      </c>
      <c r="X13" s="6">
        <f>[9]Abril!$C$27</f>
        <v>32.9</v>
      </c>
      <c r="Y13" s="6">
        <f>[9]Abril!$C$28</f>
        <v>32.799999999999997</v>
      </c>
      <c r="Z13" s="6">
        <f>[9]Abril!$C$29</f>
        <v>32.5</v>
      </c>
      <c r="AA13" s="6">
        <f>[9]Abril!$C$30</f>
        <v>32.6</v>
      </c>
      <c r="AB13" s="6">
        <f>[9]Abril!$C$31</f>
        <v>33.799999999999997</v>
      </c>
      <c r="AC13" s="6">
        <f>[9]Abril!$C$32</f>
        <v>33.799999999999997</v>
      </c>
      <c r="AD13" s="6">
        <f>[9]Abril!$C$33</f>
        <v>33.700000000000003</v>
      </c>
      <c r="AE13" s="6">
        <f>[9]Abril!$C$34</f>
        <v>34.200000000000003</v>
      </c>
      <c r="AF13" s="11">
        <f t="shared" si="1"/>
        <v>34.200000000000003</v>
      </c>
      <c r="AG13" s="97">
        <f t="shared" si="2"/>
        <v>31.446666666666665</v>
      </c>
    </row>
    <row r="14" spans="1:34" ht="17.100000000000001" customHeight="1" x14ac:dyDescent="0.2">
      <c r="A14" s="141" t="s">
        <v>50</v>
      </c>
      <c r="B14" s="6">
        <f>[10]Abril!$C$5</f>
        <v>26.6</v>
      </c>
      <c r="C14" s="6">
        <f>[10]Abril!$C$6</f>
        <v>28.8</v>
      </c>
      <c r="D14" s="6">
        <f>[10]Abril!$C$7</f>
        <v>29.7</v>
      </c>
      <c r="E14" s="6">
        <f>[10]Abril!$C$8</f>
        <v>29.9</v>
      </c>
      <c r="F14" s="6">
        <f>[10]Abril!$C$9</f>
        <v>30.7</v>
      </c>
      <c r="G14" s="6">
        <f>[10]Abril!$C$10</f>
        <v>31.8</v>
      </c>
      <c r="H14" s="6">
        <f>[10]Abril!$C$11</f>
        <v>31.9</v>
      </c>
      <c r="I14" s="6">
        <f>[10]Abril!$C$12</f>
        <v>32.5</v>
      </c>
      <c r="J14" s="6">
        <f>[10]Abril!$C$13</f>
        <v>31.8</v>
      </c>
      <c r="K14" s="6">
        <f>[10]Abril!$C$14</f>
        <v>32.4</v>
      </c>
      <c r="L14" s="6">
        <f>[10]Abril!$C$15</f>
        <v>32.200000000000003</v>
      </c>
      <c r="M14" s="6">
        <f>[10]Abril!$C$16</f>
        <v>30.9</v>
      </c>
      <c r="N14" s="6">
        <f>[10]Abril!$C$17</f>
        <v>30</v>
      </c>
      <c r="O14" s="6">
        <f>[10]Abril!$C$18</f>
        <v>30.5</v>
      </c>
      <c r="P14" s="6">
        <f>[10]Abril!$C$19</f>
        <v>29.6</v>
      </c>
      <c r="Q14" s="6">
        <f>[10]Abril!$C$20</f>
        <v>24.6</v>
      </c>
      <c r="R14" s="6">
        <f>[10]Abril!$C$21</f>
        <v>26</v>
      </c>
      <c r="S14" s="6">
        <f>[10]Abril!$C$22</f>
        <v>29.2</v>
      </c>
      <c r="T14" s="6">
        <f>[10]Abril!$C$23</f>
        <v>29.7</v>
      </c>
      <c r="U14" s="6">
        <f>[10]Abril!$C$24</f>
        <v>30.2</v>
      </c>
      <c r="V14" s="6">
        <f>[10]Abril!$C$25</f>
        <v>30.6</v>
      </c>
      <c r="W14" s="6">
        <f>[10]Abril!$C$26</f>
        <v>30.2</v>
      </c>
      <c r="X14" s="6">
        <f>[10]Abril!$C$27</f>
        <v>30.2</v>
      </c>
      <c r="Y14" s="6">
        <f>[10]Abril!$C$28</f>
        <v>31.4</v>
      </c>
      <c r="Z14" s="6">
        <f>[10]Abril!$C$29</f>
        <v>31.2</v>
      </c>
      <c r="AA14" s="6">
        <f>[10]Abril!$C$30</f>
        <v>31.4</v>
      </c>
      <c r="AB14" s="6">
        <f>[10]Abril!$C$31</f>
        <v>31.8</v>
      </c>
      <c r="AC14" s="6">
        <f>[10]Abril!$C$32</f>
        <v>31.7</v>
      </c>
      <c r="AD14" s="6">
        <f>[10]Abril!$C$33</f>
        <v>31.7</v>
      </c>
      <c r="AE14" s="6">
        <f>[10]Abril!$C$34</f>
        <v>31.6</v>
      </c>
      <c r="AF14" s="11">
        <f>MAX(B14:AE14)</f>
        <v>32.5</v>
      </c>
      <c r="AG14" s="97">
        <f>AVERAGE(B14:AE14)</f>
        <v>30.36000000000001</v>
      </c>
    </row>
    <row r="15" spans="1:34" ht="17.100000000000001" customHeight="1" x14ac:dyDescent="0.2">
      <c r="A15" s="141" t="s">
        <v>6</v>
      </c>
      <c r="B15" s="6">
        <f>[11]Abril!$C$5</f>
        <v>28.5</v>
      </c>
      <c r="C15" s="6">
        <f>[11]Abril!$C$6</f>
        <v>29.1</v>
      </c>
      <c r="D15" s="6">
        <f>[11]Abril!$C$7</f>
        <v>32.1</v>
      </c>
      <c r="E15" s="6">
        <f>[11]Abril!$C$8</f>
        <v>32.700000000000003</v>
      </c>
      <c r="F15" s="6">
        <f>[11]Abril!$C$9</f>
        <v>33.200000000000003</v>
      </c>
      <c r="G15" s="6">
        <f>[11]Abril!$C$10</f>
        <v>33.700000000000003</v>
      </c>
      <c r="H15" s="6">
        <f>[11]Abril!$C$11</f>
        <v>34</v>
      </c>
      <c r="I15" s="6">
        <f>[11]Abril!$C$12</f>
        <v>33.9</v>
      </c>
      <c r="J15" s="6">
        <f>[11]Abril!$C$13</f>
        <v>34.4</v>
      </c>
      <c r="K15" s="6">
        <f>[11]Abril!$C$14</f>
        <v>33.9</v>
      </c>
      <c r="L15" s="6">
        <f>[11]Abril!$C$15</f>
        <v>34</v>
      </c>
      <c r="M15" s="6">
        <f>[11]Abril!$C$16</f>
        <v>33.700000000000003</v>
      </c>
      <c r="N15" s="6">
        <f>[11]Abril!$C$17</f>
        <v>32.200000000000003</v>
      </c>
      <c r="O15" s="6">
        <f>[11]Abril!$C$18</f>
        <v>33.1</v>
      </c>
      <c r="P15" s="6">
        <f>[11]Abril!$C$19</f>
        <v>32.799999999999997</v>
      </c>
      <c r="Q15" s="6">
        <f>[11]Abril!$C$20</f>
        <v>28</v>
      </c>
      <c r="R15" s="6">
        <f>[11]Abril!$C$21</f>
        <v>29.5</v>
      </c>
      <c r="S15" s="6">
        <f>[11]Abril!$C$22</f>
        <v>30.8</v>
      </c>
      <c r="T15" s="6">
        <f>[11]Abril!$C$23</f>
        <v>27.8</v>
      </c>
      <c r="U15" s="6">
        <f>[11]Abril!$C$24</f>
        <v>29.4</v>
      </c>
      <c r="V15" s="6">
        <f>[11]Abril!$C$25</f>
        <v>32.6</v>
      </c>
      <c r="W15" s="6">
        <f>[11]Abril!$C$26</f>
        <v>32</v>
      </c>
      <c r="X15" s="6">
        <f>[11]Abril!$C$27</f>
        <v>32.6</v>
      </c>
      <c r="Y15" s="6">
        <f>[11]Abril!$C$28</f>
        <v>32.9</v>
      </c>
      <c r="Z15" s="6">
        <f>[11]Abril!$C$29</f>
        <v>33.5</v>
      </c>
      <c r="AA15" s="6">
        <f>[11]Abril!$C$30</f>
        <v>33.4</v>
      </c>
      <c r="AB15" s="6">
        <f>[11]Abril!$C$31</f>
        <v>33.9</v>
      </c>
      <c r="AC15" s="6">
        <f>[11]Abril!$C$32</f>
        <v>32.799999999999997</v>
      </c>
      <c r="AD15" s="6">
        <f>[11]Abril!$C$33</f>
        <v>33.9</v>
      </c>
      <c r="AE15" s="6">
        <f>[11]Abril!$C$34</f>
        <v>33.9</v>
      </c>
      <c r="AF15" s="11">
        <f>MAX(B15:AE15)</f>
        <v>34.4</v>
      </c>
      <c r="AG15" s="97">
        <f>AVERAGE(B15:AE15)</f>
        <v>32.276666666666657</v>
      </c>
    </row>
    <row r="16" spans="1:34" ht="17.100000000000001" customHeight="1" x14ac:dyDescent="0.2">
      <c r="A16" s="141" t="s">
        <v>7</v>
      </c>
      <c r="B16" s="6">
        <f>[12]Abril!$C$5</f>
        <v>29.1</v>
      </c>
      <c r="C16" s="6">
        <f>[12]Abril!$C$6</f>
        <v>29.4</v>
      </c>
      <c r="D16" s="6">
        <f>[12]Abril!$C$7</f>
        <v>29.4</v>
      </c>
      <c r="E16" s="6">
        <f>[12]Abril!$C$8</f>
        <v>28.5</v>
      </c>
      <c r="F16" s="6">
        <f>[12]Abril!$C$9</f>
        <v>30.6</v>
      </c>
      <c r="G16" s="6">
        <f>[12]Abril!$C$10</f>
        <v>31.1</v>
      </c>
      <c r="H16" s="6">
        <f>[12]Abril!$C$11</f>
        <v>31.7</v>
      </c>
      <c r="I16" s="6">
        <f>[12]Abril!$C$12</f>
        <v>30.9</v>
      </c>
      <c r="J16" s="6">
        <f>[12]Abril!$C$13</f>
        <v>30.9</v>
      </c>
      <c r="K16" s="6">
        <f>[12]Abril!$C$14</f>
        <v>32.4</v>
      </c>
      <c r="L16" s="6">
        <f>[12]Abril!$C$15</f>
        <v>32.6</v>
      </c>
      <c r="M16" s="6">
        <f>[12]Abril!$C$16</f>
        <v>31.9</v>
      </c>
      <c r="N16" s="6">
        <f>[12]Abril!$C$17</f>
        <v>31</v>
      </c>
      <c r="O16" s="6">
        <f>[12]Abril!$C$18</f>
        <v>30.7</v>
      </c>
      <c r="P16" s="6">
        <f>[12]Abril!$C$19</f>
        <v>27.8</v>
      </c>
      <c r="Q16" s="6">
        <f>[12]Abril!$C$20</f>
        <v>28.3</v>
      </c>
      <c r="R16" s="6">
        <f>[12]Abril!$C$21</f>
        <v>27.6</v>
      </c>
      <c r="S16" s="6">
        <f>[12]Abril!$C$22</f>
        <v>29.3</v>
      </c>
      <c r="T16" s="6">
        <f>[12]Abril!$C$23</f>
        <v>30.7</v>
      </c>
      <c r="U16" s="6">
        <f>[12]Abril!$C$24</f>
        <v>29.5</v>
      </c>
      <c r="V16" s="6">
        <f>[12]Abril!$C$25</f>
        <v>29.7</v>
      </c>
      <c r="W16" s="6">
        <f>[12]Abril!$C$26</f>
        <v>30</v>
      </c>
      <c r="X16" s="6">
        <f>[12]Abril!$C$27</f>
        <v>30.1</v>
      </c>
      <c r="Y16" s="6">
        <f>[12]Abril!$C$28</f>
        <v>30.8</v>
      </c>
      <c r="Z16" s="6">
        <f>[12]Abril!$C$29</f>
        <v>30.4</v>
      </c>
      <c r="AA16" s="6">
        <f>[12]Abril!$C$30</f>
        <v>25.9</v>
      </c>
      <c r="AB16" s="6" t="str">
        <f>[12]Abril!$C$31</f>
        <v>*</v>
      </c>
      <c r="AC16" s="6" t="str">
        <f>[12]Abril!$C$32</f>
        <v>*</v>
      </c>
      <c r="AD16" s="6" t="str">
        <f>[12]Abril!$C$33</f>
        <v>*</v>
      </c>
      <c r="AE16" s="6" t="str">
        <f>[12]Abril!$C$34</f>
        <v>*</v>
      </c>
      <c r="AF16" s="11">
        <f t="shared" ref="AF16:AF30" si="5">MAX(B16:AE16)</f>
        <v>32.6</v>
      </c>
      <c r="AG16" s="97">
        <f t="shared" ref="AG16:AG30" si="6">AVERAGE(B16:AE16)</f>
        <v>30.011538461538461</v>
      </c>
      <c r="AH16" s="12" t="s">
        <v>54</v>
      </c>
    </row>
    <row r="17" spans="1:33" ht="17.100000000000001" customHeight="1" x14ac:dyDescent="0.2">
      <c r="A17" s="141" t="s">
        <v>8</v>
      </c>
      <c r="B17" s="6">
        <f>[13]Abril!$C$5</f>
        <v>28</v>
      </c>
      <c r="C17" s="6">
        <f>[13]Abril!$C$6</f>
        <v>29.9</v>
      </c>
      <c r="D17" s="6">
        <f>[13]Abril!$C$7</f>
        <v>30.3</v>
      </c>
      <c r="E17" s="6">
        <f>[13]Abril!$C$8</f>
        <v>30</v>
      </c>
      <c r="F17" s="6">
        <f>[13]Abril!$C$9</f>
        <v>31.2</v>
      </c>
      <c r="G17" s="6">
        <f>[13]Abril!$C$10</f>
        <v>32.1</v>
      </c>
      <c r="H17" s="6">
        <f>[13]Abril!$C$11</f>
        <v>32</v>
      </c>
      <c r="I17" s="6">
        <f>[13]Abril!$C$12</f>
        <v>31.6</v>
      </c>
      <c r="J17" s="6">
        <f>[13]Abril!$C$13</f>
        <v>31</v>
      </c>
      <c r="K17" s="6">
        <f>[13]Abril!$C$14</f>
        <v>31.9</v>
      </c>
      <c r="L17" s="6">
        <f>[13]Abril!$C$15</f>
        <v>31.8</v>
      </c>
      <c r="M17" s="6">
        <f>[13]Abril!$C$16</f>
        <v>32.299999999999997</v>
      </c>
      <c r="N17" s="6">
        <f>[13]Abril!$C$17</f>
        <v>32</v>
      </c>
      <c r="O17" s="6">
        <f>[13]Abril!$C$18</f>
        <v>34.5</v>
      </c>
      <c r="P17" s="6">
        <f>[13]Abril!$C$19</f>
        <v>25.5</v>
      </c>
      <c r="Q17" s="6">
        <f>[13]Abril!$C$20</f>
        <v>27.6</v>
      </c>
      <c r="R17" s="6">
        <f>[13]Abril!$C$21</f>
        <v>28.5</v>
      </c>
      <c r="S17" s="6">
        <f>[13]Abril!$C$22</f>
        <v>29.5</v>
      </c>
      <c r="T17" s="6">
        <f>[13]Abril!$C$23</f>
        <v>30.8</v>
      </c>
      <c r="U17" s="6">
        <f>[13]Abril!$C$24</f>
        <v>27.2</v>
      </c>
      <c r="V17" s="6">
        <f>[13]Abril!$C$25</f>
        <v>30.9</v>
      </c>
      <c r="W17" s="6">
        <f>[13]Abril!$C$26</f>
        <v>31.4</v>
      </c>
      <c r="X17" s="6">
        <f>[13]Abril!$C$27</f>
        <v>31.1</v>
      </c>
      <c r="Y17" s="6">
        <f>[13]Abril!$C$28</f>
        <v>31.1</v>
      </c>
      <c r="Z17" s="6">
        <f>[13]Abril!$C$29</f>
        <v>31</v>
      </c>
      <c r="AA17" s="6">
        <f>[13]Abril!$C$30</f>
        <v>31.4</v>
      </c>
      <c r="AB17" s="6">
        <f>[13]Abril!$C$31</f>
        <v>31.6</v>
      </c>
      <c r="AC17" s="6">
        <f>[13]Abril!$C$32</f>
        <v>32.5</v>
      </c>
      <c r="AD17" s="6">
        <f>[13]Abril!$C$33</f>
        <v>32.6</v>
      </c>
      <c r="AE17" s="6">
        <f>[13]Abril!$C$34</f>
        <v>33.5</v>
      </c>
      <c r="AF17" s="11">
        <f t="shared" si="5"/>
        <v>34.5</v>
      </c>
      <c r="AG17" s="97">
        <f t="shared" si="6"/>
        <v>30.826666666666668</v>
      </c>
    </row>
    <row r="18" spans="1:33" ht="17.100000000000001" customHeight="1" x14ac:dyDescent="0.2">
      <c r="A18" s="141" t="s">
        <v>9</v>
      </c>
      <c r="B18" s="6">
        <f>[14]Abril!$C$5</f>
        <v>28</v>
      </c>
      <c r="C18" s="6">
        <f>[14]Abril!$C$6</f>
        <v>29</v>
      </c>
      <c r="D18" s="6">
        <f>[14]Abril!$C$7</f>
        <v>30</v>
      </c>
      <c r="E18" s="6">
        <f>[14]Abril!$C$8</f>
        <v>29.7</v>
      </c>
      <c r="F18" s="6">
        <f>[14]Abril!$C$9</f>
        <v>31.7</v>
      </c>
      <c r="G18" s="6">
        <f>[14]Abril!$C$10</f>
        <v>32.4</v>
      </c>
      <c r="H18" s="6">
        <f>[14]Abril!$C$11</f>
        <v>32.4</v>
      </c>
      <c r="I18" s="6">
        <f>[14]Abril!$C$12</f>
        <v>31.9</v>
      </c>
      <c r="J18" s="6">
        <f>[14]Abril!$C$13</f>
        <v>31.6</v>
      </c>
      <c r="K18" s="6">
        <f>[14]Abril!$C$14</f>
        <v>32.6</v>
      </c>
      <c r="L18" s="6">
        <f>[14]Abril!$C$15</f>
        <v>33</v>
      </c>
      <c r="M18" s="6">
        <f>[14]Abril!$C$16</f>
        <v>33.4</v>
      </c>
      <c r="N18" s="6">
        <f>[14]Abril!$C$17</f>
        <v>32</v>
      </c>
      <c r="O18" s="6">
        <f>[14]Abril!$C$18</f>
        <v>32.299999999999997</v>
      </c>
      <c r="P18" s="6">
        <f>[14]Abril!$C$19</f>
        <v>28</v>
      </c>
      <c r="Q18" s="6">
        <f>[14]Abril!$C$20</f>
        <v>28.3</v>
      </c>
      <c r="R18" s="6">
        <f>[14]Abril!$C$21</f>
        <v>28.8</v>
      </c>
      <c r="S18" s="6">
        <f>[14]Abril!$C$22</f>
        <v>30.3</v>
      </c>
      <c r="T18" s="6">
        <f>[14]Abril!$C$23</f>
        <v>31.4</v>
      </c>
      <c r="U18" s="6">
        <f>[14]Abril!$C$24</f>
        <v>31.3</v>
      </c>
      <c r="V18" s="6">
        <f>[14]Abril!$C$25</f>
        <v>32.1</v>
      </c>
      <c r="W18" s="6">
        <f>[14]Abril!$C$26</f>
        <v>31.8</v>
      </c>
      <c r="X18" s="6">
        <f>[14]Abril!$C$27</f>
        <v>32.5</v>
      </c>
      <c r="Y18" s="6">
        <f>[14]Abril!$C$28</f>
        <v>32.9</v>
      </c>
      <c r="Z18" s="6">
        <f>[14]Abril!$C$29</f>
        <v>31.8</v>
      </c>
      <c r="AA18" s="6">
        <f>[14]Abril!$C$30</f>
        <v>32.299999999999997</v>
      </c>
      <c r="AB18" s="6">
        <f>[14]Abril!$C$31</f>
        <v>33.200000000000003</v>
      </c>
      <c r="AC18" s="6">
        <f>[14]Abril!$C$32</f>
        <v>34.299999999999997</v>
      </c>
      <c r="AD18" s="6">
        <f>[14]Abril!$C$33</f>
        <v>33.700000000000003</v>
      </c>
      <c r="AE18" s="6">
        <f>[14]Abril!$C$34</f>
        <v>34.200000000000003</v>
      </c>
      <c r="AF18" s="11">
        <f t="shared" si="5"/>
        <v>34.299999999999997</v>
      </c>
      <c r="AG18" s="97">
        <f t="shared" si="6"/>
        <v>31.563333333333329</v>
      </c>
    </row>
    <row r="19" spans="1:33" ht="17.100000000000001" customHeight="1" x14ac:dyDescent="0.2">
      <c r="A19" s="141" t="s">
        <v>49</v>
      </c>
      <c r="B19" s="6">
        <f>[15]Abril!$C$5</f>
        <v>28.8</v>
      </c>
      <c r="C19" s="6">
        <f>[15]Abril!$C$6</f>
        <v>30.8</v>
      </c>
      <c r="D19" s="6">
        <f>[15]Abril!$C$7</f>
        <v>31.7</v>
      </c>
      <c r="E19" s="6">
        <f>[15]Abril!$C$8</f>
        <v>32.5</v>
      </c>
      <c r="F19" s="6">
        <f>[15]Abril!$C$9</f>
        <v>32.9</v>
      </c>
      <c r="G19" s="6">
        <f>[15]Abril!$C$10</f>
        <v>33.700000000000003</v>
      </c>
      <c r="H19" s="6">
        <f>[15]Abril!$C$11</f>
        <v>34.299999999999997</v>
      </c>
      <c r="I19" s="6">
        <f>[15]Abril!$C$12</f>
        <v>34.6</v>
      </c>
      <c r="J19" s="6">
        <f>[15]Abril!$C$13</f>
        <v>34</v>
      </c>
      <c r="K19" s="6">
        <f>[15]Abril!$C$14</f>
        <v>33.799999999999997</v>
      </c>
      <c r="L19" s="6">
        <f>[15]Abril!$C$15</f>
        <v>33.9</v>
      </c>
      <c r="M19" s="6">
        <f>[15]Abril!$C$16</f>
        <v>34</v>
      </c>
      <c r="N19" s="6">
        <f>[15]Abril!$C$17</f>
        <v>34.200000000000003</v>
      </c>
      <c r="O19" s="6">
        <f>[15]Abril!$C$18</f>
        <v>33</v>
      </c>
      <c r="P19" s="6">
        <f>[15]Abril!$C$19</f>
        <v>31.7</v>
      </c>
      <c r="Q19" s="6">
        <f>[15]Abril!$C$20</f>
        <v>32.1</v>
      </c>
      <c r="R19" s="6">
        <f>[15]Abril!$C$21</f>
        <v>30.1</v>
      </c>
      <c r="S19" s="6">
        <f>[15]Abril!$C$22</f>
        <v>30.1</v>
      </c>
      <c r="T19" s="6">
        <f>[15]Abril!$C$23</f>
        <v>31.4</v>
      </c>
      <c r="U19" s="6">
        <f>[15]Abril!$C$24</f>
        <v>31.7</v>
      </c>
      <c r="V19" s="6">
        <f>[15]Abril!$C$25</f>
        <v>32.4</v>
      </c>
      <c r="W19" s="6">
        <f>[15]Abril!$C$26</f>
        <v>32.9</v>
      </c>
      <c r="X19" s="6">
        <f>[15]Abril!$C$27</f>
        <v>33.5</v>
      </c>
      <c r="Y19" s="6">
        <f>[15]Abril!$C$28</f>
        <v>33.799999999999997</v>
      </c>
      <c r="Z19" s="6">
        <f>[15]Abril!$C$29</f>
        <v>33.5</v>
      </c>
      <c r="AA19" s="6">
        <f>[15]Abril!$C$30</f>
        <v>33.200000000000003</v>
      </c>
      <c r="AB19" s="6">
        <f>[15]Abril!$C$31</f>
        <v>33.799999999999997</v>
      </c>
      <c r="AC19" s="6">
        <f>[15]Abril!$C$32</f>
        <v>34</v>
      </c>
      <c r="AD19" s="6">
        <f>[15]Abril!$C$33</f>
        <v>34.1</v>
      </c>
      <c r="AE19" s="6">
        <f>[15]Abril!$C$34</f>
        <v>34.700000000000003</v>
      </c>
      <c r="AF19" s="11">
        <f t="shared" si="5"/>
        <v>34.700000000000003</v>
      </c>
      <c r="AG19" s="97">
        <f t="shared" si="6"/>
        <v>32.840000000000003</v>
      </c>
    </row>
    <row r="20" spans="1:33" ht="17.100000000000001" customHeight="1" x14ac:dyDescent="0.2">
      <c r="A20" s="141" t="s">
        <v>10</v>
      </c>
      <c r="B20" s="6">
        <f>[16]Abril!$C$5</f>
        <v>28.9</v>
      </c>
      <c r="C20" s="6">
        <f>[16]Abril!$C$6</f>
        <v>30.3</v>
      </c>
      <c r="D20" s="6">
        <f>[16]Abril!$C$7</f>
        <v>30</v>
      </c>
      <c r="E20" s="6">
        <f>[16]Abril!$C$8</f>
        <v>30.4</v>
      </c>
      <c r="F20" s="6">
        <f>[16]Abril!$C$9</f>
        <v>31.9</v>
      </c>
      <c r="G20" s="6">
        <f>[16]Abril!$C$10</f>
        <v>32</v>
      </c>
      <c r="H20" s="6">
        <f>[16]Abril!$C$11</f>
        <v>32.6</v>
      </c>
      <c r="I20" s="6">
        <f>[16]Abril!$C$12</f>
        <v>32.4</v>
      </c>
      <c r="J20" s="6">
        <f>[16]Abril!$C$13</f>
        <v>32</v>
      </c>
      <c r="K20" s="6">
        <f>[16]Abril!$C$14</f>
        <v>33</v>
      </c>
      <c r="L20" s="6">
        <f>[16]Abril!$C$15</f>
        <v>33.200000000000003</v>
      </c>
      <c r="M20" s="6">
        <f>[16]Abril!$C$16</f>
        <v>33.4</v>
      </c>
      <c r="N20" s="6">
        <f>[16]Abril!$C$17</f>
        <v>32.4</v>
      </c>
      <c r="O20" s="6">
        <f>[16]Abril!$C$18</f>
        <v>32</v>
      </c>
      <c r="P20" s="6">
        <f>[16]Abril!$C$19</f>
        <v>28.6</v>
      </c>
      <c r="Q20" s="6">
        <f>[16]Abril!$C$20</f>
        <v>28.2</v>
      </c>
      <c r="R20" s="6">
        <f>[16]Abril!$C$21</f>
        <v>29.1</v>
      </c>
      <c r="S20" s="6">
        <f>[16]Abril!$C$22</f>
        <v>30.7</v>
      </c>
      <c r="T20" s="6">
        <f>[16]Abril!$C$23</f>
        <v>31.5</v>
      </c>
      <c r="U20" s="6">
        <f>[16]Abril!$C$24</f>
        <v>27</v>
      </c>
      <c r="V20" s="6">
        <f>[16]Abril!$C$25</f>
        <v>31.1</v>
      </c>
      <c r="W20" s="6">
        <f>[16]Abril!$C$26</f>
        <v>31.6</v>
      </c>
      <c r="X20" s="6">
        <f>[16]Abril!$C$27</f>
        <v>31.8</v>
      </c>
      <c r="Y20" s="6">
        <f>[16]Abril!$C$28</f>
        <v>31.9</v>
      </c>
      <c r="Z20" s="6">
        <f>[16]Abril!$C$29</f>
        <v>31.5</v>
      </c>
      <c r="AA20" s="6">
        <f>[16]Abril!$C$30</f>
        <v>32</v>
      </c>
      <c r="AB20" s="6">
        <f>[16]Abril!$C$31</f>
        <v>32.1</v>
      </c>
      <c r="AC20" s="6">
        <f>[16]Abril!$C$32</f>
        <v>33</v>
      </c>
      <c r="AD20" s="6">
        <f>[16]Abril!$C$33</f>
        <v>33.1</v>
      </c>
      <c r="AE20" s="6">
        <f>[16]Abril!$C$34</f>
        <v>33.4</v>
      </c>
      <c r="AF20" s="11">
        <f t="shared" si="5"/>
        <v>33.4</v>
      </c>
      <c r="AG20" s="97">
        <f t="shared" si="6"/>
        <v>31.37</v>
      </c>
    </row>
    <row r="21" spans="1:33" ht="17.100000000000001" customHeight="1" x14ac:dyDescent="0.2">
      <c r="A21" s="141" t="s">
        <v>11</v>
      </c>
      <c r="B21" s="6">
        <f>[17]Abril!$C$5</f>
        <v>28.3</v>
      </c>
      <c r="C21" s="6">
        <f>[17]Abril!$C$6</f>
        <v>29.5</v>
      </c>
      <c r="D21" s="6">
        <f>[17]Abril!$C$7</f>
        <v>30</v>
      </c>
      <c r="E21" s="6">
        <f>[17]Abril!$C$8</f>
        <v>30.2</v>
      </c>
      <c r="F21" s="6">
        <f>[17]Abril!$C$9</f>
        <v>30.6</v>
      </c>
      <c r="G21" s="6">
        <f>[17]Abril!$C$10</f>
        <v>31.7</v>
      </c>
      <c r="H21" s="6">
        <f>[17]Abril!$C$11</f>
        <v>32.4</v>
      </c>
      <c r="I21" s="6">
        <f>[17]Abril!$C$12</f>
        <v>31.7</v>
      </c>
      <c r="J21" s="6">
        <f>[17]Abril!$C$13</f>
        <v>31.7</v>
      </c>
      <c r="K21" s="6">
        <f>[17]Abril!$C$14</f>
        <v>33.9</v>
      </c>
      <c r="L21" s="6">
        <f>[17]Abril!$C$15</f>
        <v>33.6</v>
      </c>
      <c r="M21" s="6">
        <f>[17]Abril!$C$16</f>
        <v>33.299999999999997</v>
      </c>
      <c r="N21" s="6">
        <f>[17]Abril!$C$17</f>
        <v>31.5</v>
      </c>
      <c r="O21" s="6">
        <f>[17]Abril!$C$18</f>
        <v>31.2</v>
      </c>
      <c r="P21" s="6">
        <f>[17]Abril!$C$19</f>
        <v>28.5</v>
      </c>
      <c r="Q21" s="6">
        <f>[17]Abril!$C$20</f>
        <v>28.5</v>
      </c>
      <c r="R21" s="6">
        <f>[17]Abril!$C$21</f>
        <v>28.5</v>
      </c>
      <c r="S21" s="6">
        <f>[17]Abril!$C$22</f>
        <v>29.1</v>
      </c>
      <c r="T21" s="6">
        <f>[17]Abril!$C$23</f>
        <v>31.6</v>
      </c>
      <c r="U21" s="6">
        <f>[17]Abril!$C$24</f>
        <v>27.8</v>
      </c>
      <c r="V21" s="6">
        <f>[17]Abril!$C$25</f>
        <v>31</v>
      </c>
      <c r="W21" s="6">
        <f>[17]Abril!$C$26</f>
        <v>30.8</v>
      </c>
      <c r="X21" s="6">
        <f>[17]Abril!$C$27</f>
        <v>30.8</v>
      </c>
      <c r="Y21" s="6">
        <f>[17]Abril!$C$28</f>
        <v>31.3</v>
      </c>
      <c r="Z21" s="6">
        <f>[17]Abril!$C$29</f>
        <v>30.8</v>
      </c>
      <c r="AA21" s="6">
        <f>[17]Abril!$C$30</f>
        <v>31.2</v>
      </c>
      <c r="AB21" s="6">
        <f>[17]Abril!$C$31</f>
        <v>33.5</v>
      </c>
      <c r="AC21" s="6">
        <f>[17]Abril!$C$32</f>
        <v>33</v>
      </c>
      <c r="AD21" s="6">
        <f>[17]Abril!$C$33</f>
        <v>33.1</v>
      </c>
      <c r="AE21" s="6">
        <f>[17]Abril!$C$34</f>
        <v>33.700000000000003</v>
      </c>
      <c r="AF21" s="11">
        <f t="shared" si="5"/>
        <v>33.9</v>
      </c>
      <c r="AG21" s="97">
        <f t="shared" si="6"/>
        <v>31.093333333333327</v>
      </c>
    </row>
    <row r="22" spans="1:33" ht="17.100000000000001" customHeight="1" x14ac:dyDescent="0.2">
      <c r="A22" s="141" t="s">
        <v>12</v>
      </c>
      <c r="B22" s="6">
        <f>[18]Abril!$C$5</f>
        <v>27.8</v>
      </c>
      <c r="C22" s="6">
        <f>[18]Abril!$C$6</f>
        <v>29.4</v>
      </c>
      <c r="D22" s="6">
        <f>[18]Abril!$C$7</f>
        <v>31.9</v>
      </c>
      <c r="E22" s="6">
        <f>[18]Abril!$C$8</f>
        <v>31.7</v>
      </c>
      <c r="F22" s="6">
        <f>[18]Abril!$C$9</f>
        <v>32</v>
      </c>
      <c r="G22" s="6">
        <f>[18]Abril!$C$10</f>
        <v>34.200000000000003</v>
      </c>
      <c r="H22" s="6">
        <f>[18]Abril!$C$11</f>
        <v>34.299999999999997</v>
      </c>
      <c r="I22" s="6">
        <f>[18]Abril!$C$12</f>
        <v>34.299999999999997</v>
      </c>
      <c r="J22" s="6">
        <f>[18]Abril!$C$13</f>
        <v>33.700000000000003</v>
      </c>
      <c r="K22" s="6">
        <f>[18]Abril!$C$14</f>
        <v>33.799999999999997</v>
      </c>
      <c r="L22" s="6">
        <f>[18]Abril!$C$15</f>
        <v>33.299999999999997</v>
      </c>
      <c r="M22" s="6">
        <f>[18]Abril!$C$16</f>
        <v>33.1</v>
      </c>
      <c r="N22" s="6">
        <f>[18]Abril!$C$17</f>
        <v>32.799999999999997</v>
      </c>
      <c r="O22" s="6">
        <f>[18]Abril!$C$18</f>
        <v>33.4</v>
      </c>
      <c r="P22" s="6">
        <f>[18]Abril!$C$19</f>
        <v>30.2</v>
      </c>
      <c r="Q22" s="6">
        <f>[18]Abril!$C$20</f>
        <v>29.8</v>
      </c>
      <c r="R22" s="6">
        <f>[18]Abril!$C$21</f>
        <v>28.4</v>
      </c>
      <c r="S22" s="6">
        <f>[18]Abril!$C$22</f>
        <v>28.6</v>
      </c>
      <c r="T22" s="6">
        <f>[18]Abril!$C$23</f>
        <v>31</v>
      </c>
      <c r="U22" s="6">
        <f>[18]Abril!$C$24</f>
        <v>31.3</v>
      </c>
      <c r="V22" s="6">
        <f>[18]Abril!$C$25</f>
        <v>32.200000000000003</v>
      </c>
      <c r="W22" s="6">
        <f>[18]Abril!$C$26</f>
        <v>33</v>
      </c>
      <c r="X22" s="6">
        <f>[18]Abril!$C$27</f>
        <v>33.1</v>
      </c>
      <c r="Y22" s="6">
        <f>[18]Abril!$C$28</f>
        <v>33.5</v>
      </c>
      <c r="Z22" s="6">
        <f>[18]Abril!$C$29</f>
        <v>33.5</v>
      </c>
      <c r="AA22" s="6">
        <f>[18]Abril!$C$30</f>
        <v>33.200000000000003</v>
      </c>
      <c r="AB22" s="6">
        <f>[18]Abril!$C$31</f>
        <v>34</v>
      </c>
      <c r="AC22" s="6">
        <f>[18]Abril!$C$32</f>
        <v>33.6</v>
      </c>
      <c r="AD22" s="6">
        <f>[18]Abril!$C$33</f>
        <v>34.200000000000003</v>
      </c>
      <c r="AE22" s="6">
        <f>[18]Abril!$C$34</f>
        <v>34.1</v>
      </c>
      <c r="AF22" s="11">
        <f t="shared" si="5"/>
        <v>34.299999999999997</v>
      </c>
      <c r="AG22" s="97">
        <f t="shared" si="6"/>
        <v>32.31333333333334</v>
      </c>
    </row>
    <row r="23" spans="1:33" ht="17.100000000000001" customHeight="1" x14ac:dyDescent="0.2">
      <c r="A23" s="141" t="s">
        <v>13</v>
      </c>
      <c r="B23" s="6" t="str">
        <f>[19]Abril!$C$5</f>
        <v>*</v>
      </c>
      <c r="C23" s="6" t="str">
        <f>[19]Abril!$C$6</f>
        <v>*</v>
      </c>
      <c r="D23" s="6">
        <f>[19]Abril!$C$7</f>
        <v>30</v>
      </c>
      <c r="E23" s="6" t="str">
        <f>[19]Abril!$C$8</f>
        <v>*</v>
      </c>
      <c r="F23" s="6" t="str">
        <f>[19]Abril!$C$9</f>
        <v>*</v>
      </c>
      <c r="G23" s="6" t="str">
        <f>[19]Abril!$C$10</f>
        <v>*</v>
      </c>
      <c r="H23" s="6" t="str">
        <f>[19]Abril!$C$11</f>
        <v>*</v>
      </c>
      <c r="I23" s="6" t="str">
        <f>[19]Abril!$C$12</f>
        <v>*</v>
      </c>
      <c r="J23" s="6" t="str">
        <f>[19]Abril!$C$13</f>
        <v>*</v>
      </c>
      <c r="K23" s="6" t="str">
        <f>[19]Abril!$C$14</f>
        <v>*</v>
      </c>
      <c r="L23" s="6" t="str">
        <f>[19]Abril!$C$15</f>
        <v>*</v>
      </c>
      <c r="M23" s="6" t="str">
        <f>[19]Abril!$C$16</f>
        <v>*</v>
      </c>
      <c r="N23" s="6" t="str">
        <f>[19]Abril!$C$17</f>
        <v>*</v>
      </c>
      <c r="O23" s="6" t="str">
        <f>[19]Abril!$C$18</f>
        <v>*</v>
      </c>
      <c r="P23" s="6" t="str">
        <f>[19]Abril!$C$19</f>
        <v>*</v>
      </c>
      <c r="Q23" s="6" t="str">
        <f>[19]Abril!$C$20</f>
        <v>*</v>
      </c>
      <c r="R23" s="6" t="str">
        <f>[19]Abril!$C$21</f>
        <v>*</v>
      </c>
      <c r="S23" s="6" t="str">
        <f>[19]Abril!$C$22</f>
        <v>*</v>
      </c>
      <c r="T23" s="6" t="str">
        <f>[19]Abril!$C$23</f>
        <v>*</v>
      </c>
      <c r="U23" s="6" t="str">
        <f>[19]Abril!$C$24</f>
        <v>*</v>
      </c>
      <c r="V23" s="6" t="str">
        <f>[19]Abril!$C$25</f>
        <v>*</v>
      </c>
      <c r="W23" s="6" t="str">
        <f>[19]Abril!$C$26</f>
        <v>*</v>
      </c>
      <c r="X23" s="6" t="str">
        <f>[19]Abril!$C$27</f>
        <v>*</v>
      </c>
      <c r="Y23" s="6" t="str">
        <f>[19]Abril!$C$28</f>
        <v>*</v>
      </c>
      <c r="Z23" s="6" t="str">
        <f>[19]Abril!$C$29</f>
        <v>*</v>
      </c>
      <c r="AA23" s="6" t="str">
        <f>[19]Abril!$C$30</f>
        <v>*</v>
      </c>
      <c r="AB23" s="6" t="str">
        <f>[19]Abril!$C$31</f>
        <v>*</v>
      </c>
      <c r="AC23" s="6" t="str">
        <f>[19]Abril!$C$32</f>
        <v>*</v>
      </c>
      <c r="AD23" s="6" t="str">
        <f>[19]Abril!$C$33</f>
        <v>*</v>
      </c>
      <c r="AE23" s="6" t="str">
        <f>[19]Abril!$C$34</f>
        <v>*</v>
      </c>
      <c r="AF23" s="11">
        <f t="shared" si="5"/>
        <v>30</v>
      </c>
      <c r="AG23" s="97">
        <f t="shared" si="6"/>
        <v>30</v>
      </c>
    </row>
    <row r="24" spans="1:33" ht="17.100000000000001" customHeight="1" x14ac:dyDescent="0.2">
      <c r="A24" s="141" t="s">
        <v>14</v>
      </c>
      <c r="B24" s="6">
        <f>[20]Abril!$C$5</f>
        <v>31.7</v>
      </c>
      <c r="C24" s="6">
        <f>[20]Abril!$C$6</f>
        <v>31.5</v>
      </c>
      <c r="D24" s="6">
        <f>[20]Abril!$C$7</f>
        <v>31</v>
      </c>
      <c r="E24" s="6">
        <f>[20]Abril!$C$8</f>
        <v>31</v>
      </c>
      <c r="F24" s="6">
        <f>[20]Abril!$C$9</f>
        <v>32</v>
      </c>
      <c r="G24" s="6">
        <f>[20]Abril!$C$10</f>
        <v>32.1</v>
      </c>
      <c r="H24" s="6">
        <f>[20]Abril!$C$11</f>
        <v>32.4</v>
      </c>
      <c r="I24" s="6">
        <f>[20]Abril!$C$12</f>
        <v>32.4</v>
      </c>
      <c r="J24" s="6">
        <f>[20]Abril!$C$13</f>
        <v>32.5</v>
      </c>
      <c r="K24" s="6">
        <f>[20]Abril!$C$14</f>
        <v>32.700000000000003</v>
      </c>
      <c r="L24" s="6">
        <f>[20]Abril!$C$15</f>
        <v>32.4</v>
      </c>
      <c r="M24" s="6">
        <f>[20]Abril!$C$16</f>
        <v>31.9</v>
      </c>
      <c r="N24" s="6">
        <f>[20]Abril!$C$17</f>
        <v>31</v>
      </c>
      <c r="O24" s="6">
        <f>[20]Abril!$C$18</f>
        <v>31.3</v>
      </c>
      <c r="P24" s="6">
        <f>[20]Abril!$C$19</f>
        <v>28.6</v>
      </c>
      <c r="Q24" s="6">
        <f>[20]Abril!$C$20</f>
        <v>27</v>
      </c>
      <c r="R24" s="6">
        <f>[20]Abril!$C$21</f>
        <v>26.9</v>
      </c>
      <c r="S24" s="6">
        <f>[20]Abril!$C$22</f>
        <v>29.3</v>
      </c>
      <c r="T24" s="6">
        <f>[20]Abril!$C$23</f>
        <v>30</v>
      </c>
      <c r="U24" s="6">
        <f>[20]Abril!$C$24</f>
        <v>30.4</v>
      </c>
      <c r="V24" s="6">
        <f>[20]Abril!$C$25</f>
        <v>30.3</v>
      </c>
      <c r="W24" s="6">
        <f>[20]Abril!$C$26</f>
        <v>29.7</v>
      </c>
      <c r="X24" s="6">
        <f>[20]Abril!$C$27</f>
        <v>31.1</v>
      </c>
      <c r="Y24" s="6">
        <f>[20]Abril!$C$28</f>
        <v>31.5</v>
      </c>
      <c r="Z24" s="6">
        <f>[20]Abril!$C$29</f>
        <v>32.200000000000003</v>
      </c>
      <c r="AA24" s="6">
        <f>[20]Abril!$C$30</f>
        <v>32.799999999999997</v>
      </c>
      <c r="AB24" s="6">
        <f>[20]Abril!$C$31</f>
        <v>33.4</v>
      </c>
      <c r="AC24" s="6">
        <f>[20]Abril!$C$32</f>
        <v>33.200000000000003</v>
      </c>
      <c r="AD24" s="6">
        <f>[20]Abril!$C$33</f>
        <v>32.9</v>
      </c>
      <c r="AE24" s="6">
        <f>[20]Abril!$C$34</f>
        <v>32.9</v>
      </c>
      <c r="AF24" s="11">
        <f t="shared" si="5"/>
        <v>33.4</v>
      </c>
      <c r="AG24" s="97">
        <f t="shared" si="6"/>
        <v>31.269999999999996</v>
      </c>
    </row>
    <row r="25" spans="1:33" ht="17.100000000000001" customHeight="1" x14ac:dyDescent="0.2">
      <c r="A25" s="141" t="s">
        <v>15</v>
      </c>
      <c r="B25" s="6">
        <f>[21]Abril!$C$5</f>
        <v>25.9</v>
      </c>
      <c r="C25" s="6">
        <f>[21]Abril!$C$6</f>
        <v>26.3</v>
      </c>
      <c r="D25" s="6">
        <f>[21]Abril!$C$7</f>
        <v>27.2</v>
      </c>
      <c r="E25" s="6">
        <f>[21]Abril!$C$8</f>
        <v>28.6</v>
      </c>
      <c r="F25" s="6">
        <f>[21]Abril!$C$9</f>
        <v>30</v>
      </c>
      <c r="G25" s="6">
        <f>[21]Abril!$C$10</f>
        <v>29.9</v>
      </c>
      <c r="H25" s="6">
        <f>[21]Abril!$C$11</f>
        <v>31</v>
      </c>
      <c r="I25" s="6">
        <f>[21]Abril!$C$12</f>
        <v>30.7</v>
      </c>
      <c r="J25" s="6">
        <f>[21]Abril!$C$13</f>
        <v>30.3</v>
      </c>
      <c r="K25" s="6">
        <f>[21]Abril!$C$14</f>
        <v>30.8</v>
      </c>
      <c r="L25" s="6">
        <f>[21]Abril!$C$15</f>
        <v>31.1</v>
      </c>
      <c r="M25" s="6">
        <f>[21]Abril!$C$16</f>
        <v>31.5</v>
      </c>
      <c r="N25" s="6">
        <f>[21]Abril!$C$17</f>
        <v>30.8</v>
      </c>
      <c r="O25" s="6">
        <f>[21]Abril!$C$18</f>
        <v>30.4</v>
      </c>
      <c r="P25" s="6">
        <f>[21]Abril!$C$19</f>
        <v>28.3</v>
      </c>
      <c r="Q25" s="6">
        <f>[21]Abril!$C$20</f>
        <v>27.3</v>
      </c>
      <c r="R25" s="6">
        <f>[21]Abril!$C$21</f>
        <v>26.9</v>
      </c>
      <c r="S25" s="6">
        <f>[21]Abril!$C$22</f>
        <v>27.3</v>
      </c>
      <c r="T25" s="6">
        <f>[21]Abril!$C$23</f>
        <v>30.3</v>
      </c>
      <c r="U25" s="6">
        <f>[21]Abril!$C$24</f>
        <v>28.6</v>
      </c>
      <c r="V25" s="6">
        <f>[21]Abril!$C$25</f>
        <v>29.2</v>
      </c>
      <c r="W25" s="6">
        <f>[21]Abril!$C$26</f>
        <v>29.5</v>
      </c>
      <c r="X25" s="6">
        <f>[21]Abril!$C$27</f>
        <v>29.9</v>
      </c>
      <c r="Y25" s="6">
        <f>[21]Abril!$C$28</f>
        <v>30.2</v>
      </c>
      <c r="Z25" s="6">
        <f>[21]Abril!$C$29</f>
        <v>29.7</v>
      </c>
      <c r="AA25" s="6">
        <f>[21]Abril!$C$30</f>
        <v>29.8</v>
      </c>
      <c r="AB25" s="6">
        <f>[21]Abril!$C$31</f>
        <v>29.6</v>
      </c>
      <c r="AC25" s="6">
        <f>[21]Abril!$C$32</f>
        <v>31.2</v>
      </c>
      <c r="AD25" s="6">
        <f>[21]Abril!$C$33</f>
        <v>30.9</v>
      </c>
      <c r="AE25" s="6">
        <f>[21]Abril!$C$34</f>
        <v>31.7</v>
      </c>
      <c r="AF25" s="11">
        <f t="shared" si="5"/>
        <v>31.7</v>
      </c>
      <c r="AG25" s="97">
        <f t="shared" si="6"/>
        <v>29.49666666666667</v>
      </c>
    </row>
    <row r="26" spans="1:33" ht="17.100000000000001" customHeight="1" x14ac:dyDescent="0.2">
      <c r="A26" s="141" t="s">
        <v>16</v>
      </c>
      <c r="B26" s="6">
        <f>[22]Abril!$C$5</f>
        <v>30.8</v>
      </c>
      <c r="C26" s="6">
        <f>[22]Abril!$C$6</f>
        <v>30.6</v>
      </c>
      <c r="D26" s="6">
        <f>[22]Abril!$C$7</f>
        <v>30.5</v>
      </c>
      <c r="E26" s="6">
        <f>[22]Abril!$C$8</f>
        <v>31.8</v>
      </c>
      <c r="F26" s="6">
        <f>[22]Abril!$C$9</f>
        <v>32.9</v>
      </c>
      <c r="G26" s="6">
        <f>[22]Abril!$C$10</f>
        <v>33.9</v>
      </c>
      <c r="H26" s="6">
        <f>[22]Abril!$C$11</f>
        <v>34.6</v>
      </c>
      <c r="I26" s="6">
        <f>[22]Abril!$C$12</f>
        <v>34.700000000000003</v>
      </c>
      <c r="J26" s="6">
        <f>[22]Abril!$C$13</f>
        <v>34.5</v>
      </c>
      <c r="K26" s="6">
        <f>[22]Abril!$C$14</f>
        <v>34.700000000000003</v>
      </c>
      <c r="L26" s="6">
        <f>[22]Abril!$C$15</f>
        <v>34.5</v>
      </c>
      <c r="M26" s="6">
        <f>[22]Abril!$C$16</f>
        <v>34.9</v>
      </c>
      <c r="N26" s="6">
        <f>[22]Abril!$C$17</f>
        <v>32.9</v>
      </c>
      <c r="O26" s="6">
        <f>[22]Abril!$C$18</f>
        <v>29.6</v>
      </c>
      <c r="P26" s="6">
        <f>[22]Abril!$C$19</f>
        <v>30.8</v>
      </c>
      <c r="Q26" s="6">
        <f>[22]Abril!$C$20</f>
        <v>40.9</v>
      </c>
      <c r="R26" s="6">
        <f>[22]Abril!$C$21</f>
        <v>31.1</v>
      </c>
      <c r="S26" s="6">
        <f>[22]Abril!$C$22</f>
        <v>31</v>
      </c>
      <c r="T26" s="6">
        <f>[22]Abril!$C$23</f>
        <v>32.799999999999997</v>
      </c>
      <c r="U26" s="6">
        <f>[22]Abril!$C$24</f>
        <v>32.200000000000003</v>
      </c>
      <c r="V26" s="6">
        <f>[22]Abril!$C$25</f>
        <v>32.9</v>
      </c>
      <c r="W26" s="6">
        <f>[22]Abril!$C$26</f>
        <v>33.6</v>
      </c>
      <c r="X26" s="6">
        <f>[22]Abril!$C$27</f>
        <v>34.4</v>
      </c>
      <c r="Y26" s="6">
        <f>[22]Abril!$C$28</f>
        <v>34.299999999999997</v>
      </c>
      <c r="Z26" s="6">
        <f>[22]Abril!$C$29</f>
        <v>34.5</v>
      </c>
      <c r="AA26" s="6">
        <f>[22]Abril!$C$30</f>
        <v>34.299999999999997</v>
      </c>
      <c r="AB26" s="6">
        <f>[22]Abril!$C$31</f>
        <v>34.1</v>
      </c>
      <c r="AC26" s="6">
        <f>[22]Abril!$C$32</f>
        <v>33.700000000000003</v>
      </c>
      <c r="AD26" s="6">
        <f>[22]Abril!$C$33</f>
        <v>35.200000000000003</v>
      </c>
      <c r="AE26" s="6">
        <f>[22]Abril!$C$34</f>
        <v>34.9</v>
      </c>
      <c r="AF26" s="11">
        <f t="shared" si="5"/>
        <v>40.9</v>
      </c>
      <c r="AG26" s="97">
        <f t="shared" si="6"/>
        <v>33.38666666666667</v>
      </c>
    </row>
    <row r="27" spans="1:33" ht="17.100000000000001" customHeight="1" x14ac:dyDescent="0.2">
      <c r="A27" s="141" t="s">
        <v>17</v>
      </c>
      <c r="B27" s="6">
        <f>[23]Abril!$C$5</f>
        <v>28.7</v>
      </c>
      <c r="C27" s="6">
        <f>[23]Abril!$C$6</f>
        <v>30.1</v>
      </c>
      <c r="D27" s="6">
        <f>[23]Abril!$C$7</f>
        <v>30.4</v>
      </c>
      <c r="E27" s="6">
        <f>[23]Abril!$C$8</f>
        <v>30.1</v>
      </c>
      <c r="F27" s="6">
        <f>[23]Abril!$C$9</f>
        <v>31</v>
      </c>
      <c r="G27" s="6">
        <f>[23]Abril!$C$10</f>
        <v>32</v>
      </c>
      <c r="H27" s="6">
        <f>[23]Abril!$C$11</f>
        <v>32.9</v>
      </c>
      <c r="I27" s="6">
        <f>[23]Abril!$C$12</f>
        <v>32.6</v>
      </c>
      <c r="J27" s="6">
        <f>[23]Abril!$C$13</f>
        <v>32.6</v>
      </c>
      <c r="K27" s="6">
        <f>[23]Abril!$C$14</f>
        <v>33.799999999999997</v>
      </c>
      <c r="L27" s="6">
        <f>[23]Abril!$C$15</f>
        <v>33.4</v>
      </c>
      <c r="M27" s="6">
        <f>[23]Abril!$C$16</f>
        <v>34</v>
      </c>
      <c r="N27" s="6">
        <f>[23]Abril!$C$17</f>
        <v>32.5</v>
      </c>
      <c r="O27" s="6">
        <f>[23]Abril!$C$18</f>
        <v>32.1</v>
      </c>
      <c r="P27" s="6">
        <f>[23]Abril!$C$19</f>
        <v>29.7</v>
      </c>
      <c r="Q27" s="6">
        <f>[23]Abril!$C$20</f>
        <v>29.3</v>
      </c>
      <c r="R27" s="6">
        <f>[23]Abril!$C$21</f>
        <v>30.7</v>
      </c>
      <c r="S27" s="6">
        <f>[23]Abril!$C$22</f>
        <v>30.7</v>
      </c>
      <c r="T27" s="6">
        <f>[23]Abril!$C$23</f>
        <v>32.299999999999997</v>
      </c>
      <c r="U27" s="6">
        <f>[23]Abril!$C$24</f>
        <v>30.4</v>
      </c>
      <c r="V27" s="6">
        <f>[23]Abril!$C$25</f>
        <v>32</v>
      </c>
      <c r="W27" s="6">
        <f>[23]Abril!$C$26</f>
        <v>32.299999999999997</v>
      </c>
      <c r="X27" s="6">
        <f>[23]Abril!$C$27</f>
        <v>32.1</v>
      </c>
      <c r="Y27" s="6">
        <f>[23]Abril!$C$28</f>
        <v>32.5</v>
      </c>
      <c r="Z27" s="6">
        <f>[23]Abril!$C$29</f>
        <v>32.299999999999997</v>
      </c>
      <c r="AA27" s="6">
        <f>[23]Abril!$C$30</f>
        <v>32.9</v>
      </c>
      <c r="AB27" s="6">
        <f>[23]Abril!$C$31</f>
        <v>33.799999999999997</v>
      </c>
      <c r="AC27" s="6">
        <f>[23]Abril!$C$32</f>
        <v>34</v>
      </c>
      <c r="AD27" s="6">
        <f>[23]Abril!$C$33</f>
        <v>34</v>
      </c>
      <c r="AE27" s="6">
        <f>[23]Abril!$C$34</f>
        <v>34.700000000000003</v>
      </c>
      <c r="AF27" s="11">
        <f>MAX(B27:AE27)</f>
        <v>34.700000000000003</v>
      </c>
      <c r="AG27" s="97">
        <f>AVERAGE(B27:AE27)</f>
        <v>31.996666666666663</v>
      </c>
    </row>
    <row r="28" spans="1:33" ht="17.100000000000001" customHeight="1" x14ac:dyDescent="0.2">
      <c r="A28" s="141" t="s">
        <v>18</v>
      </c>
      <c r="B28" s="6">
        <f>[24]Abril!$C$5</f>
        <v>25.6</v>
      </c>
      <c r="C28" s="6">
        <f>[24]Abril!$C$6</f>
        <v>26.6</v>
      </c>
      <c r="D28" s="6">
        <f>[24]Abril!$C$7</f>
        <v>28.4</v>
      </c>
      <c r="E28" s="6">
        <f>[24]Abril!$C$8</f>
        <v>29.4</v>
      </c>
      <c r="F28" s="6">
        <f>[24]Abril!$C$9</f>
        <v>30</v>
      </c>
      <c r="G28" s="6">
        <f>[24]Abril!$C$10</f>
        <v>30.9</v>
      </c>
      <c r="H28" s="6">
        <f>[24]Abril!$C$11</f>
        <v>30.6</v>
      </c>
      <c r="I28" s="6">
        <f>[24]Abril!$C$12</f>
        <v>31.1</v>
      </c>
      <c r="J28" s="6">
        <f>[24]Abril!$C$13</f>
        <v>31.4</v>
      </c>
      <c r="K28" s="6">
        <f>[24]Abril!$C$14</f>
        <v>31</v>
      </c>
      <c r="L28" s="6">
        <f>[24]Abril!$C$15</f>
        <v>30.7</v>
      </c>
      <c r="M28" s="6">
        <f>[24]Abril!$C$16</f>
        <v>30.8</v>
      </c>
      <c r="N28" s="6">
        <f>[24]Abril!$C$17</f>
        <v>30</v>
      </c>
      <c r="O28" s="6">
        <f>[24]Abril!$C$18</f>
        <v>30.1</v>
      </c>
      <c r="P28" s="6">
        <f>[24]Abril!$C$19</f>
        <v>28.5</v>
      </c>
      <c r="Q28" s="6">
        <f>[24]Abril!$C$20</f>
        <v>25.1</v>
      </c>
      <c r="R28" s="6">
        <f>[24]Abril!$C$21</f>
        <v>25.8</v>
      </c>
      <c r="S28" s="6">
        <f>[24]Abril!$C$22</f>
        <v>27.7</v>
      </c>
      <c r="T28" s="6">
        <f>[24]Abril!$C$23</f>
        <v>27.2</v>
      </c>
      <c r="U28" s="6">
        <f>[24]Abril!$C$24</f>
        <v>28.6</v>
      </c>
      <c r="V28" s="6">
        <f>[24]Abril!$C$25</f>
        <v>29.5</v>
      </c>
      <c r="W28" s="6">
        <f>[24]Abril!$C$26</f>
        <v>29.3</v>
      </c>
      <c r="X28" s="6">
        <f>[24]Abril!$C$27</f>
        <v>30</v>
      </c>
      <c r="Y28" s="6">
        <f>[24]Abril!$C$28</f>
        <v>30.8</v>
      </c>
      <c r="Z28" s="6">
        <f>[24]Abril!$C$29</f>
        <v>30.3</v>
      </c>
      <c r="AA28" s="6">
        <f>[24]Abril!$C$30</f>
        <v>30.6</v>
      </c>
      <c r="AB28" s="6">
        <f>[24]Abril!$C$31</f>
        <v>31.2</v>
      </c>
      <c r="AC28" s="6">
        <f>[24]Abril!$C$32</f>
        <v>30.6</v>
      </c>
      <c r="AD28" s="6">
        <f>[24]Abril!$C$33</f>
        <v>31</v>
      </c>
      <c r="AE28" s="6">
        <f>[24]Abril!$C$34</f>
        <v>31.6</v>
      </c>
      <c r="AF28" s="11">
        <f t="shared" si="5"/>
        <v>31.6</v>
      </c>
      <c r="AG28" s="97">
        <f t="shared" si="6"/>
        <v>29.480000000000004</v>
      </c>
    </row>
    <row r="29" spans="1:33" ht="17.100000000000001" customHeight="1" x14ac:dyDescent="0.2">
      <c r="A29" s="141" t="s">
        <v>19</v>
      </c>
      <c r="B29" s="6" t="str">
        <f>[25]Abril!$C$5</f>
        <v>*</v>
      </c>
      <c r="C29" s="6" t="str">
        <f>[25]Abril!$C$6</f>
        <v>*</v>
      </c>
      <c r="D29" s="6" t="str">
        <f>[25]Abril!$C$7</f>
        <v>*</v>
      </c>
      <c r="E29" s="6" t="str">
        <f>[25]Abril!$C$8</f>
        <v>*</v>
      </c>
      <c r="F29" s="6" t="str">
        <f>[25]Abril!$C$9</f>
        <v>*</v>
      </c>
      <c r="G29" s="6" t="str">
        <f>[25]Abril!$C$10</f>
        <v>*</v>
      </c>
      <c r="H29" s="6" t="str">
        <f>[25]Abril!$C$11</f>
        <v>*</v>
      </c>
      <c r="I29" s="6" t="str">
        <f>[25]Abril!$C$12</f>
        <v>*</v>
      </c>
      <c r="J29" s="6" t="str">
        <f>[25]Abril!$C$13</f>
        <v>*</v>
      </c>
      <c r="K29" s="6" t="str">
        <f>[25]Abril!$C$14</f>
        <v>*</v>
      </c>
      <c r="L29" s="6" t="str">
        <f>[25]Abril!$C$15</f>
        <v>*</v>
      </c>
      <c r="M29" s="6" t="str">
        <f>[25]Abril!$C$16</f>
        <v>*</v>
      </c>
      <c r="N29" s="6" t="str">
        <f>[25]Abril!$C$17</f>
        <v>*</v>
      </c>
      <c r="O29" s="6">
        <f>[25]Abril!$C$18</f>
        <v>27.6</v>
      </c>
      <c r="P29" s="6">
        <f>[25]Abril!$C$19</f>
        <v>29.3</v>
      </c>
      <c r="Q29" s="6">
        <f>[25]Abril!$C$20</f>
        <v>28</v>
      </c>
      <c r="R29" s="6">
        <f>[25]Abril!$C$21</f>
        <v>28.7</v>
      </c>
      <c r="S29" s="6">
        <f>[25]Abril!$C$22</f>
        <v>30</v>
      </c>
      <c r="T29" s="6">
        <f>[25]Abril!$C$23</f>
        <v>30.9</v>
      </c>
      <c r="U29" s="6">
        <f>[25]Abril!$C$24</f>
        <v>25.3</v>
      </c>
      <c r="V29" s="6">
        <f>[25]Abril!$C$25</f>
        <v>30.7</v>
      </c>
      <c r="W29" s="6">
        <f>[25]Abril!$C$26</f>
        <v>31</v>
      </c>
      <c r="X29" s="6">
        <f>[25]Abril!$C$27</f>
        <v>30.7</v>
      </c>
      <c r="Y29" s="6">
        <f>[25]Abril!$C$28</f>
        <v>31.5</v>
      </c>
      <c r="Z29" s="6">
        <f>[25]Abril!$C$29</f>
        <v>30.7</v>
      </c>
      <c r="AA29" s="6">
        <f>[25]Abril!$C$30</f>
        <v>31</v>
      </c>
      <c r="AB29" s="6">
        <f>[25]Abril!$C$31</f>
        <v>31.1</v>
      </c>
      <c r="AC29" s="6">
        <f>[25]Abril!$C$32</f>
        <v>32.200000000000003</v>
      </c>
      <c r="AD29" s="6">
        <f>[25]Abril!$C$33</f>
        <v>32.200000000000003</v>
      </c>
      <c r="AE29" s="6">
        <f>[25]Abril!$C$34</f>
        <v>32.299999999999997</v>
      </c>
      <c r="AF29" s="11">
        <f t="shared" si="5"/>
        <v>32.299999999999997</v>
      </c>
      <c r="AG29" s="97">
        <f t="shared" si="6"/>
        <v>30.188235294117643</v>
      </c>
    </row>
    <row r="30" spans="1:33" ht="17.100000000000001" customHeight="1" x14ac:dyDescent="0.2">
      <c r="A30" s="141" t="s">
        <v>31</v>
      </c>
      <c r="B30" s="6">
        <f>[26]Abril!$C$5</f>
        <v>24.5</v>
      </c>
      <c r="C30" s="6">
        <f>[26]Abril!$C$6</f>
        <v>28</v>
      </c>
      <c r="D30" s="6">
        <f>[26]Abril!$C$7</f>
        <v>29.6</v>
      </c>
      <c r="E30" s="6">
        <f>[26]Abril!$C$8</f>
        <v>29.8</v>
      </c>
      <c r="F30" s="6">
        <f>[26]Abril!$C$9</f>
        <v>30.9</v>
      </c>
      <c r="G30" s="6">
        <f>[26]Abril!$C$10</f>
        <v>32.1</v>
      </c>
      <c r="H30" s="6">
        <f>[26]Abril!$C$11</f>
        <v>32.799999999999997</v>
      </c>
      <c r="I30" s="6">
        <f>[26]Abril!$C$12</f>
        <v>31.8</v>
      </c>
      <c r="J30" s="6">
        <f>[26]Abril!$C$13</f>
        <v>32.700000000000003</v>
      </c>
      <c r="K30" s="6">
        <f>[26]Abril!$C$14</f>
        <v>33.4</v>
      </c>
      <c r="L30" s="6">
        <f>[26]Abril!$C$15</f>
        <v>33.799999999999997</v>
      </c>
      <c r="M30" s="6">
        <f>[26]Abril!$C$16</f>
        <v>33</v>
      </c>
      <c r="N30" s="6">
        <f>[26]Abril!$C$17</f>
        <v>32.299999999999997</v>
      </c>
      <c r="O30" s="6">
        <f>[26]Abril!$C$18</f>
        <v>32.4</v>
      </c>
      <c r="P30" s="6">
        <f>[26]Abril!$C$19</f>
        <v>28.7</v>
      </c>
      <c r="Q30" s="6">
        <f>[26]Abril!$C$20</f>
        <v>29.4</v>
      </c>
      <c r="R30" s="6">
        <f>[26]Abril!$C$21</f>
        <v>27.9</v>
      </c>
      <c r="S30" s="6">
        <f>[26]Abril!$C$22</f>
        <v>28.9</v>
      </c>
      <c r="T30" s="6">
        <f>[26]Abril!$C$23</f>
        <v>30.5</v>
      </c>
      <c r="U30" s="6">
        <f>[26]Abril!$C$24</f>
        <v>30</v>
      </c>
      <c r="V30" s="6">
        <f>[26]Abril!$C$25</f>
        <v>30.8</v>
      </c>
      <c r="W30" s="6">
        <f>[26]Abril!$C$26</f>
        <v>31.3</v>
      </c>
      <c r="X30" s="6">
        <f>[26]Abril!$C$27</f>
        <v>32</v>
      </c>
      <c r="Y30" s="6">
        <f>[26]Abril!$C$28</f>
        <v>32.200000000000003</v>
      </c>
      <c r="Z30" s="6">
        <f>[26]Abril!$C$29</f>
        <v>31.9</v>
      </c>
      <c r="AA30" s="6">
        <f>[26]Abril!$C$30</f>
        <v>32.299999999999997</v>
      </c>
      <c r="AB30" s="6">
        <f>[26]Abril!$C$31</f>
        <v>32.5</v>
      </c>
      <c r="AC30" s="6">
        <f>[26]Abril!$C$32</f>
        <v>33</v>
      </c>
      <c r="AD30" s="6">
        <f>[26]Abril!$C$33</f>
        <v>32.700000000000003</v>
      </c>
      <c r="AE30" s="6">
        <f>[26]Abril!$C$34</f>
        <v>33.1</v>
      </c>
      <c r="AF30" s="11">
        <f t="shared" si="5"/>
        <v>33.799999999999997</v>
      </c>
      <c r="AG30" s="97">
        <f t="shared" si="6"/>
        <v>31.143333333333327</v>
      </c>
    </row>
    <row r="31" spans="1:33" ht="17.100000000000001" customHeight="1" x14ac:dyDescent="0.2">
      <c r="A31" s="141" t="s">
        <v>51</v>
      </c>
      <c r="B31" s="6">
        <f>[27]Abril!$C$5</f>
        <v>28.1</v>
      </c>
      <c r="C31" s="6">
        <f>[27]Abril!$C$6</f>
        <v>28.2</v>
      </c>
      <c r="D31" s="6">
        <f>[27]Abril!$C$7</f>
        <v>35.200000000000003</v>
      </c>
      <c r="E31" s="6">
        <f>[27]Abril!$C$8</f>
        <v>35</v>
      </c>
      <c r="F31" s="6">
        <f>[27]Abril!$C$9</f>
        <v>38.1</v>
      </c>
      <c r="G31" s="6">
        <f>[27]Abril!$C$10</f>
        <v>36</v>
      </c>
      <c r="H31" s="6">
        <f>[27]Abril!$C$11</f>
        <v>36.4</v>
      </c>
      <c r="I31" s="6">
        <f>[27]Abril!$C$12</f>
        <v>35.299999999999997</v>
      </c>
      <c r="J31" s="6">
        <f>[27]Abril!$C$13</f>
        <v>37.6</v>
      </c>
      <c r="K31" s="6">
        <f>[27]Abril!$C$14</f>
        <v>35</v>
      </c>
      <c r="L31" s="6">
        <f>[27]Abril!$C$15</f>
        <v>35.1</v>
      </c>
      <c r="M31" s="6">
        <f>[27]Abril!$C$16</f>
        <v>33.299999999999997</v>
      </c>
      <c r="N31" s="6">
        <f>[27]Abril!$C$17</f>
        <v>34.6</v>
      </c>
      <c r="O31" s="6">
        <f>[27]Abril!$C$18</f>
        <v>35.9</v>
      </c>
      <c r="P31" s="6">
        <f>[27]Abril!$C$19</f>
        <v>34.799999999999997</v>
      </c>
      <c r="Q31" s="6">
        <f>[27]Abril!$C$20</f>
        <v>31</v>
      </c>
      <c r="R31" s="6">
        <f>[27]Abril!$C$21</f>
        <v>32.5</v>
      </c>
      <c r="S31" s="6">
        <f>[27]Abril!$C$22</f>
        <v>31.8</v>
      </c>
      <c r="T31" s="6">
        <f>[27]Abril!$C$23</f>
        <v>30</v>
      </c>
      <c r="U31" s="6">
        <f>[27]Abril!$C$24</f>
        <v>28.8</v>
      </c>
      <c r="V31" s="6">
        <f>[27]Abril!$C$25</f>
        <v>34.700000000000003</v>
      </c>
      <c r="W31" s="6">
        <f>[27]Abril!$C$26</f>
        <v>33</v>
      </c>
      <c r="X31" s="6">
        <f>[27]Abril!$C$27</f>
        <v>35.6</v>
      </c>
      <c r="Y31" s="6">
        <f>[27]Abril!$C$28</f>
        <v>36.200000000000003</v>
      </c>
      <c r="Z31" s="6">
        <f>[27]Abril!$C$29</f>
        <v>37</v>
      </c>
      <c r="AA31" s="6">
        <f>[27]Abril!$C$30</f>
        <v>36.6</v>
      </c>
      <c r="AB31" s="6">
        <f>[27]Abril!$C$31</f>
        <v>36.799999999999997</v>
      </c>
      <c r="AC31" s="6">
        <f>[27]Abril!$C$32</f>
        <v>34.200000000000003</v>
      </c>
      <c r="AD31" s="6">
        <f>[27]Abril!$C$33</f>
        <v>35.1</v>
      </c>
      <c r="AE31" s="6">
        <f>[27]Abril!$C$34</f>
        <v>36.299999999999997</v>
      </c>
      <c r="AF31" s="11">
        <f>MAX(B31:AE31)</f>
        <v>38.1</v>
      </c>
      <c r="AG31" s="97">
        <f>AVERAGE(B31:AE31)</f>
        <v>34.273333333333333</v>
      </c>
    </row>
    <row r="32" spans="1:33" ht="17.100000000000001" customHeight="1" x14ac:dyDescent="0.2">
      <c r="A32" s="141" t="s">
        <v>20</v>
      </c>
      <c r="B32" s="6">
        <f>[28]Abril!$C$5</f>
        <v>29.5</v>
      </c>
      <c r="C32" s="6">
        <f>[28]Abril!$C$6</f>
        <v>31.2</v>
      </c>
      <c r="D32" s="6">
        <f>[28]Abril!$C$7</f>
        <v>31.8</v>
      </c>
      <c r="E32" s="6">
        <f>[28]Abril!$C$8</f>
        <v>32.6</v>
      </c>
      <c r="F32" s="6">
        <f>[28]Abril!$C$9</f>
        <v>34.200000000000003</v>
      </c>
      <c r="G32" s="6">
        <f>[28]Abril!$C$10</f>
        <v>35.5</v>
      </c>
      <c r="H32" s="6">
        <f>[28]Abril!$C$11</f>
        <v>35.9</v>
      </c>
      <c r="I32" s="6">
        <f>[28]Abril!$C$12</f>
        <v>35.4</v>
      </c>
      <c r="J32" s="6">
        <f>[28]Abril!$C$13</f>
        <v>36</v>
      </c>
      <c r="K32" s="6">
        <f>[28]Abril!$C$14</f>
        <v>35.299999999999997</v>
      </c>
      <c r="L32" s="6">
        <f>[28]Abril!$C$15</f>
        <v>34.799999999999997</v>
      </c>
      <c r="M32" s="6">
        <f>[28]Abril!$C$16</f>
        <v>34.799999999999997</v>
      </c>
      <c r="N32" s="6">
        <f>[28]Abril!$C$17</f>
        <v>34.5</v>
      </c>
      <c r="O32" s="6">
        <f>[28]Abril!$C$18</f>
        <v>33.5</v>
      </c>
      <c r="P32" s="6">
        <f>[28]Abril!$C$19</f>
        <v>32.1</v>
      </c>
      <c r="Q32" s="6">
        <f>[28]Abril!$C$20</f>
        <v>31.9</v>
      </c>
      <c r="R32" s="6">
        <f>[28]Abril!$C$21</f>
        <v>31.1</v>
      </c>
      <c r="S32" s="6">
        <f>[28]Abril!$C$22</f>
        <v>32</v>
      </c>
      <c r="T32" s="6">
        <f>[28]Abril!$C$23</f>
        <v>33.1</v>
      </c>
      <c r="U32" s="6">
        <f>[28]Abril!$C$24</f>
        <v>34.200000000000003</v>
      </c>
      <c r="V32" s="6">
        <f>[28]Abril!$C$25</f>
        <v>34.799999999999997</v>
      </c>
      <c r="W32" s="6">
        <f>[28]Abril!$C$26</f>
        <v>34.200000000000003</v>
      </c>
      <c r="X32" s="6">
        <f>[28]Abril!$C$27</f>
        <v>35.299999999999997</v>
      </c>
      <c r="Y32" s="6">
        <f>[28]Abril!$C$28</f>
        <v>35.700000000000003</v>
      </c>
      <c r="Z32" s="6">
        <f>[28]Abril!$C$29</f>
        <v>35.799999999999997</v>
      </c>
      <c r="AA32" s="6">
        <f>[28]Abril!$C$30</f>
        <v>34.700000000000003</v>
      </c>
      <c r="AB32" s="6">
        <f>[28]Abril!$C$31</f>
        <v>35.200000000000003</v>
      </c>
      <c r="AC32" s="6">
        <f>[28]Abril!$C$32</f>
        <v>36.6</v>
      </c>
      <c r="AD32" s="6">
        <f>[28]Abril!$C$33</f>
        <v>35.299999999999997</v>
      </c>
      <c r="AE32" s="6">
        <f>[28]Abril!$C$34</f>
        <v>35.200000000000003</v>
      </c>
      <c r="AF32" s="11">
        <f>MAX(B32:AE32)</f>
        <v>36.6</v>
      </c>
      <c r="AG32" s="97">
        <f>AVERAGE(B32:AE32)</f>
        <v>34.073333333333345</v>
      </c>
    </row>
    <row r="33" spans="1:33" ht="17.100000000000001" customHeight="1" x14ac:dyDescent="0.2">
      <c r="A33" s="87" t="s">
        <v>149</v>
      </c>
      <c r="B33" s="6" t="str">
        <f>[29]Abril!$C$5</f>
        <v>*</v>
      </c>
      <c r="C33" s="6" t="str">
        <f>[29]Abril!$C$6</f>
        <v>*</v>
      </c>
      <c r="D33" s="6" t="str">
        <f>[29]Abril!$C$7</f>
        <v>*</v>
      </c>
      <c r="E33" s="6" t="str">
        <f>[29]Abril!$C$8</f>
        <v>*</v>
      </c>
      <c r="F33" s="6" t="str">
        <f>[29]Abril!$C$9</f>
        <v>*</v>
      </c>
      <c r="G33" s="6" t="str">
        <f>[29]Abril!$C$10</f>
        <v>*</v>
      </c>
      <c r="H33" s="6" t="str">
        <f>[29]Abril!$C$11</f>
        <v>*</v>
      </c>
      <c r="I33" s="6" t="str">
        <f>[29]Abril!$C$12</f>
        <v>*</v>
      </c>
      <c r="J33" s="6">
        <f>[29]Abril!$C$13</f>
        <v>28.3</v>
      </c>
      <c r="K33" s="6">
        <f>[29]Abril!$C$14</f>
        <v>33.1</v>
      </c>
      <c r="L33" s="6">
        <f>[29]Abril!$C$15</f>
        <v>33.5</v>
      </c>
      <c r="M33" s="6">
        <f>[29]Abril!$C$16</f>
        <v>33.5</v>
      </c>
      <c r="N33" s="6">
        <f>[29]Abril!$C$17</f>
        <v>33</v>
      </c>
      <c r="O33" s="6">
        <f>[29]Abril!$C$18</f>
        <v>32.5</v>
      </c>
      <c r="P33" s="6">
        <f>[29]Abril!$C$19</f>
        <v>28.2</v>
      </c>
      <c r="Q33" s="6">
        <f>[29]Abril!$C$20</f>
        <v>28.6</v>
      </c>
      <c r="R33" s="6">
        <f>[29]Abril!$C$21</f>
        <v>30.6</v>
      </c>
      <c r="S33" s="6">
        <f>[29]Abril!$C$22</f>
        <v>30.7</v>
      </c>
      <c r="T33" s="6">
        <f>[29]Abril!$C$23</f>
        <v>31.7</v>
      </c>
      <c r="U33" s="6">
        <f>[29]Abril!$C$24</f>
        <v>31.7</v>
      </c>
      <c r="V33" s="6">
        <f>[29]Abril!$C$25</f>
        <v>32.1</v>
      </c>
      <c r="W33" s="6">
        <f>[29]Abril!$C$26</f>
        <v>32.200000000000003</v>
      </c>
      <c r="X33" s="6">
        <f>[29]Abril!$C$27</f>
        <v>32.799999999999997</v>
      </c>
      <c r="Y33" s="6">
        <f>[29]Abril!$C$28</f>
        <v>32.4</v>
      </c>
      <c r="Z33" s="6">
        <f>[29]Abril!$C$29</f>
        <v>32.6</v>
      </c>
      <c r="AA33" s="6">
        <f>[29]Abril!$C$30</f>
        <v>32.9</v>
      </c>
      <c r="AB33" s="6">
        <f>[29]Abril!$C$31</f>
        <v>33.1</v>
      </c>
      <c r="AC33" s="6">
        <f>[29]Abril!$C$32</f>
        <v>34.200000000000003</v>
      </c>
      <c r="AD33" s="6">
        <f>[29]Abril!$C$33</f>
        <v>34</v>
      </c>
      <c r="AE33" s="6">
        <f>[29]Abril!$C$34</f>
        <v>34.200000000000003</v>
      </c>
      <c r="AF33" s="10">
        <f t="shared" ref="AF33:AF41" si="7">MAX(B33:AE33)</f>
        <v>34.200000000000003</v>
      </c>
      <c r="AG33" s="96">
        <f t="shared" ref="AG33:AG41" si="8">AVERAGE(B33:AE33)</f>
        <v>32.086363636363643</v>
      </c>
    </row>
    <row r="34" spans="1:33" ht="17.100000000000001" customHeight="1" x14ac:dyDescent="0.2">
      <c r="A34" s="87" t="s">
        <v>150</v>
      </c>
      <c r="B34" s="6" t="str">
        <f>[30]Abril!$C$5</f>
        <v>*</v>
      </c>
      <c r="C34" s="6" t="str">
        <f>[30]Abril!$C$6</f>
        <v>*</v>
      </c>
      <c r="D34" s="6" t="str">
        <f>[30]Abril!$C$7</f>
        <v>*</v>
      </c>
      <c r="E34" s="6" t="str">
        <f>[30]Abril!$C$8</f>
        <v>*</v>
      </c>
      <c r="F34" s="6" t="str">
        <f>[30]Abril!$C$9</f>
        <v>*</v>
      </c>
      <c r="G34" s="6" t="str">
        <f>[30]Abril!$C$10</f>
        <v>*</v>
      </c>
      <c r="H34" s="6" t="str">
        <f>[30]Abril!$C$11</f>
        <v>*</v>
      </c>
      <c r="I34" s="6" t="str">
        <f>[30]Abril!$C$12</f>
        <v>*</v>
      </c>
      <c r="J34" s="6" t="str">
        <f>[30]Abril!$C$13</f>
        <v>*</v>
      </c>
      <c r="K34" s="6" t="str">
        <f>[30]Abril!$C$14</f>
        <v>*</v>
      </c>
      <c r="L34" s="6" t="str">
        <f>[30]Abril!$C$15</f>
        <v>*</v>
      </c>
      <c r="M34" s="6" t="str">
        <f>[30]Abril!$C$16</f>
        <v>*</v>
      </c>
      <c r="N34" s="6">
        <f>[30]Abril!$C$17</f>
        <v>29.9</v>
      </c>
      <c r="O34" s="6">
        <f>[30]Abril!$C$18</f>
        <v>29.7</v>
      </c>
      <c r="P34" s="6">
        <f>[30]Abril!$C$19</f>
        <v>27.8</v>
      </c>
      <c r="Q34" s="6">
        <f>[30]Abril!$C$20</f>
        <v>26.5</v>
      </c>
      <c r="R34" s="6">
        <f>[30]Abril!$C$21</f>
        <v>27.1</v>
      </c>
      <c r="S34" s="6">
        <f>[30]Abril!$C$22</f>
        <v>28.3</v>
      </c>
      <c r="T34" s="6">
        <f>[30]Abril!$C$23</f>
        <v>29.8</v>
      </c>
      <c r="U34" s="6">
        <f>[30]Abril!$C$24</f>
        <v>29.8</v>
      </c>
      <c r="V34" s="6">
        <f>[30]Abril!$C$25</f>
        <v>29.9</v>
      </c>
      <c r="W34" s="6">
        <f>[30]Abril!$C$26</f>
        <v>30.1</v>
      </c>
      <c r="X34" s="6">
        <f>[30]Abril!$C$27</f>
        <v>29.9</v>
      </c>
      <c r="Y34" s="6">
        <f>[30]Abril!$C$28</f>
        <v>30.1</v>
      </c>
      <c r="Z34" s="6">
        <f>[30]Abril!$C$29</f>
        <v>29.5</v>
      </c>
      <c r="AA34" s="6">
        <f>[30]Abril!$C$30</f>
        <v>30.1</v>
      </c>
      <c r="AB34" s="6">
        <f>[30]Abril!$C$31</f>
        <v>30.4</v>
      </c>
      <c r="AC34" s="6">
        <f>[30]Abril!$C$32</f>
        <v>31.4</v>
      </c>
      <c r="AD34" s="6">
        <f>[30]Abril!$C$33</f>
        <v>31.2</v>
      </c>
      <c r="AE34" s="6">
        <f>[30]Abril!$C$34</f>
        <v>31.6</v>
      </c>
      <c r="AF34" s="11">
        <f t="shared" si="7"/>
        <v>31.6</v>
      </c>
      <c r="AG34" s="97">
        <f t="shared" si="8"/>
        <v>29.616666666666667</v>
      </c>
    </row>
    <row r="35" spans="1:33" ht="17.100000000000001" customHeight="1" x14ac:dyDescent="0.2">
      <c r="A35" s="87" t="s">
        <v>151</v>
      </c>
      <c r="B35" s="6">
        <f>[31]Abril!$C$5</f>
        <v>26</v>
      </c>
      <c r="C35" s="6">
        <f>[31]Abril!$C$6</f>
        <v>26.8</v>
      </c>
      <c r="D35" s="6">
        <f>[31]Abril!$C$7</f>
        <v>28.6</v>
      </c>
      <c r="E35" s="6">
        <f>[31]Abril!$C$8</f>
        <v>29.9</v>
      </c>
      <c r="F35" s="6">
        <f>[31]Abril!$C$9</f>
        <v>30.9</v>
      </c>
      <c r="G35" s="6">
        <f>[31]Abril!$C$10</f>
        <v>31.5</v>
      </c>
      <c r="H35" s="6">
        <f>[31]Abril!$C$11</f>
        <v>32.299999999999997</v>
      </c>
      <c r="I35" s="6">
        <f>[31]Abril!$C$12</f>
        <v>31.9</v>
      </c>
      <c r="J35" s="6">
        <f>[31]Abril!$C$13</f>
        <v>32.200000000000003</v>
      </c>
      <c r="K35" s="6">
        <f>[31]Abril!$C$14</f>
        <v>32.299999999999997</v>
      </c>
      <c r="L35" s="6">
        <f>[31]Abril!$C$15</f>
        <v>32.4</v>
      </c>
      <c r="M35" s="6">
        <f>[31]Abril!$C$16</f>
        <v>32.200000000000003</v>
      </c>
      <c r="N35" s="6">
        <f>[31]Abril!$C$17</f>
        <v>31.5</v>
      </c>
      <c r="O35" s="6">
        <f>[31]Abril!$C$18</f>
        <v>31.1</v>
      </c>
      <c r="P35" s="6">
        <f>[31]Abril!$C$19</f>
        <v>28.4</v>
      </c>
      <c r="Q35" s="6">
        <f>[31]Abril!$C$20</f>
        <v>25.9</v>
      </c>
      <c r="R35" s="6">
        <f>[31]Abril!$C$21</f>
        <v>26.5</v>
      </c>
      <c r="S35" s="6">
        <f>[31]Abril!$C$22</f>
        <v>28</v>
      </c>
      <c r="T35" s="6">
        <f>[31]Abril!$C$23</f>
        <v>29.6</v>
      </c>
      <c r="U35" s="6">
        <f>[31]Abril!$C$24</f>
        <v>29.6</v>
      </c>
      <c r="V35" s="6">
        <f>[31]Abril!$C$25</f>
        <v>30.2</v>
      </c>
      <c r="W35" s="6">
        <f>[31]Abril!$C$26</f>
        <v>31.2</v>
      </c>
      <c r="X35" s="6">
        <f>[31]Abril!$C$27</f>
        <v>31.4</v>
      </c>
      <c r="Y35" s="6">
        <f>[31]Abril!$C$28</f>
        <v>31.7</v>
      </c>
      <c r="Z35" s="6">
        <f>[31]Abril!$C$29</f>
        <v>32.4</v>
      </c>
      <c r="AA35" s="6">
        <f>[31]Abril!$C$30</f>
        <v>31.1</v>
      </c>
      <c r="AB35" s="6">
        <f>[31]Abril!$C$31</f>
        <v>32.700000000000003</v>
      </c>
      <c r="AC35" s="6">
        <f>[31]Abril!$C$32</f>
        <v>32.4</v>
      </c>
      <c r="AD35" s="6">
        <f>[31]Abril!$C$33</f>
        <v>32.4</v>
      </c>
      <c r="AE35" s="6">
        <f>[31]Abril!$C$34</f>
        <v>33.5</v>
      </c>
      <c r="AF35" s="11">
        <f t="shared" si="7"/>
        <v>33.5</v>
      </c>
      <c r="AG35" s="97">
        <f t="shared" si="8"/>
        <v>30.553333333333338</v>
      </c>
    </row>
    <row r="36" spans="1:33" ht="17.100000000000001" customHeight="1" x14ac:dyDescent="0.2">
      <c r="A36" s="87" t="s">
        <v>152</v>
      </c>
      <c r="B36" s="6" t="str">
        <f>[32]Abril!$C$5</f>
        <v>*</v>
      </c>
      <c r="C36" s="6" t="str">
        <f>[32]Abril!$C$6</f>
        <v>*</v>
      </c>
      <c r="D36" s="6" t="str">
        <f>[32]Abril!$C$7</f>
        <v>*</v>
      </c>
      <c r="E36" s="6" t="str">
        <f>[32]Abril!$C$8</f>
        <v>*</v>
      </c>
      <c r="F36" s="6" t="str">
        <f>[32]Abril!$C$9</f>
        <v>*</v>
      </c>
      <c r="G36" s="6" t="str">
        <f>[32]Abril!$C$10</f>
        <v>*</v>
      </c>
      <c r="H36" s="6" t="str">
        <f>[32]Abril!$C$11</f>
        <v>*</v>
      </c>
      <c r="I36" s="6" t="str">
        <f>[32]Abril!$C$12</f>
        <v>*</v>
      </c>
      <c r="J36" s="6" t="str">
        <f>[32]Abril!$C$13</f>
        <v>*</v>
      </c>
      <c r="K36" s="6" t="str">
        <f>[32]Abril!$C$14</f>
        <v>*</v>
      </c>
      <c r="L36" s="6" t="str">
        <f>[32]Abril!$C$15</f>
        <v>*</v>
      </c>
      <c r="M36" s="6" t="str">
        <f>[32]Abril!$C$16</f>
        <v>*</v>
      </c>
      <c r="N36" s="6" t="str">
        <f>[32]Abril!$C$17</f>
        <v>*</v>
      </c>
      <c r="O36" s="6" t="str">
        <f>[32]Abril!$C$18</f>
        <v>*</v>
      </c>
      <c r="P36" s="6" t="str">
        <f>[32]Abril!$C$19</f>
        <v>*</v>
      </c>
      <c r="Q36" s="6" t="str">
        <f>[32]Abril!$C$20</f>
        <v>*</v>
      </c>
      <c r="R36" s="6" t="str">
        <f>[32]Abril!$C$21</f>
        <v>*</v>
      </c>
      <c r="S36" s="6" t="str">
        <f>[32]Abril!$C$22</f>
        <v>*</v>
      </c>
      <c r="T36" s="6" t="str">
        <f>[32]Abril!$C$23</f>
        <v>*</v>
      </c>
      <c r="U36" s="6" t="str">
        <f>[32]Abril!$C$24</f>
        <v>*</v>
      </c>
      <c r="V36" s="6" t="str">
        <f>[32]Abril!$C$25</f>
        <v>*</v>
      </c>
      <c r="W36" s="6" t="str">
        <f>[32]Abril!$C$26</f>
        <v>*</v>
      </c>
      <c r="X36" s="6" t="str">
        <f>[32]Abril!$C$27</f>
        <v>*</v>
      </c>
      <c r="Y36" s="6" t="str">
        <f>[32]Abril!$C$28</f>
        <v>*</v>
      </c>
      <c r="Z36" s="6" t="str">
        <f>[32]Abril!$C$29</f>
        <v>*</v>
      </c>
      <c r="AA36" s="6" t="str">
        <f>[32]Abril!$C$30</f>
        <v>*</v>
      </c>
      <c r="AB36" s="6" t="str">
        <f>[32]Abril!$C$31</f>
        <v>*</v>
      </c>
      <c r="AC36" s="6" t="str">
        <f>[32]Abril!$C$32</f>
        <v>*</v>
      </c>
      <c r="AD36" s="6" t="str">
        <f>[32]Abril!$C$33</f>
        <v>*</v>
      </c>
      <c r="AE36" s="6" t="str">
        <f>[32]Abril!$C$34</f>
        <v>*</v>
      </c>
      <c r="AF36" s="11" t="s">
        <v>133</v>
      </c>
      <c r="AG36" s="97" t="s">
        <v>133</v>
      </c>
    </row>
    <row r="37" spans="1:33" ht="17.100000000000001" customHeight="1" x14ac:dyDescent="0.2">
      <c r="A37" s="87" t="s">
        <v>153</v>
      </c>
      <c r="B37" s="6" t="str">
        <f>[33]Abril!$C$5</f>
        <v>*</v>
      </c>
      <c r="C37" s="6" t="str">
        <f>[33]Abril!$C$6</f>
        <v>*</v>
      </c>
      <c r="D37" s="6" t="str">
        <f>[33]Abril!$C$7</f>
        <v>*</v>
      </c>
      <c r="E37" s="6" t="str">
        <f>[33]Abril!$C$8</f>
        <v>*</v>
      </c>
      <c r="F37" s="6" t="str">
        <f>[33]Abril!$C$9</f>
        <v>*</v>
      </c>
      <c r="G37" s="6">
        <f>[33]Abril!$C$10</f>
        <v>31.1</v>
      </c>
      <c r="H37" s="6">
        <f>[33]Abril!$C$11</f>
        <v>33.4</v>
      </c>
      <c r="I37" s="6">
        <f>[33]Abril!$C$12</f>
        <v>33</v>
      </c>
      <c r="J37" s="6">
        <f>[33]Abril!$C$13</f>
        <v>33.700000000000003</v>
      </c>
      <c r="K37" s="6">
        <f>[33]Abril!$C$14</f>
        <v>33.700000000000003</v>
      </c>
      <c r="L37" s="6">
        <f>[33]Abril!$C$15</f>
        <v>33.200000000000003</v>
      </c>
      <c r="M37" s="6">
        <f>[33]Abril!$C$16</f>
        <v>33.1</v>
      </c>
      <c r="N37" s="6">
        <f>[33]Abril!$C$17</f>
        <v>32</v>
      </c>
      <c r="O37" s="6">
        <f>[33]Abril!$C$18</f>
        <v>31.5</v>
      </c>
      <c r="P37" s="6">
        <f>[33]Abril!$C$19</f>
        <v>31.1</v>
      </c>
      <c r="Q37" s="6">
        <f>[33]Abril!$C$20</f>
        <v>29.2</v>
      </c>
      <c r="R37" s="6">
        <f>[33]Abril!$C$21</f>
        <v>30</v>
      </c>
      <c r="S37" s="6">
        <f>[33]Abril!$C$22</f>
        <v>31.2</v>
      </c>
      <c r="T37" s="6">
        <f>[33]Abril!$C$23</f>
        <v>31.4</v>
      </c>
      <c r="U37" s="6">
        <f>[33]Abril!$C$24</f>
        <v>32.299999999999997</v>
      </c>
      <c r="V37" s="6">
        <f>[33]Abril!$C$25</f>
        <v>31.8</v>
      </c>
      <c r="W37" s="6">
        <f>[33]Abril!$C$26</f>
        <v>31.4</v>
      </c>
      <c r="X37" s="6">
        <f>[33]Abril!$C$27</f>
        <v>32.299999999999997</v>
      </c>
      <c r="Y37" s="6">
        <f>[33]Abril!$C$28</f>
        <v>32.799999999999997</v>
      </c>
      <c r="Z37" s="6">
        <f>[33]Abril!$C$29</f>
        <v>32.9</v>
      </c>
      <c r="AA37" s="6">
        <f>[33]Abril!$C$30</f>
        <v>33</v>
      </c>
      <c r="AB37" s="6">
        <f>[33]Abril!$C$31</f>
        <v>34.200000000000003</v>
      </c>
      <c r="AC37" s="6">
        <f>[33]Abril!$C$32</f>
        <v>34.1</v>
      </c>
      <c r="AD37" s="6">
        <f>[33]Abril!$C$33</f>
        <v>33.5</v>
      </c>
      <c r="AE37" s="6">
        <f>[33]Abril!$C$34</f>
        <v>34.299999999999997</v>
      </c>
      <c r="AF37" s="11">
        <f t="shared" si="7"/>
        <v>34.299999999999997</v>
      </c>
      <c r="AG37" s="97">
        <f t="shared" si="8"/>
        <v>32.407999999999994</v>
      </c>
    </row>
    <row r="38" spans="1:33" ht="17.100000000000001" customHeight="1" x14ac:dyDescent="0.2">
      <c r="A38" s="87" t="s">
        <v>154</v>
      </c>
      <c r="B38" s="6">
        <f>[34]Abril!$C$5</f>
        <v>29.8</v>
      </c>
      <c r="C38" s="6">
        <f>[34]Abril!$C$6</f>
        <v>29.4</v>
      </c>
      <c r="D38" s="6">
        <f>[34]Abril!$C$7</f>
        <v>29.4</v>
      </c>
      <c r="E38" s="6">
        <f>[34]Abril!$C$8</f>
        <v>29.3</v>
      </c>
      <c r="F38" s="6">
        <f>[34]Abril!$C$9</f>
        <v>30.5</v>
      </c>
      <c r="G38" s="6">
        <f>[34]Abril!$C$10</f>
        <v>31.2</v>
      </c>
      <c r="H38" s="6">
        <f>[34]Abril!$C$11</f>
        <v>31.7</v>
      </c>
      <c r="I38" s="6">
        <f>[34]Abril!$C$12</f>
        <v>31.9</v>
      </c>
      <c r="J38" s="6">
        <f>[34]Abril!$C$13</f>
        <v>31.8</v>
      </c>
      <c r="K38" s="6">
        <f>[34]Abril!$C$14</f>
        <v>32.200000000000003</v>
      </c>
      <c r="L38" s="6">
        <f>[34]Abril!$C$15</f>
        <v>32.299999999999997</v>
      </c>
      <c r="M38" s="6">
        <f>[34]Abril!$C$16</f>
        <v>32.5</v>
      </c>
      <c r="N38" s="6">
        <f>[34]Abril!$C$17</f>
        <v>31.8</v>
      </c>
      <c r="O38" s="6">
        <f>[34]Abril!$C$18</f>
        <v>31.5</v>
      </c>
      <c r="P38" s="6">
        <f>[34]Abril!$C$19</f>
        <v>29.1</v>
      </c>
      <c r="Q38" s="6">
        <f>[34]Abril!$C$20</f>
        <v>28.2</v>
      </c>
      <c r="R38" s="6">
        <f>[34]Abril!$C$21</f>
        <v>29</v>
      </c>
      <c r="S38" s="6">
        <f>[34]Abril!$C$22</f>
        <v>30</v>
      </c>
      <c r="T38" s="6">
        <f>[34]Abril!$C$23</f>
        <v>31</v>
      </c>
      <c r="U38" s="6">
        <f>[34]Abril!$C$24</f>
        <v>29.4</v>
      </c>
      <c r="V38" s="6">
        <f>[34]Abril!$C$25</f>
        <v>30.7</v>
      </c>
      <c r="W38" s="6">
        <f>[34]Abril!$C$26</f>
        <v>30.4</v>
      </c>
      <c r="X38" s="6">
        <f>[34]Abril!$C$27</f>
        <v>30.6</v>
      </c>
      <c r="Y38" s="6">
        <f>[34]Abril!$C$28</f>
        <v>31.2</v>
      </c>
      <c r="Z38" s="6">
        <f>[34]Abril!$C$29</f>
        <v>31.4</v>
      </c>
      <c r="AA38" s="6">
        <f>[34]Abril!$C$30</f>
        <v>31.1</v>
      </c>
      <c r="AB38" s="6">
        <f>[34]Abril!$C$31</f>
        <v>31.5</v>
      </c>
      <c r="AC38" s="6">
        <f>[34]Abril!$C$32</f>
        <v>32.6</v>
      </c>
      <c r="AD38" s="6">
        <f>[34]Abril!$C$33</f>
        <v>32.200000000000003</v>
      </c>
      <c r="AE38" s="6">
        <f>[34]Abril!$C$34</f>
        <v>32.9</v>
      </c>
      <c r="AF38" s="11">
        <f t="shared" si="7"/>
        <v>32.9</v>
      </c>
      <c r="AG38" s="97">
        <f t="shared" si="8"/>
        <v>30.886666666666667</v>
      </c>
    </row>
    <row r="39" spans="1:33" ht="17.100000000000001" customHeight="1" x14ac:dyDescent="0.2">
      <c r="A39" s="87" t="s">
        <v>155</v>
      </c>
      <c r="B39" s="6" t="str">
        <f>[35]Abril!$C$5</f>
        <v>*</v>
      </c>
      <c r="C39" s="6" t="str">
        <f>[35]Abril!$C$6</f>
        <v>*</v>
      </c>
      <c r="D39" s="6" t="str">
        <f>[35]Abril!$C$7</f>
        <v>*</v>
      </c>
      <c r="E39" s="6" t="str">
        <f>[35]Abril!$C$8</f>
        <v>*</v>
      </c>
      <c r="F39" s="6" t="str">
        <f>[35]Abril!$C$9</f>
        <v>*</v>
      </c>
      <c r="G39" s="6" t="str">
        <f>[35]Abril!$C$10</f>
        <v>*</v>
      </c>
      <c r="H39" s="6" t="str">
        <f>[35]Abril!$C$11</f>
        <v>*</v>
      </c>
      <c r="I39" s="6" t="str">
        <f>[35]Abril!$C$12</f>
        <v>*</v>
      </c>
      <c r="J39" s="6" t="str">
        <f>[35]Abril!$C$13</f>
        <v>*</v>
      </c>
      <c r="K39" s="6" t="str">
        <f>[35]Abril!$C$14</f>
        <v>*</v>
      </c>
      <c r="L39" s="6" t="str">
        <f>[35]Abril!$C$15</f>
        <v>*</v>
      </c>
      <c r="M39" s="6" t="str">
        <f>[35]Abril!$C$16</f>
        <v>*</v>
      </c>
      <c r="N39" s="6" t="str">
        <f>[35]Abril!$C$17</f>
        <v>*</v>
      </c>
      <c r="O39" s="6" t="str">
        <f>[35]Abril!$C$18</f>
        <v>*</v>
      </c>
      <c r="P39" s="6" t="str">
        <f>[35]Abril!$C$19</f>
        <v>*</v>
      </c>
      <c r="Q39" s="6" t="str">
        <f>[35]Abril!$C$20</f>
        <v>*</v>
      </c>
      <c r="R39" s="6">
        <f>[35]Abril!$C$21</f>
        <v>26.1</v>
      </c>
      <c r="S39" s="6">
        <f>[35]Abril!$C$22</f>
        <v>28.5</v>
      </c>
      <c r="T39" s="6">
        <f>[35]Abril!$C$23</f>
        <v>29</v>
      </c>
      <c r="U39" s="6">
        <f>[35]Abril!$C$24</f>
        <v>30.6</v>
      </c>
      <c r="V39" s="6">
        <f>[35]Abril!$C$25</f>
        <v>31.3</v>
      </c>
      <c r="W39" s="6">
        <f>[35]Abril!$C$26</f>
        <v>31</v>
      </c>
      <c r="X39" s="6">
        <f>[35]Abril!$C$27</f>
        <v>31.5</v>
      </c>
      <c r="Y39" s="6">
        <f>[35]Abril!$C$28</f>
        <v>32.299999999999997</v>
      </c>
      <c r="Z39" s="6">
        <f>[35]Abril!$C$29</f>
        <v>32.299999999999997</v>
      </c>
      <c r="AA39" s="6">
        <f>[35]Abril!$C$30</f>
        <v>31.7</v>
      </c>
      <c r="AB39" s="6">
        <f>[35]Abril!$C$31</f>
        <v>32.1</v>
      </c>
      <c r="AC39" s="6">
        <f>[35]Abril!$C$32</f>
        <v>32.9</v>
      </c>
      <c r="AD39" s="6">
        <f>[35]Abril!$C$33</f>
        <v>32.700000000000003</v>
      </c>
      <c r="AE39" s="6">
        <f>[35]Abril!$C$34</f>
        <v>32.799999999999997</v>
      </c>
      <c r="AF39" s="11">
        <f t="shared" si="7"/>
        <v>32.9</v>
      </c>
      <c r="AG39" s="97">
        <f t="shared" si="8"/>
        <v>31.057142857142857</v>
      </c>
    </row>
    <row r="40" spans="1:33" ht="17.100000000000001" customHeight="1" x14ac:dyDescent="0.2">
      <c r="A40" s="87" t="s">
        <v>156</v>
      </c>
      <c r="B40" s="6" t="str">
        <f>[36]Abril!$C$5</f>
        <v>*</v>
      </c>
      <c r="C40" s="6" t="str">
        <f>[36]Abril!$C$6</f>
        <v>*</v>
      </c>
      <c r="D40" s="6" t="str">
        <f>[36]Abril!$C$7</f>
        <v>*</v>
      </c>
      <c r="E40" s="6" t="str">
        <f>[36]Abril!$C$8</f>
        <v>*</v>
      </c>
      <c r="F40" s="6" t="str">
        <f>[36]Abril!$C$9</f>
        <v>*</v>
      </c>
      <c r="G40" s="6" t="str">
        <f>[36]Abril!$C$10</f>
        <v>*</v>
      </c>
      <c r="H40" s="6" t="str">
        <f>[36]Abril!$C$11</f>
        <v>*</v>
      </c>
      <c r="I40" s="6" t="str">
        <f>[36]Abril!$C$12</f>
        <v>*</v>
      </c>
      <c r="J40" s="6" t="str">
        <f>[36]Abril!$C$13</f>
        <v>*</v>
      </c>
      <c r="K40" s="6" t="str">
        <f>[36]Abril!$C$14</f>
        <v>*</v>
      </c>
      <c r="L40" s="6" t="str">
        <f>[36]Abril!$C$15</f>
        <v>*</v>
      </c>
      <c r="M40" s="6" t="str">
        <f>[36]Abril!$C$16</f>
        <v>*</v>
      </c>
      <c r="N40" s="6" t="str">
        <f>[36]Abril!$C$17</f>
        <v>*</v>
      </c>
      <c r="O40" s="6" t="str">
        <f>[36]Abril!$C$18</f>
        <v>*</v>
      </c>
      <c r="P40" s="6" t="str">
        <f>[36]Abril!$C$19</f>
        <v>*</v>
      </c>
      <c r="Q40" s="6" t="str">
        <f>[36]Abril!$C$20</f>
        <v>*</v>
      </c>
      <c r="R40" s="6" t="str">
        <f>[36]Abril!$C$21</f>
        <v>*</v>
      </c>
      <c r="S40" s="6" t="str">
        <f>[36]Abril!$C$22</f>
        <v>*</v>
      </c>
      <c r="T40" s="6" t="str">
        <f>[36]Abril!$C$23</f>
        <v>*</v>
      </c>
      <c r="U40" s="6" t="str">
        <f>[36]Abril!$C$24</f>
        <v>*</v>
      </c>
      <c r="V40" s="6" t="str">
        <f>[36]Abril!$C$25</f>
        <v>*</v>
      </c>
      <c r="W40" s="6" t="str">
        <f>[36]Abril!$C$26</f>
        <v>*</v>
      </c>
      <c r="X40" s="6" t="str">
        <f>[36]Abril!$C$27</f>
        <v>*</v>
      </c>
      <c r="Y40" s="6" t="str">
        <f>[36]Abril!$C$28</f>
        <v>*</v>
      </c>
      <c r="Z40" s="6" t="str">
        <f>[36]Abril!$C$29</f>
        <v>*</v>
      </c>
      <c r="AA40" s="6" t="str">
        <f>[36]Abril!$C$30</f>
        <v>*</v>
      </c>
      <c r="AB40" s="6" t="str">
        <f>[36]Abril!$C$31</f>
        <v>*</v>
      </c>
      <c r="AC40" s="6" t="str">
        <f>[36]Abril!$C$32</f>
        <v>*</v>
      </c>
      <c r="AD40" s="6" t="str">
        <f>[36]Abril!$C$33</f>
        <v>*</v>
      </c>
      <c r="AE40" s="6" t="str">
        <f>[36]Abril!$C$34</f>
        <v>*</v>
      </c>
      <c r="AF40" s="11" t="s">
        <v>133</v>
      </c>
      <c r="AG40" s="97" t="s">
        <v>133</v>
      </c>
    </row>
    <row r="41" spans="1:33" ht="17.100000000000001" customHeight="1" x14ac:dyDescent="0.2">
      <c r="A41" s="87" t="s">
        <v>157</v>
      </c>
      <c r="B41" s="6" t="str">
        <f>[37]Abril!$C$5</f>
        <v>*</v>
      </c>
      <c r="C41" s="6" t="str">
        <f>[37]Abril!$C$6</f>
        <v>*</v>
      </c>
      <c r="D41" s="6" t="str">
        <f>[37]Abril!$C$7</f>
        <v>*</v>
      </c>
      <c r="E41" s="6" t="str">
        <f>[37]Abril!$C$8</f>
        <v>*</v>
      </c>
      <c r="F41" s="6" t="str">
        <f>[37]Abril!$C$9</f>
        <v>*</v>
      </c>
      <c r="G41" s="6" t="str">
        <f>[37]Abril!$C$10</f>
        <v>*</v>
      </c>
      <c r="H41" s="6" t="str">
        <f>[37]Abril!$C$11</f>
        <v>*</v>
      </c>
      <c r="I41" s="6" t="str">
        <f>[37]Abril!$C$12</f>
        <v>*</v>
      </c>
      <c r="J41" s="6" t="str">
        <f>[37]Abril!$C$13</f>
        <v>*</v>
      </c>
      <c r="K41" s="6" t="str">
        <f>[37]Abril!$C$14</f>
        <v>*</v>
      </c>
      <c r="L41" s="6">
        <f>[37]Abril!$C$15</f>
        <v>32.200000000000003</v>
      </c>
      <c r="M41" s="6">
        <f>[37]Abril!$C$16</f>
        <v>32.799999999999997</v>
      </c>
      <c r="N41" s="6">
        <f>[37]Abril!$C$17</f>
        <v>32.9</v>
      </c>
      <c r="O41" s="6">
        <f>[37]Abril!$C$18</f>
        <v>32</v>
      </c>
      <c r="P41" s="6">
        <f>[37]Abril!$C$19</f>
        <v>28.2</v>
      </c>
      <c r="Q41" s="6">
        <f>[37]Abril!$C$20</f>
        <v>27.1</v>
      </c>
      <c r="R41" s="6">
        <f>[37]Abril!$C$21</f>
        <v>28.7</v>
      </c>
      <c r="S41" s="6">
        <f>[37]Abril!$C$22</f>
        <v>30.1</v>
      </c>
      <c r="T41" s="6">
        <f>[37]Abril!$C$23</f>
        <v>31.4</v>
      </c>
      <c r="U41" s="6">
        <f>[37]Abril!$C$24</f>
        <v>27.7</v>
      </c>
      <c r="V41" s="6">
        <f>[37]Abril!$C$25</f>
        <v>32.299999999999997</v>
      </c>
      <c r="W41" s="6">
        <f>[37]Abril!$C$26</f>
        <v>32.4</v>
      </c>
      <c r="X41" s="6">
        <f>[37]Abril!$C$27</f>
        <v>31.9</v>
      </c>
      <c r="Y41" s="6">
        <f>[37]Abril!$C$28</f>
        <v>32.4</v>
      </c>
      <c r="Z41" s="6">
        <f>[37]Abril!$C$29</f>
        <v>31.6</v>
      </c>
      <c r="AA41" s="6">
        <f>[37]Abril!$C$30</f>
        <v>32.1</v>
      </c>
      <c r="AB41" s="6">
        <f>[37]Abril!$C$31</f>
        <v>32.5</v>
      </c>
      <c r="AC41" s="6">
        <f>[37]Abril!$C$32</f>
        <v>33.4</v>
      </c>
      <c r="AD41" s="6">
        <f>[37]Abril!$C$33</f>
        <v>33.700000000000003</v>
      </c>
      <c r="AE41" s="6">
        <f>[37]Abril!$C$34</f>
        <v>34</v>
      </c>
      <c r="AF41" s="11">
        <f t="shared" si="7"/>
        <v>34</v>
      </c>
      <c r="AG41" s="97">
        <f t="shared" si="8"/>
        <v>31.47</v>
      </c>
    </row>
    <row r="42" spans="1:33" ht="17.100000000000001" customHeight="1" x14ac:dyDescent="0.2">
      <c r="A42" s="87" t="s">
        <v>158</v>
      </c>
      <c r="B42" s="6">
        <f>[38]Abril!$C$5</f>
        <v>28.1</v>
      </c>
      <c r="C42" s="6">
        <f>[38]Abril!$C$6</f>
        <v>29.6</v>
      </c>
      <c r="D42" s="6">
        <f>[38]Abril!$C$7</f>
        <v>29.7</v>
      </c>
      <c r="E42" s="6">
        <f>[38]Abril!$C$8</f>
        <v>30.2</v>
      </c>
      <c r="F42" s="6">
        <f>[38]Abril!$C$9</f>
        <v>30.9</v>
      </c>
      <c r="G42" s="6">
        <f>[38]Abril!$C$10</f>
        <v>32</v>
      </c>
      <c r="H42" s="6">
        <f>[38]Abril!$C$11</f>
        <v>32.4</v>
      </c>
      <c r="I42" s="6">
        <f>[38]Abril!$C$12</f>
        <v>31.6</v>
      </c>
      <c r="J42" s="6">
        <f>[38]Abril!$C$13</f>
        <v>32.1</v>
      </c>
      <c r="K42" s="6">
        <f>[38]Abril!$C$14</f>
        <v>33.200000000000003</v>
      </c>
      <c r="L42" s="6">
        <f>[38]Abril!$C$15</f>
        <v>32.9</v>
      </c>
      <c r="M42" s="6">
        <f>[38]Abril!$C$16</f>
        <v>32.799999999999997</v>
      </c>
      <c r="N42" s="6">
        <f>[38]Abril!$C$17</f>
        <v>31.8</v>
      </c>
      <c r="O42" s="6">
        <f>[38]Abril!$C$18</f>
        <v>32.299999999999997</v>
      </c>
      <c r="P42" s="6">
        <f>[38]Abril!$C$19</f>
        <v>28.5</v>
      </c>
      <c r="Q42" s="6">
        <f>[38]Abril!$C$20</f>
        <v>29.1</v>
      </c>
      <c r="R42" s="6">
        <f>[38]Abril!$C$21</f>
        <v>29.2</v>
      </c>
      <c r="S42" s="6">
        <f>[38]Abril!$C$22</f>
        <v>30</v>
      </c>
      <c r="T42" s="6">
        <f>[38]Abril!$C$23</f>
        <v>32.5</v>
      </c>
      <c r="U42" s="6">
        <f>[38]Abril!$C$24</f>
        <v>29.9</v>
      </c>
      <c r="V42" s="6">
        <f>[38]Abril!$C$25</f>
        <v>30.8</v>
      </c>
      <c r="W42" s="6">
        <f>[38]Abril!$C$26</f>
        <v>30.9</v>
      </c>
      <c r="X42" s="6">
        <f>[38]Abril!$C$27</f>
        <v>31.1</v>
      </c>
      <c r="Y42" s="6">
        <f>[38]Abril!$C$28</f>
        <v>31.5</v>
      </c>
      <c r="Z42" s="6">
        <f>[38]Abril!$C$29</f>
        <v>31.2</v>
      </c>
      <c r="AA42" s="6">
        <f>[38]Abril!$C$30</f>
        <v>31.2</v>
      </c>
      <c r="AB42" s="6">
        <f>[38]Abril!$C$31</f>
        <v>31.4</v>
      </c>
      <c r="AC42" s="6">
        <f>[38]Abril!$C$32</f>
        <v>33</v>
      </c>
      <c r="AD42" s="6">
        <f>[38]Abril!$C$33</f>
        <v>33</v>
      </c>
      <c r="AE42" s="6">
        <f>[38]Abril!$C$34</f>
        <v>32.9</v>
      </c>
      <c r="AF42" s="11">
        <f>MAX(B42:AE42)</f>
        <v>33.200000000000003</v>
      </c>
      <c r="AG42" s="97">
        <f>AVERAGE(B42:AE42)</f>
        <v>31.193333333333335</v>
      </c>
    </row>
    <row r="43" spans="1:33" ht="17.100000000000001" customHeight="1" x14ac:dyDescent="0.2">
      <c r="A43" s="87" t="s">
        <v>159</v>
      </c>
      <c r="B43" s="6" t="str">
        <f>[39]Abril!$C$5</f>
        <v>*</v>
      </c>
      <c r="C43" s="6" t="str">
        <f>[39]Abril!$C$6</f>
        <v>*</v>
      </c>
      <c r="D43" s="6" t="str">
        <f>[39]Abril!$C$7</f>
        <v>*</v>
      </c>
      <c r="E43" s="6" t="str">
        <f>[39]Abril!$C$8</f>
        <v>*</v>
      </c>
      <c r="F43" s="6" t="str">
        <f>[39]Abril!$C$9</f>
        <v>*</v>
      </c>
      <c r="G43" s="6" t="str">
        <f>[39]Abril!$C$10</f>
        <v>*</v>
      </c>
      <c r="H43" s="6" t="str">
        <f>[39]Abril!$C$11</f>
        <v>*</v>
      </c>
      <c r="I43" s="6" t="str">
        <f>[39]Abril!$C$12</f>
        <v>*</v>
      </c>
      <c r="J43" s="6" t="str">
        <f>[39]Abril!$C$13</f>
        <v>*</v>
      </c>
      <c r="K43" s="6" t="str">
        <f>[39]Abril!$C$14</f>
        <v>*</v>
      </c>
      <c r="L43" s="6" t="str">
        <f>[39]Abril!$C$15</f>
        <v>*</v>
      </c>
      <c r="M43" s="6">
        <f>[39]Abril!$C$16</f>
        <v>25</v>
      </c>
      <c r="N43" s="6">
        <f>[39]Abril!$C$17</f>
        <v>31</v>
      </c>
      <c r="O43" s="6">
        <f>[39]Abril!$C$18</f>
        <v>31.1</v>
      </c>
      <c r="P43" s="6">
        <f>[39]Abril!$C$19</f>
        <v>28.5</v>
      </c>
      <c r="Q43" s="6">
        <f>[39]Abril!$C$20</f>
        <v>27.6</v>
      </c>
      <c r="R43" s="6">
        <f>[39]Abril!$C$21</f>
        <v>27.4</v>
      </c>
      <c r="S43" s="6">
        <f>[39]Abril!$C$22</f>
        <v>28.5</v>
      </c>
      <c r="T43" s="6">
        <f>[39]Abril!$C$23</f>
        <v>30</v>
      </c>
      <c r="U43" s="6">
        <f>[39]Abril!$C$24</f>
        <v>29.1</v>
      </c>
      <c r="V43" s="6">
        <f>[39]Abril!$C$25</f>
        <v>30.2</v>
      </c>
      <c r="W43" s="6">
        <f>[39]Abril!$C$26</f>
        <v>31</v>
      </c>
      <c r="X43" s="6">
        <f>[39]Abril!$C$27</f>
        <v>30.6</v>
      </c>
      <c r="Y43" s="6">
        <f>[39]Abril!$C$28</f>
        <v>31</v>
      </c>
      <c r="Z43" s="6">
        <f>[39]Abril!$C$29</f>
        <v>30.2</v>
      </c>
      <c r="AA43" s="6">
        <f>[39]Abril!$C$30</f>
        <v>30.6</v>
      </c>
      <c r="AB43" s="6">
        <f>[39]Abril!$C$31</f>
        <v>30.6</v>
      </c>
      <c r="AC43" s="6">
        <f>[39]Abril!$C$32</f>
        <v>32.1</v>
      </c>
      <c r="AD43" s="6">
        <f>[39]Abril!$C$33</f>
        <v>32</v>
      </c>
      <c r="AE43" s="6">
        <f>[39]Abril!$C$34</f>
        <v>32.6</v>
      </c>
      <c r="AF43" s="11">
        <f>MAX(B43:AE43)</f>
        <v>32.6</v>
      </c>
      <c r="AG43" s="97">
        <f>AVERAGE(B43:AE43)</f>
        <v>29.952631578947368</v>
      </c>
    </row>
    <row r="44" spans="1:33" ht="17.100000000000001" customHeight="1" x14ac:dyDescent="0.2">
      <c r="A44" s="87" t="s">
        <v>160</v>
      </c>
      <c r="B44" s="6" t="str">
        <f>[40]Abril!$C$5</f>
        <v>*</v>
      </c>
      <c r="C44" s="6" t="str">
        <f>[40]Abril!$C$6</f>
        <v>*</v>
      </c>
      <c r="D44" s="6" t="str">
        <f>[40]Abril!$C$7</f>
        <v>*</v>
      </c>
      <c r="E44" s="6" t="str">
        <f>[40]Abril!$C$8</f>
        <v>*</v>
      </c>
      <c r="F44" s="6" t="str">
        <f>[40]Abril!$C$9</f>
        <v>*</v>
      </c>
      <c r="G44" s="6" t="str">
        <f>[40]Abril!$C$10</f>
        <v>*</v>
      </c>
      <c r="H44" s="6" t="str">
        <f>[40]Abril!$C$11</f>
        <v>*</v>
      </c>
      <c r="I44" s="6" t="str">
        <f>[40]Abril!$C$12</f>
        <v>*</v>
      </c>
      <c r="J44" s="6" t="str">
        <f>[40]Abril!$C$13</f>
        <v>*</v>
      </c>
      <c r="K44" s="6" t="str">
        <f>[40]Abril!$C$14</f>
        <v>*</v>
      </c>
      <c r="L44" s="6" t="str">
        <f>[40]Abril!$C$15</f>
        <v>*</v>
      </c>
      <c r="M44" s="6" t="str">
        <f>[40]Abril!$C$16</f>
        <v>*</v>
      </c>
      <c r="N44" s="6" t="str">
        <f>[40]Abril!$C$17</f>
        <v>*</v>
      </c>
      <c r="O44" s="6" t="str">
        <f>[40]Abril!$C$18</f>
        <v>*</v>
      </c>
      <c r="P44" s="6" t="str">
        <f>[40]Abril!$C$19</f>
        <v>*</v>
      </c>
      <c r="Q44" s="6" t="str">
        <f>[40]Abril!$C$20</f>
        <v>*</v>
      </c>
      <c r="R44" s="6">
        <f>[40]Abril!$C$21</f>
        <v>30.1</v>
      </c>
      <c r="S44" s="6">
        <f>[40]Abril!$C$22</f>
        <v>30</v>
      </c>
      <c r="T44" s="6">
        <f>[40]Abril!$C$23</f>
        <v>31.8</v>
      </c>
      <c r="U44" s="6">
        <f>[40]Abril!$C$24</f>
        <v>31.2</v>
      </c>
      <c r="V44" s="6">
        <f>[40]Abril!$C$25</f>
        <v>31.9</v>
      </c>
      <c r="W44" s="6">
        <f>[40]Abril!$C$26</f>
        <v>32.200000000000003</v>
      </c>
      <c r="X44" s="6">
        <f>[40]Abril!$C$27</f>
        <v>32.299999999999997</v>
      </c>
      <c r="Y44" s="6">
        <f>[40]Abril!$C$28</f>
        <v>32.5</v>
      </c>
      <c r="Z44" s="6">
        <f>[40]Abril!$C$29</f>
        <v>32.4</v>
      </c>
      <c r="AA44" s="6">
        <f>[40]Abril!$C$30</f>
        <v>33.200000000000003</v>
      </c>
      <c r="AB44" s="6">
        <f>[40]Abril!$C$31</f>
        <v>33.799999999999997</v>
      </c>
      <c r="AC44" s="6">
        <f>[40]Abril!$C$32</f>
        <v>33.6</v>
      </c>
      <c r="AD44" s="6">
        <f>[40]Abril!$C$33</f>
        <v>33.6</v>
      </c>
      <c r="AE44" s="6">
        <f>[40]Abril!$C$34</f>
        <v>34.5</v>
      </c>
      <c r="AF44" s="11">
        <f t="shared" ref="AF44:AF49" si="9">MAX(B44:AE44)</f>
        <v>34.5</v>
      </c>
      <c r="AG44" s="97">
        <f t="shared" ref="AG44:AG49" si="10">AVERAGE(B44:AE44)</f>
        <v>32.364285714285714</v>
      </c>
    </row>
    <row r="45" spans="1:33" ht="17.100000000000001" customHeight="1" x14ac:dyDescent="0.2">
      <c r="A45" s="87" t="s">
        <v>161</v>
      </c>
      <c r="B45" s="6" t="str">
        <f>[41]Abril!$C$5</f>
        <v>*</v>
      </c>
      <c r="C45" s="6" t="str">
        <f>[41]Abril!$C$6</f>
        <v>*</v>
      </c>
      <c r="D45" s="6" t="str">
        <f>[41]Abril!$C$7</f>
        <v>*</v>
      </c>
      <c r="E45" s="6" t="str">
        <f>[41]Abril!$C$8</f>
        <v>*</v>
      </c>
      <c r="F45" s="6" t="str">
        <f>[41]Abril!$C$9</f>
        <v>*</v>
      </c>
      <c r="G45" s="6" t="str">
        <f>[41]Abril!$C$10</f>
        <v>*</v>
      </c>
      <c r="H45" s="6" t="str">
        <f>[41]Abril!$C$11</f>
        <v>*</v>
      </c>
      <c r="I45" s="6" t="str">
        <f>[41]Abril!$C$12</f>
        <v>*</v>
      </c>
      <c r="J45" s="6" t="str">
        <f>[41]Abril!$C$13</f>
        <v>*</v>
      </c>
      <c r="K45" s="6">
        <f>[41]Abril!$C$14</f>
        <v>33.200000000000003</v>
      </c>
      <c r="L45" s="6">
        <f>[41]Abril!$C$15</f>
        <v>33.6</v>
      </c>
      <c r="M45" s="6">
        <f>[41]Abril!$C$16</f>
        <v>33.299999999999997</v>
      </c>
      <c r="N45" s="6">
        <f>[41]Abril!$C$17</f>
        <v>32.5</v>
      </c>
      <c r="O45" s="6">
        <f>[41]Abril!$C$18</f>
        <v>32.299999999999997</v>
      </c>
      <c r="P45" s="6">
        <f>[41]Abril!$C$19</f>
        <v>27.9</v>
      </c>
      <c r="Q45" s="6">
        <f>[41]Abril!$C$20</f>
        <v>27.8</v>
      </c>
      <c r="R45" s="6">
        <f>[41]Abril!$C$21</f>
        <v>29.8</v>
      </c>
      <c r="S45" s="6">
        <f>[41]Abril!$C$22</f>
        <v>30.6</v>
      </c>
      <c r="T45" s="6">
        <f>[41]Abril!$C$23</f>
        <v>31.8</v>
      </c>
      <c r="U45" s="6">
        <f>[41]Abril!$C$24</f>
        <v>31.9</v>
      </c>
      <c r="V45" s="6">
        <f>[41]Abril!$C$25</f>
        <v>32.799999999999997</v>
      </c>
      <c r="W45" s="6">
        <f>[41]Abril!$C$26</f>
        <v>31.6</v>
      </c>
      <c r="X45" s="6">
        <f>[41]Abril!$C$27</f>
        <v>32.299999999999997</v>
      </c>
      <c r="Y45" s="6">
        <f>[41]Abril!$C$28</f>
        <v>32.700000000000003</v>
      </c>
      <c r="Z45" s="6">
        <f>[41]Abril!$C$29</f>
        <v>32.299999999999997</v>
      </c>
      <c r="AA45" s="6">
        <f>[41]Abril!$C$30</f>
        <v>32.299999999999997</v>
      </c>
      <c r="AB45" s="6">
        <f>[41]Abril!$C$31</f>
        <v>33.6</v>
      </c>
      <c r="AC45" s="6">
        <f>[41]Abril!$C$32</f>
        <v>34.299999999999997</v>
      </c>
      <c r="AD45" s="6">
        <f>[41]Abril!$C$33</f>
        <v>33.9</v>
      </c>
      <c r="AE45" s="6">
        <f>[41]Abril!$C$34</f>
        <v>34.700000000000003</v>
      </c>
      <c r="AF45" s="11">
        <f t="shared" si="9"/>
        <v>34.700000000000003</v>
      </c>
      <c r="AG45" s="97">
        <f t="shared" si="10"/>
        <v>32.152380952380952</v>
      </c>
    </row>
    <row r="46" spans="1:33" ht="17.100000000000001" customHeight="1" x14ac:dyDescent="0.2">
      <c r="A46" s="87" t="s">
        <v>162</v>
      </c>
      <c r="B46" s="6">
        <f>[42]Abril!$C$5</f>
        <v>29.6</v>
      </c>
      <c r="C46" s="6">
        <f>[42]Abril!$C$6</f>
        <v>29.7</v>
      </c>
      <c r="D46" s="6">
        <f>[42]Abril!$C$7</f>
        <v>31.1</v>
      </c>
      <c r="E46" s="6">
        <f>[42]Abril!$C$8</f>
        <v>31.8</v>
      </c>
      <c r="F46" s="6">
        <f>[42]Abril!$C$9</f>
        <v>33.4</v>
      </c>
      <c r="G46" s="6">
        <f>[42]Abril!$C$10</f>
        <v>34</v>
      </c>
      <c r="H46" s="6">
        <f>[42]Abril!$C$11</f>
        <v>33.4</v>
      </c>
      <c r="I46" s="6">
        <f>[42]Abril!$C$12</f>
        <v>34.200000000000003</v>
      </c>
      <c r="J46" s="6">
        <f>[42]Abril!$C$13</f>
        <v>34</v>
      </c>
      <c r="K46" s="6">
        <f>[42]Abril!$C$14</f>
        <v>34.700000000000003</v>
      </c>
      <c r="L46" s="6">
        <f>[42]Abril!$C$15</f>
        <v>34</v>
      </c>
      <c r="M46" s="6">
        <f>[42]Abril!$C$16</f>
        <v>32.700000000000003</v>
      </c>
      <c r="N46" s="6">
        <f>[42]Abril!$C$17</f>
        <v>32.4</v>
      </c>
      <c r="O46" s="6">
        <f>[42]Abril!$C$18</f>
        <v>32.700000000000003</v>
      </c>
      <c r="P46" s="6">
        <f>[42]Abril!$C$19</f>
        <v>32.299999999999997</v>
      </c>
      <c r="Q46" s="6">
        <f>[42]Abril!$C$20</f>
        <v>29</v>
      </c>
      <c r="R46" s="6">
        <f>[42]Abril!$C$21</f>
        <v>29.8</v>
      </c>
      <c r="S46" s="6">
        <f>[42]Abril!$C$22</f>
        <v>31.3</v>
      </c>
      <c r="T46" s="6">
        <f>[42]Abril!$C$23</f>
        <v>27.4</v>
      </c>
      <c r="U46" s="6">
        <f>[42]Abril!$C$24</f>
        <v>28.5</v>
      </c>
      <c r="V46" s="6">
        <f>[42]Abril!$C$25</f>
        <v>32.6</v>
      </c>
      <c r="W46" s="6">
        <f>[42]Abril!$C$26</f>
        <v>31.9</v>
      </c>
      <c r="X46" s="6">
        <f>[42]Abril!$C$27</f>
        <v>32.4</v>
      </c>
      <c r="Y46" s="6">
        <f>[42]Abril!$C$28</f>
        <v>33.799999999999997</v>
      </c>
      <c r="Z46" s="6">
        <f>[42]Abril!$C$29</f>
        <v>33.6</v>
      </c>
      <c r="AA46" s="6">
        <f>[42]Abril!$C$30</f>
        <v>34.200000000000003</v>
      </c>
      <c r="AB46" s="6">
        <f>[42]Abril!$C$31</f>
        <v>34.4</v>
      </c>
      <c r="AC46" s="6">
        <f>[42]Abril!$C$32</f>
        <v>33.299999999999997</v>
      </c>
      <c r="AD46" s="6">
        <f>[42]Abril!$C$33</f>
        <v>34.4</v>
      </c>
      <c r="AE46" s="6">
        <f>[42]Abril!$C$34</f>
        <v>34.4</v>
      </c>
      <c r="AF46" s="11">
        <f t="shared" si="9"/>
        <v>34.700000000000003</v>
      </c>
      <c r="AG46" s="97">
        <f t="shared" si="10"/>
        <v>32.36666666666666</v>
      </c>
    </row>
    <row r="47" spans="1:33" ht="17.100000000000001" customHeight="1" x14ac:dyDescent="0.2">
      <c r="A47" s="87" t="s">
        <v>163</v>
      </c>
      <c r="B47" s="6">
        <f>[43]Abril!$C$5</f>
        <v>27.1</v>
      </c>
      <c r="C47" s="6">
        <f>[43]Abril!$C$6</f>
        <v>27.1</v>
      </c>
      <c r="D47" s="6">
        <f>[43]Abril!$C$7</f>
        <v>29.7</v>
      </c>
      <c r="E47" s="6">
        <f>[43]Abril!$C$8</f>
        <v>30</v>
      </c>
      <c r="F47" s="6">
        <f>[43]Abril!$C$9</f>
        <v>31.1</v>
      </c>
      <c r="G47" s="6">
        <f>[43]Abril!$C$10</f>
        <v>32.1</v>
      </c>
      <c r="H47" s="6">
        <f>[43]Abril!$C$11</f>
        <v>32.799999999999997</v>
      </c>
      <c r="I47" s="6">
        <f>[43]Abril!$C$12</f>
        <v>32.5</v>
      </c>
      <c r="J47" s="6">
        <f>[43]Abril!$C$13</f>
        <v>33.5</v>
      </c>
      <c r="K47" s="6">
        <f>[43]Abril!$C$14</f>
        <v>33.799999999999997</v>
      </c>
      <c r="L47" s="6">
        <f>[43]Abril!$C$15</f>
        <v>33.700000000000003</v>
      </c>
      <c r="M47" s="6">
        <f>[43]Abril!$C$16</f>
        <v>33.299999999999997</v>
      </c>
      <c r="N47" s="6">
        <f>[43]Abril!$C$17</f>
        <v>32.799999999999997</v>
      </c>
      <c r="O47" s="6">
        <f>[43]Abril!$C$18</f>
        <v>33.299999999999997</v>
      </c>
      <c r="P47" s="6">
        <f>[43]Abril!$C$19</f>
        <v>27</v>
      </c>
      <c r="Q47" s="6">
        <f>[43]Abril!$C$20</f>
        <v>27</v>
      </c>
      <c r="R47" s="6">
        <f>[43]Abril!$C$21</f>
        <v>26.6</v>
      </c>
      <c r="S47" s="6">
        <f>[43]Abril!$C$22</f>
        <v>29.7</v>
      </c>
      <c r="T47" s="6">
        <f>[43]Abril!$C$23</f>
        <v>31.3</v>
      </c>
      <c r="U47" s="6">
        <f>[43]Abril!$C$24</f>
        <v>30.4</v>
      </c>
      <c r="V47" s="6">
        <f>[43]Abril!$C$25</f>
        <v>31.7</v>
      </c>
      <c r="W47" s="6">
        <f>[43]Abril!$C$26</f>
        <v>32</v>
      </c>
      <c r="X47" s="6">
        <f>[43]Abril!$C$27</f>
        <v>32.299999999999997</v>
      </c>
      <c r="Y47" s="6">
        <f>[43]Abril!$C$28</f>
        <v>32.5</v>
      </c>
      <c r="Z47" s="6">
        <f>[43]Abril!$C$29</f>
        <v>32.799999999999997</v>
      </c>
      <c r="AA47" s="6">
        <f>[43]Abril!$C$30</f>
        <v>32.9</v>
      </c>
      <c r="AB47" s="6">
        <f>[43]Abril!$C$31</f>
        <v>33.9</v>
      </c>
      <c r="AC47" s="6">
        <f>[43]Abril!$C$32</f>
        <v>33.6</v>
      </c>
      <c r="AD47" s="6">
        <f>[43]Abril!$C$33</f>
        <v>33.5</v>
      </c>
      <c r="AE47" s="6">
        <f>[43]Abril!$C$34</f>
        <v>34.4</v>
      </c>
      <c r="AF47" s="11">
        <f t="shared" si="9"/>
        <v>34.4</v>
      </c>
      <c r="AG47" s="97">
        <f t="shared" si="10"/>
        <v>31.479999999999997</v>
      </c>
    </row>
    <row r="48" spans="1:33" ht="17.100000000000001" customHeight="1" x14ac:dyDescent="0.2">
      <c r="A48" s="87" t="s">
        <v>164</v>
      </c>
      <c r="B48" s="6" t="str">
        <f>[44]Abril!$C$5</f>
        <v>*</v>
      </c>
      <c r="C48" s="6" t="str">
        <f>[44]Abril!$C$6</f>
        <v>*</v>
      </c>
      <c r="D48" s="6" t="str">
        <f>[44]Abril!$C$7</f>
        <v>*</v>
      </c>
      <c r="E48" s="6" t="str">
        <f>[44]Abril!$C$8</f>
        <v>*</v>
      </c>
      <c r="F48" s="6" t="str">
        <f>[44]Abril!$C$9</f>
        <v>*</v>
      </c>
      <c r="G48" s="6" t="str">
        <f>[44]Abril!$C$10</f>
        <v>*</v>
      </c>
      <c r="H48" s="6" t="str">
        <f>[44]Abril!$C$11</f>
        <v>*</v>
      </c>
      <c r="I48" s="6" t="str">
        <f>[44]Abril!$C$12</f>
        <v>*</v>
      </c>
      <c r="J48" s="6" t="str">
        <f>[44]Abril!$C$13</f>
        <v>*</v>
      </c>
      <c r="K48" s="6" t="str">
        <f>[44]Abril!$C$14</f>
        <v>*</v>
      </c>
      <c r="L48" s="6" t="str">
        <f>[44]Abril!$C$15</f>
        <v>*</v>
      </c>
      <c r="M48" s="6" t="str">
        <f>[44]Abril!$C$16</f>
        <v>*</v>
      </c>
      <c r="N48" s="6" t="str">
        <f>[44]Abril!$C$17</f>
        <v>*</v>
      </c>
      <c r="O48" s="6" t="str">
        <f>[44]Abril!$C$18</f>
        <v>*</v>
      </c>
      <c r="P48" s="6" t="str">
        <f>[44]Abril!$C$19</f>
        <v>*</v>
      </c>
      <c r="Q48" s="6" t="str">
        <f>[44]Abril!$C$20</f>
        <v>*</v>
      </c>
      <c r="R48" s="6" t="str">
        <f>[44]Abril!$C$21</f>
        <v>*</v>
      </c>
      <c r="S48" s="6" t="str">
        <f>[44]Abril!$C$22</f>
        <v>*</v>
      </c>
      <c r="T48" s="6" t="str">
        <f>[44]Abril!$C$23</f>
        <v>*</v>
      </c>
      <c r="U48" s="6" t="str">
        <f>[44]Abril!$C$24</f>
        <v>*</v>
      </c>
      <c r="V48" s="6" t="str">
        <f>[44]Abril!$C$25</f>
        <v>*</v>
      </c>
      <c r="W48" s="6" t="str">
        <f>[44]Abril!$C$26</f>
        <v>*</v>
      </c>
      <c r="X48" s="6">
        <f>[44]Abril!$C$27</f>
        <v>31.8</v>
      </c>
      <c r="Y48" s="6">
        <f>[44]Abril!$C$28</f>
        <v>32.1</v>
      </c>
      <c r="Z48" s="6">
        <f>[44]Abril!$C$29</f>
        <v>32.1</v>
      </c>
      <c r="AA48" s="6">
        <f>[44]Abril!$C$30</f>
        <v>32.4</v>
      </c>
      <c r="AB48" s="6">
        <f>[44]Abril!$C$31</f>
        <v>33.299999999999997</v>
      </c>
      <c r="AC48" s="6">
        <f>[44]Abril!$C$32</f>
        <v>33.5</v>
      </c>
      <c r="AD48" s="6">
        <f>[44]Abril!$C$33</f>
        <v>33.299999999999997</v>
      </c>
      <c r="AE48" s="6">
        <f>[44]Abril!$C$34</f>
        <v>33.700000000000003</v>
      </c>
      <c r="AF48" s="11">
        <f t="shared" si="9"/>
        <v>33.700000000000003</v>
      </c>
      <c r="AG48" s="97">
        <f t="shared" si="10"/>
        <v>32.774999999999999</v>
      </c>
    </row>
    <row r="49" spans="1:37" ht="17.100000000000001" customHeight="1" x14ac:dyDescent="0.2">
      <c r="A49" s="87" t="s">
        <v>165</v>
      </c>
      <c r="B49" s="6" t="str">
        <f>[45]Abril!$C$5</f>
        <v>*</v>
      </c>
      <c r="C49" s="6" t="str">
        <f>[45]Abril!$C$6</f>
        <v>*</v>
      </c>
      <c r="D49" s="6" t="str">
        <f>[45]Abril!$C$7</f>
        <v>*</v>
      </c>
      <c r="E49" s="6" t="str">
        <f>[45]Abril!$C$8</f>
        <v>*</v>
      </c>
      <c r="F49" s="6">
        <f>[45]Abril!$C$9</f>
        <v>31.2</v>
      </c>
      <c r="G49" s="6">
        <f>[45]Abril!$C$10</f>
        <v>32.5</v>
      </c>
      <c r="H49" s="6">
        <f>[45]Abril!$C$11</f>
        <v>32.200000000000003</v>
      </c>
      <c r="I49" s="6">
        <f>[45]Abril!$C$12</f>
        <v>31.9</v>
      </c>
      <c r="J49" s="6">
        <f>[45]Abril!$C$13</f>
        <v>31.8</v>
      </c>
      <c r="K49" s="6">
        <f>[45]Abril!$C$14</f>
        <v>33.299999999999997</v>
      </c>
      <c r="L49" s="6">
        <f>[45]Abril!$C$15</f>
        <v>32</v>
      </c>
      <c r="M49" s="6">
        <f>[45]Abril!$C$16</f>
        <v>32.4</v>
      </c>
      <c r="N49" s="6">
        <f>[45]Abril!$C$17</f>
        <v>30.2</v>
      </c>
      <c r="O49" s="6">
        <f>[45]Abril!$C$18</f>
        <v>30.3</v>
      </c>
      <c r="P49" s="6">
        <f>[45]Abril!$C$19</f>
        <v>27.1</v>
      </c>
      <c r="Q49" s="6">
        <f>[45]Abril!$C$20</f>
        <v>27.8</v>
      </c>
      <c r="R49" s="6">
        <f>[45]Abril!$C$21</f>
        <v>27.3</v>
      </c>
      <c r="S49" s="6">
        <f>[45]Abril!$C$22</f>
        <v>30</v>
      </c>
      <c r="T49" s="6">
        <f>[45]Abril!$C$23</f>
        <v>30.5</v>
      </c>
      <c r="U49" s="6">
        <f>[45]Abril!$C$24</f>
        <v>30.8</v>
      </c>
      <c r="V49" s="6">
        <f>[45]Abril!$C$25</f>
        <v>30.9</v>
      </c>
      <c r="W49" s="6">
        <f>[45]Abril!$C$26</f>
        <v>30.6</v>
      </c>
      <c r="X49" s="6">
        <f>[45]Abril!$C$27</f>
        <v>31</v>
      </c>
      <c r="Y49" s="6">
        <f>[45]Abril!$C$28</f>
        <v>31.9</v>
      </c>
      <c r="Z49" s="6">
        <f>[45]Abril!$C$29</f>
        <v>31.4</v>
      </c>
      <c r="AA49" s="6">
        <f>[45]Abril!$C$30</f>
        <v>32.1</v>
      </c>
      <c r="AB49" s="6">
        <f>[45]Abril!$C$31</f>
        <v>32.6</v>
      </c>
      <c r="AC49" s="6">
        <f>[45]Abril!$C$32</f>
        <v>32.200000000000003</v>
      </c>
      <c r="AD49" s="6">
        <f>[45]Abril!$C$33</f>
        <v>31.8</v>
      </c>
      <c r="AE49" s="6">
        <f>[45]Abril!$C$34</f>
        <v>33.299999999999997</v>
      </c>
      <c r="AF49" s="11">
        <f t="shared" si="9"/>
        <v>33.299999999999997</v>
      </c>
      <c r="AG49" s="97">
        <f t="shared" si="10"/>
        <v>31.119230769230771</v>
      </c>
    </row>
    <row r="50" spans="1:37" s="3" customFormat="1" ht="17.100000000000001" customHeight="1" x14ac:dyDescent="0.2">
      <c r="A50" s="90" t="s">
        <v>33</v>
      </c>
      <c r="B50" s="8">
        <f>MAX(B5:B49)</f>
        <v>31.7</v>
      </c>
      <c r="C50" s="8">
        <f t="shared" ref="C50:AF50" si="11">MAX(C5:C49)</f>
        <v>31.5</v>
      </c>
      <c r="D50" s="8">
        <f t="shared" si="11"/>
        <v>35.200000000000003</v>
      </c>
      <c r="E50" s="8">
        <f t="shared" si="11"/>
        <v>35</v>
      </c>
      <c r="F50" s="8">
        <f t="shared" si="11"/>
        <v>38.1</v>
      </c>
      <c r="G50" s="8">
        <f t="shared" si="11"/>
        <v>36</v>
      </c>
      <c r="H50" s="8">
        <f t="shared" si="11"/>
        <v>36.4</v>
      </c>
      <c r="I50" s="8">
        <f t="shared" si="11"/>
        <v>35.4</v>
      </c>
      <c r="J50" s="8">
        <f t="shared" si="11"/>
        <v>37.6</v>
      </c>
      <c r="K50" s="8">
        <f t="shared" si="11"/>
        <v>35.6</v>
      </c>
      <c r="L50" s="8">
        <f t="shared" si="11"/>
        <v>35.6</v>
      </c>
      <c r="M50" s="8">
        <f t="shared" si="11"/>
        <v>35.200000000000003</v>
      </c>
      <c r="N50" s="8">
        <f t="shared" si="11"/>
        <v>34.6</v>
      </c>
      <c r="O50" s="8">
        <f t="shared" si="11"/>
        <v>35.9</v>
      </c>
      <c r="P50" s="8">
        <f t="shared" si="11"/>
        <v>34.799999999999997</v>
      </c>
      <c r="Q50" s="8">
        <f t="shared" si="11"/>
        <v>40.9</v>
      </c>
      <c r="R50" s="8">
        <f t="shared" si="11"/>
        <v>32.5</v>
      </c>
      <c r="S50" s="8">
        <f t="shared" si="11"/>
        <v>32</v>
      </c>
      <c r="T50" s="8">
        <f t="shared" si="11"/>
        <v>33.1</v>
      </c>
      <c r="U50" s="8">
        <f t="shared" si="11"/>
        <v>34.200000000000003</v>
      </c>
      <c r="V50" s="8">
        <f t="shared" si="11"/>
        <v>34.799999999999997</v>
      </c>
      <c r="W50" s="8">
        <f t="shared" si="11"/>
        <v>34.200000000000003</v>
      </c>
      <c r="X50" s="8">
        <f t="shared" si="11"/>
        <v>35.6</v>
      </c>
      <c r="Y50" s="8">
        <f t="shared" si="11"/>
        <v>36.200000000000003</v>
      </c>
      <c r="Z50" s="8">
        <f t="shared" si="11"/>
        <v>37</v>
      </c>
      <c r="AA50" s="8">
        <f t="shared" si="11"/>
        <v>36.6</v>
      </c>
      <c r="AB50" s="8">
        <f t="shared" si="11"/>
        <v>36.799999999999997</v>
      </c>
      <c r="AC50" s="8">
        <f t="shared" si="11"/>
        <v>36.6</v>
      </c>
      <c r="AD50" s="8">
        <f t="shared" si="11"/>
        <v>35.700000000000003</v>
      </c>
      <c r="AE50" s="8">
        <f t="shared" si="11"/>
        <v>36.299999999999997</v>
      </c>
      <c r="AF50" s="11">
        <f t="shared" si="11"/>
        <v>40.9</v>
      </c>
      <c r="AG50" s="97">
        <f>AVERAGE(AG5:AG49)</f>
        <v>31.460974246449791</v>
      </c>
    </row>
    <row r="51" spans="1:37" x14ac:dyDescent="0.2">
      <c r="A51" s="77"/>
      <c r="B51" s="63"/>
      <c r="C51" s="63"/>
      <c r="D51" s="63" t="s">
        <v>137</v>
      </c>
      <c r="E51" s="63"/>
      <c r="F51" s="63"/>
      <c r="G51" s="63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6"/>
      <c r="AE51" s="66"/>
      <c r="AF51" s="68"/>
      <c r="AG51" s="78"/>
    </row>
    <row r="52" spans="1:37" x14ac:dyDescent="0.2">
      <c r="A52" s="77"/>
      <c r="B52" s="67" t="s">
        <v>138</v>
      </c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 t="s">
        <v>52</v>
      </c>
      <c r="N52" s="62"/>
      <c r="O52" s="62"/>
      <c r="P52" s="62"/>
      <c r="Q52" s="62"/>
      <c r="R52" s="62"/>
      <c r="S52" s="62"/>
      <c r="T52" s="142" t="s">
        <v>139</v>
      </c>
      <c r="U52" s="142"/>
      <c r="V52" s="142"/>
      <c r="W52" s="142"/>
      <c r="X52" s="142"/>
      <c r="Y52" s="62"/>
      <c r="Z52" s="62"/>
      <c r="AA52" s="62"/>
      <c r="AB52" s="62"/>
      <c r="AC52" s="62"/>
      <c r="AD52" s="62"/>
      <c r="AE52" s="62"/>
      <c r="AF52" s="63"/>
      <c r="AG52" s="79"/>
    </row>
    <row r="53" spans="1:37" x14ac:dyDescent="0.2">
      <c r="A53" s="80"/>
      <c r="B53" s="62"/>
      <c r="C53" s="62"/>
      <c r="D53" s="62"/>
      <c r="E53" s="62"/>
      <c r="F53" s="62"/>
      <c r="G53" s="62"/>
      <c r="H53" s="62"/>
      <c r="I53" s="62"/>
      <c r="J53" s="65"/>
      <c r="K53" s="65"/>
      <c r="L53" s="65"/>
      <c r="M53" s="65" t="s">
        <v>53</v>
      </c>
      <c r="N53" s="65"/>
      <c r="O53" s="65"/>
      <c r="P53" s="65"/>
      <c r="Q53" s="62"/>
      <c r="R53" s="62"/>
      <c r="S53" s="62"/>
      <c r="T53" s="143" t="s">
        <v>140</v>
      </c>
      <c r="U53" s="143"/>
      <c r="V53" s="143"/>
      <c r="W53" s="143"/>
      <c r="X53" s="143"/>
      <c r="Y53" s="62"/>
      <c r="Z53" s="62"/>
      <c r="AA53" s="62"/>
      <c r="AB53" s="62"/>
      <c r="AC53" s="62"/>
      <c r="AD53" s="66"/>
      <c r="AE53" s="66"/>
      <c r="AF53" s="68"/>
      <c r="AG53" s="81"/>
      <c r="AH53" s="1"/>
    </row>
    <row r="54" spans="1:37" x14ac:dyDescent="0.2">
      <c r="A54" s="77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6"/>
      <c r="AE54" s="93"/>
      <c r="AF54" s="68"/>
      <c r="AG54" s="82"/>
    </row>
    <row r="55" spans="1:37" x14ac:dyDescent="0.2">
      <c r="A55" s="80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93"/>
      <c r="AF55" s="62"/>
      <c r="AG55" s="79"/>
    </row>
    <row r="56" spans="1:37" x14ac:dyDescent="0.2">
      <c r="A56" s="80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93"/>
      <c r="AF56" s="62"/>
      <c r="AG56" s="79"/>
    </row>
    <row r="57" spans="1:37" ht="13.5" thickBot="1" x14ac:dyDescent="0.25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 t="s">
        <v>54</v>
      </c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 t="s">
        <v>54</v>
      </c>
      <c r="AB57" s="84"/>
      <c r="AC57" s="84"/>
      <c r="AD57" s="84"/>
      <c r="AE57" s="84"/>
      <c r="AF57" s="84"/>
      <c r="AG57" s="85"/>
    </row>
    <row r="59" spans="1:37" x14ac:dyDescent="0.2">
      <c r="T59" s="7"/>
    </row>
    <row r="61" spans="1:37" x14ac:dyDescent="0.2">
      <c r="AI61" s="12" t="s">
        <v>54</v>
      </c>
      <c r="AK61" s="12" t="s">
        <v>54</v>
      </c>
    </row>
    <row r="64" spans="1:37" x14ac:dyDescent="0.2">
      <c r="AK64" s="12" t="s">
        <v>54</v>
      </c>
    </row>
    <row r="75" spans="36:36" x14ac:dyDescent="0.2">
      <c r="AJ75" s="12" t="s">
        <v>54</v>
      </c>
    </row>
  </sheetData>
  <sheetProtection algorithmName="SHA-512" hashValue="mYnYMo28fcmwVJJ19D8A+ndE5VmVCuHsJDXMretEQdEUSTXNoYxEhJ3RPOuSp1inx7utKDf07g7r/wZdjQVf2g==" saltValue="apwmHWkVAI+KAjfWshUAog==" spinCount="100000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T52:X52"/>
    <mergeCell ref="T53:X53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zoomScale="90" zoomScaleNormal="90" workbookViewId="0">
      <selection activeCell="AK64" sqref="AK64"/>
    </sheetView>
  </sheetViews>
  <sheetFormatPr defaultRowHeight="12.75" x14ac:dyDescent="0.2"/>
  <cols>
    <col min="1" max="1" width="19.140625" style="51" customWidth="1"/>
    <col min="2" max="30" width="5.42578125" style="51" bestFit="1" customWidth="1"/>
    <col min="31" max="31" width="5.5703125" style="51" customWidth="1"/>
    <col min="32" max="32" width="7" style="52" bestFit="1" customWidth="1"/>
    <col min="33" max="33" width="7.28515625" style="53" bestFit="1" customWidth="1"/>
    <col min="34" max="16384" width="9.140625" style="42"/>
  </cols>
  <sheetData>
    <row r="1" spans="1:33" ht="20.100000000000001" customHeight="1" x14ac:dyDescent="0.2">
      <c r="A1" s="154" t="s">
        <v>24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3" s="43" customFormat="1" ht="20.100000000000001" customHeight="1" x14ac:dyDescent="0.2">
      <c r="A2" s="158" t="s">
        <v>21</v>
      </c>
      <c r="B2" s="144" t="s">
        <v>135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6"/>
    </row>
    <row r="3" spans="1:33" s="46" customFormat="1" ht="20.100000000000001" customHeight="1" x14ac:dyDescent="0.2">
      <c r="A3" s="158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44" t="s">
        <v>42</v>
      </c>
      <c r="AG3" s="100" t="s">
        <v>40</v>
      </c>
    </row>
    <row r="4" spans="1:33" s="46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44" t="s">
        <v>39</v>
      </c>
      <c r="AG4" s="100" t="s">
        <v>39</v>
      </c>
    </row>
    <row r="5" spans="1:33" s="46" customFormat="1" ht="20.100000000000001" customHeight="1" x14ac:dyDescent="0.2">
      <c r="A5" s="138" t="s">
        <v>47</v>
      </c>
      <c r="B5" s="47">
        <f>[1]Abril!$D$5</f>
        <v>21</v>
      </c>
      <c r="C5" s="47">
        <f>[1]Abril!$D$6</f>
        <v>21.5</v>
      </c>
      <c r="D5" s="47">
        <f>[1]Abril!$D$7</f>
        <v>21.1</v>
      </c>
      <c r="E5" s="47">
        <f>[1]Abril!$D$8</f>
        <v>19.2</v>
      </c>
      <c r="F5" s="47">
        <f>[1]Abril!$D$9</f>
        <v>16.600000000000001</v>
      </c>
      <c r="G5" s="47">
        <f>[1]Abril!$D$10</f>
        <v>17.8</v>
      </c>
      <c r="H5" s="47">
        <f>[1]Abril!$D$11</f>
        <v>17.5</v>
      </c>
      <c r="I5" s="47">
        <f>[1]Abril!$D$12</f>
        <v>18.3</v>
      </c>
      <c r="J5" s="47">
        <f>[1]Abril!$D$13</f>
        <v>20</v>
      </c>
      <c r="K5" s="47">
        <f>[1]Abril!$D$14</f>
        <v>20.100000000000001</v>
      </c>
      <c r="L5" s="47">
        <f>[1]Abril!$D$15</f>
        <v>19.8</v>
      </c>
      <c r="M5" s="47">
        <f>[1]Abril!$D$16</f>
        <v>18.7</v>
      </c>
      <c r="N5" s="47">
        <f>[1]Abril!$D$17</f>
        <v>16.899999999999999</v>
      </c>
      <c r="O5" s="47">
        <f>[1]Abril!$D$18</f>
        <v>18.5</v>
      </c>
      <c r="P5" s="47">
        <f>[1]Abril!$D$19</f>
        <v>20.9</v>
      </c>
      <c r="Q5" s="47">
        <f>[1]Abril!$D$20</f>
        <v>20.7</v>
      </c>
      <c r="R5" s="47">
        <f>[1]Abril!$D$21</f>
        <v>20.5</v>
      </c>
      <c r="S5" s="47">
        <f>[1]Abril!$D$22</f>
        <v>20.8</v>
      </c>
      <c r="T5" s="47">
        <f>[1]Abril!$D$23</f>
        <v>19.5</v>
      </c>
      <c r="U5" s="47">
        <f>[1]Abril!$D$24</f>
        <v>21.3</v>
      </c>
      <c r="V5" s="47">
        <f>[1]Abril!$D$25</f>
        <v>18.399999999999999</v>
      </c>
      <c r="W5" s="47">
        <f>[1]Abril!$D$26</f>
        <v>15.2</v>
      </c>
      <c r="X5" s="47">
        <f>[1]Abril!$D$27</f>
        <v>14.8</v>
      </c>
      <c r="Y5" s="47">
        <f>[1]Abril!$D$28</f>
        <v>16.899999999999999</v>
      </c>
      <c r="Z5" s="47">
        <f>[1]Abril!$D$29</f>
        <v>16.100000000000001</v>
      </c>
      <c r="AA5" s="47">
        <f>[1]Abril!$D$30</f>
        <v>16.100000000000001</v>
      </c>
      <c r="AB5" s="47">
        <f>[1]Abril!$D$31</f>
        <v>17.399999999999999</v>
      </c>
      <c r="AC5" s="47">
        <f>[1]Abril!$D$32</f>
        <v>17.7</v>
      </c>
      <c r="AD5" s="47">
        <f>[1]Abril!$D$33</f>
        <v>17.5</v>
      </c>
      <c r="AE5" s="47">
        <f>[1]Abril!$D$34</f>
        <v>17.7</v>
      </c>
      <c r="AF5" s="44">
        <f t="shared" ref="AF5:AF13" si="1">MIN(B5:AE5)</f>
        <v>14.8</v>
      </c>
      <c r="AG5" s="139">
        <f t="shared" ref="AG5:AG13" si="2">AVERAGE(B5:AE5)</f>
        <v>18.616666666666667</v>
      </c>
    </row>
    <row r="6" spans="1:33" ht="17.100000000000001" customHeight="1" x14ac:dyDescent="0.2">
      <c r="A6" s="138" t="s">
        <v>0</v>
      </c>
      <c r="B6" s="47">
        <f>[2]Abril!$D$5</f>
        <v>19.899999999999999</v>
      </c>
      <c r="C6" s="47">
        <f>[2]Abril!$D$6</f>
        <v>18.8</v>
      </c>
      <c r="D6" s="47">
        <f>[2]Abril!$D$7</f>
        <v>16</v>
      </c>
      <c r="E6" s="47">
        <f>[2]Abril!$D$8</f>
        <v>16.3</v>
      </c>
      <c r="F6" s="47">
        <f>[2]Abril!$D$9</f>
        <v>16.2</v>
      </c>
      <c r="G6" s="47">
        <f>[2]Abril!$D$10</f>
        <v>15.9</v>
      </c>
      <c r="H6" s="47">
        <f>[2]Abril!$D$11</f>
        <v>15.4</v>
      </c>
      <c r="I6" s="47">
        <f>[2]Abril!$D$12</f>
        <v>15.3</v>
      </c>
      <c r="J6" s="47">
        <f>[2]Abril!$D$13</f>
        <v>15.7</v>
      </c>
      <c r="K6" s="47">
        <f>[2]Abril!$D$14</f>
        <v>18.3</v>
      </c>
      <c r="L6" s="47">
        <f>[2]Abril!$D$15</f>
        <v>19.899999999999999</v>
      </c>
      <c r="M6" s="47">
        <f>[2]Abril!$D$16</f>
        <v>19.399999999999999</v>
      </c>
      <c r="N6" s="47">
        <f>[2]Abril!$D$17</f>
        <v>16.5</v>
      </c>
      <c r="O6" s="47">
        <f>[2]Abril!$D$18</f>
        <v>16.8</v>
      </c>
      <c r="P6" s="47">
        <f>[2]Abril!$D$19</f>
        <v>19.600000000000001</v>
      </c>
      <c r="Q6" s="47">
        <f>[2]Abril!$D$20</f>
        <v>17.8</v>
      </c>
      <c r="R6" s="47">
        <f>[2]Abril!$D$21</f>
        <v>17.2</v>
      </c>
      <c r="S6" s="47">
        <f>[2]Abril!$D$22</f>
        <v>17.899999999999999</v>
      </c>
      <c r="T6" s="47">
        <f>[2]Abril!$D$23</f>
        <v>18.100000000000001</v>
      </c>
      <c r="U6" s="47">
        <f>[2]Abril!$D$24</f>
        <v>20.7</v>
      </c>
      <c r="V6" s="47">
        <f>[2]Abril!$D$25</f>
        <v>18.8</v>
      </c>
      <c r="W6" s="47">
        <f>[2]Abril!$D$26</f>
        <v>18</v>
      </c>
      <c r="X6" s="47">
        <f>[2]Abril!$D$27</f>
        <v>15.2</v>
      </c>
      <c r="Y6" s="47">
        <f>[2]Abril!$D$28</f>
        <v>15.7</v>
      </c>
      <c r="Z6" s="47">
        <f>[2]Abril!$D$29</f>
        <v>15.9</v>
      </c>
      <c r="AA6" s="47">
        <f>[2]Abril!$D$30</f>
        <v>15.4</v>
      </c>
      <c r="AB6" s="47">
        <f>[2]Abril!$D$31</f>
        <v>15.7</v>
      </c>
      <c r="AC6" s="47">
        <f>[2]Abril!$D$32</f>
        <v>16.3</v>
      </c>
      <c r="AD6" s="47">
        <f>[2]Abril!$D$33</f>
        <v>16.899999999999999</v>
      </c>
      <c r="AE6" s="47">
        <f>[2]Abril!$D$34</f>
        <v>16</v>
      </c>
      <c r="AF6" s="48">
        <f t="shared" si="1"/>
        <v>15.2</v>
      </c>
      <c r="AG6" s="140">
        <f t="shared" si="2"/>
        <v>17.186666666666664</v>
      </c>
    </row>
    <row r="7" spans="1:33" ht="17.100000000000001" customHeight="1" x14ac:dyDescent="0.2">
      <c r="A7" s="138" t="s">
        <v>1</v>
      </c>
      <c r="B7" s="47">
        <f>[3]Abril!$D$5</f>
        <v>21.4</v>
      </c>
      <c r="C7" s="47">
        <f>[3]Abril!$D$6</f>
        <v>21.6</v>
      </c>
      <c r="D7" s="47">
        <f>[3]Abril!$D$7</f>
        <v>20</v>
      </c>
      <c r="E7" s="47">
        <f>[3]Abril!$D$8</f>
        <v>20</v>
      </c>
      <c r="F7" s="47">
        <f>[3]Abril!$D$9</f>
        <v>19.7</v>
      </c>
      <c r="G7" s="47">
        <f>[3]Abril!$D$10</f>
        <v>19.7</v>
      </c>
      <c r="H7" s="47">
        <f>[3]Abril!$D$11</f>
        <v>19.600000000000001</v>
      </c>
      <c r="I7" s="47">
        <f>[3]Abril!$D$12</f>
        <v>19.5</v>
      </c>
      <c r="J7" s="47">
        <f>[3]Abril!$D$13</f>
        <v>19.5</v>
      </c>
      <c r="K7" s="47">
        <f>[3]Abril!$D$14</f>
        <v>22.8</v>
      </c>
      <c r="L7" s="47">
        <f>[3]Abril!$D$15</f>
        <v>22.4</v>
      </c>
      <c r="M7" s="47">
        <f>[3]Abril!$D$16</f>
        <v>23.1</v>
      </c>
      <c r="N7" s="47">
        <f>[3]Abril!$D$17</f>
        <v>20.100000000000001</v>
      </c>
      <c r="O7" s="47">
        <f>[3]Abril!$D$18</f>
        <v>19.7</v>
      </c>
      <c r="P7" s="47">
        <f>[3]Abril!$D$19</f>
        <v>21.9</v>
      </c>
      <c r="Q7" s="47">
        <f>[3]Abril!$D$20</f>
        <v>21</v>
      </c>
      <c r="R7" s="47">
        <f>[3]Abril!$D$21</f>
        <v>20.8</v>
      </c>
      <c r="S7" s="47">
        <f>[3]Abril!$D$22</f>
        <v>21</v>
      </c>
      <c r="T7" s="47">
        <f>[3]Abril!$D$23</f>
        <v>21.1</v>
      </c>
      <c r="U7" s="47">
        <f>[3]Abril!$D$24</f>
        <v>21.4</v>
      </c>
      <c r="V7" s="47">
        <f>[3]Abril!$D$25</f>
        <v>20.6</v>
      </c>
      <c r="W7" s="47">
        <f>[3]Abril!$D$26</f>
        <v>19.899999999999999</v>
      </c>
      <c r="X7" s="47">
        <f>[3]Abril!$D$27</f>
        <v>18.2</v>
      </c>
      <c r="Y7" s="47">
        <f>[3]Abril!$D$28</f>
        <v>18.399999999999999</v>
      </c>
      <c r="Z7" s="47">
        <f>[3]Abril!$D$29</f>
        <v>19.3</v>
      </c>
      <c r="AA7" s="47">
        <f>[3]Abril!$D$30</f>
        <v>19.8</v>
      </c>
      <c r="AB7" s="47">
        <f>[3]Abril!$D$31</f>
        <v>19.399999999999999</v>
      </c>
      <c r="AC7" s="47">
        <f>[3]Abril!$D$32</f>
        <v>19.399999999999999</v>
      </c>
      <c r="AD7" s="47">
        <f>[3]Abril!$D$33</f>
        <v>19.2</v>
      </c>
      <c r="AE7" s="47">
        <f>[3]Abril!$D$34</f>
        <v>19.3</v>
      </c>
      <c r="AF7" s="48">
        <f t="shared" si="1"/>
        <v>18.2</v>
      </c>
      <c r="AG7" s="140">
        <f t="shared" si="2"/>
        <v>20.326666666666661</v>
      </c>
    </row>
    <row r="8" spans="1:33" ht="17.100000000000001" customHeight="1" x14ac:dyDescent="0.2">
      <c r="A8" s="138" t="s">
        <v>55</v>
      </c>
      <c r="B8" s="47">
        <f>[4]Abril!$D$5</f>
        <v>21.7</v>
      </c>
      <c r="C8" s="47">
        <f>[4]Abril!$D$6</f>
        <v>21.3</v>
      </c>
      <c r="D8" s="47">
        <f>[4]Abril!$D$7</f>
        <v>19.899999999999999</v>
      </c>
      <c r="E8" s="47">
        <f>[4]Abril!$D$8</f>
        <v>18.5</v>
      </c>
      <c r="F8" s="47">
        <f>[4]Abril!$D$9</f>
        <v>18.899999999999999</v>
      </c>
      <c r="G8" s="47">
        <f>[4]Abril!$D$10</f>
        <v>20</v>
      </c>
      <c r="H8" s="47">
        <f>[4]Abril!$D$11</f>
        <v>21.3</v>
      </c>
      <c r="I8" s="47">
        <f>[4]Abril!$D$12</f>
        <v>20.3</v>
      </c>
      <c r="J8" s="47">
        <f>[4]Abril!$D$13</f>
        <v>21.2</v>
      </c>
      <c r="K8" s="47">
        <f>[4]Abril!$D$14</f>
        <v>22.4</v>
      </c>
      <c r="L8" s="47">
        <f>[4]Abril!$D$15</f>
        <v>22.4</v>
      </c>
      <c r="M8" s="47">
        <f>[4]Abril!$D$16</f>
        <v>20.6</v>
      </c>
      <c r="N8" s="47">
        <f>[4]Abril!$D$17</f>
        <v>21</v>
      </c>
      <c r="O8" s="47">
        <f>[4]Abril!$D$18</f>
        <v>21.9</v>
      </c>
      <c r="P8" s="47">
        <f>[4]Abril!$D$19</f>
        <v>21.4</v>
      </c>
      <c r="Q8" s="47">
        <f>[4]Abril!$D$20</f>
        <v>19.8</v>
      </c>
      <c r="R8" s="47">
        <f>[4]Abril!$D$21</f>
        <v>19.5</v>
      </c>
      <c r="S8" s="47">
        <f>[4]Abril!$D$22</f>
        <v>19.3</v>
      </c>
      <c r="T8" s="47">
        <f>[4]Abril!$D$23</f>
        <v>19.7</v>
      </c>
      <c r="U8" s="47">
        <f>[4]Abril!$D$24</f>
        <v>22.3</v>
      </c>
      <c r="V8" s="47">
        <f>[4]Abril!$D$25</f>
        <v>21.4</v>
      </c>
      <c r="W8" s="47">
        <f>[4]Abril!$D$26</f>
        <v>20.100000000000001</v>
      </c>
      <c r="X8" s="47">
        <f>[4]Abril!$D$27</f>
        <v>19.7</v>
      </c>
      <c r="Y8" s="47">
        <f>[4]Abril!$D$28</f>
        <v>20.8</v>
      </c>
      <c r="Z8" s="47">
        <f>[4]Abril!$D$29</f>
        <v>20.100000000000001</v>
      </c>
      <c r="AA8" s="47">
        <f>[4]Abril!$D$30</f>
        <v>21</v>
      </c>
      <c r="AB8" s="47">
        <f>[4]Abril!$D$31</f>
        <v>21.2</v>
      </c>
      <c r="AC8" s="47">
        <f>[4]Abril!$D$32</f>
        <v>21.7</v>
      </c>
      <c r="AD8" s="47">
        <f>[4]Abril!$D$33</f>
        <v>22.2</v>
      </c>
      <c r="AE8" s="47">
        <f>[4]Abril!$D$34</f>
        <v>20.399999999999999</v>
      </c>
      <c r="AF8" s="48">
        <f t="shared" ref="AF8" si="3">MIN(B8:AE8)</f>
        <v>18.5</v>
      </c>
      <c r="AG8" s="140">
        <f t="shared" ref="AG8" si="4">AVERAGE(B8:AE8)</f>
        <v>20.733333333333338</v>
      </c>
    </row>
    <row r="9" spans="1:33" ht="17.100000000000001" customHeight="1" x14ac:dyDescent="0.2">
      <c r="A9" s="138" t="s">
        <v>48</v>
      </c>
      <c r="B9" s="47" t="str">
        <f>[5]Abril!$D$5</f>
        <v>*</v>
      </c>
      <c r="C9" s="47" t="str">
        <f>[5]Abril!$D$6</f>
        <v>*</v>
      </c>
      <c r="D9" s="47" t="str">
        <f>[5]Abril!$D$7</f>
        <v>*</v>
      </c>
      <c r="E9" s="47" t="str">
        <f>[5]Abril!$D$8</f>
        <v>*</v>
      </c>
      <c r="F9" s="47" t="str">
        <f>[5]Abril!$D$9</f>
        <v>*</v>
      </c>
      <c r="G9" s="47" t="str">
        <f>[5]Abril!$D$10</f>
        <v>*</v>
      </c>
      <c r="H9" s="47" t="str">
        <f>[5]Abril!$D$11</f>
        <v>*</v>
      </c>
      <c r="I9" s="47" t="str">
        <f>[5]Abril!$D$12</f>
        <v>*</v>
      </c>
      <c r="J9" s="47" t="str">
        <f>[5]Abril!$D$13</f>
        <v>*</v>
      </c>
      <c r="K9" s="47" t="str">
        <f>[5]Abril!$D$14</f>
        <v>*</v>
      </c>
      <c r="L9" s="47" t="str">
        <f>[5]Abril!$D$15</f>
        <v>*</v>
      </c>
      <c r="M9" s="47" t="str">
        <f>[5]Abril!$D$16</f>
        <v>*</v>
      </c>
      <c r="N9" s="47" t="str">
        <f>[5]Abril!$D$17</f>
        <v>*</v>
      </c>
      <c r="O9" s="47" t="str">
        <f>[5]Abril!$D$18</f>
        <v>*</v>
      </c>
      <c r="P9" s="47">
        <f>[5]Abril!$D$19</f>
        <v>21.3</v>
      </c>
      <c r="Q9" s="47">
        <f>[5]Abril!$D$20</f>
        <v>17.399999999999999</v>
      </c>
      <c r="R9" s="47">
        <f>[5]Abril!$D$21</f>
        <v>19.3</v>
      </c>
      <c r="S9" s="47">
        <f>[5]Abril!$D$22</f>
        <v>20.8</v>
      </c>
      <c r="T9" s="47">
        <f>[5]Abril!$D$23</f>
        <v>19.899999999999999</v>
      </c>
      <c r="U9" s="47">
        <f>[5]Abril!$D$24</f>
        <v>21</v>
      </c>
      <c r="V9" s="47">
        <f>[5]Abril!$D$25</f>
        <v>19</v>
      </c>
      <c r="W9" s="47">
        <f>[5]Abril!$D$26</f>
        <v>19.899999999999999</v>
      </c>
      <c r="X9" s="47">
        <f>[5]Abril!$D$27</f>
        <v>16.899999999999999</v>
      </c>
      <c r="Y9" s="47">
        <f>[5]Abril!$D$28</f>
        <v>16.2</v>
      </c>
      <c r="Z9" s="47">
        <f>[5]Abril!$D$29</f>
        <v>16.3</v>
      </c>
      <c r="AA9" s="47">
        <f>[5]Abril!$D$30</f>
        <v>16.2</v>
      </c>
      <c r="AB9" s="47">
        <f>[5]Abril!$D$31</f>
        <v>16.600000000000001</v>
      </c>
      <c r="AC9" s="47">
        <f>[5]Abril!$D$32</f>
        <v>17.5</v>
      </c>
      <c r="AD9" s="47">
        <f>[5]Abril!$D$33</f>
        <v>18.7</v>
      </c>
      <c r="AE9" s="47">
        <f>[5]Abril!$D$34</f>
        <v>17.399999999999999</v>
      </c>
      <c r="AF9" s="48">
        <f t="shared" si="1"/>
        <v>16.2</v>
      </c>
      <c r="AG9" s="140">
        <f t="shared" si="2"/>
        <v>18.399999999999995</v>
      </c>
    </row>
    <row r="10" spans="1:33" ht="17.100000000000001" customHeight="1" x14ac:dyDescent="0.2">
      <c r="A10" s="138" t="s">
        <v>2</v>
      </c>
      <c r="B10" s="47">
        <f>[6]Abril!$D$5</f>
        <v>19.5</v>
      </c>
      <c r="C10" s="47">
        <f>[6]Abril!$D$6</f>
        <v>19.3</v>
      </c>
      <c r="D10" s="47">
        <f>[6]Abril!$D$7</f>
        <v>18</v>
      </c>
      <c r="E10" s="47">
        <f>[6]Abril!$D$8</f>
        <v>18.8</v>
      </c>
      <c r="F10" s="47">
        <f>[6]Abril!$D$9</f>
        <v>17.899999999999999</v>
      </c>
      <c r="G10" s="47">
        <f>[6]Abril!$D$10</f>
        <v>19.399999999999999</v>
      </c>
      <c r="H10" s="47">
        <f>[6]Abril!$D$11</f>
        <v>19.600000000000001</v>
      </c>
      <c r="I10" s="47">
        <f>[6]Abril!$D$12</f>
        <v>20.100000000000001</v>
      </c>
      <c r="J10" s="47">
        <f>[6]Abril!$D$13</f>
        <v>20.8</v>
      </c>
      <c r="K10" s="47">
        <f>[6]Abril!$D$14</f>
        <v>22.8</v>
      </c>
      <c r="L10" s="47">
        <f>[6]Abril!$D$15</f>
        <v>22.3</v>
      </c>
      <c r="M10" s="47">
        <f>[6]Abril!$D$16</f>
        <v>22.3</v>
      </c>
      <c r="N10" s="47">
        <f>[6]Abril!$D$17</f>
        <v>18.2</v>
      </c>
      <c r="O10" s="47">
        <f>[6]Abril!$D$18</f>
        <v>18.5</v>
      </c>
      <c r="P10" s="47">
        <f>[6]Abril!$D$19</f>
        <v>21.2</v>
      </c>
      <c r="Q10" s="47">
        <f>[6]Abril!$D$20</f>
        <v>19.8</v>
      </c>
      <c r="R10" s="47">
        <f>[6]Abril!$D$21</f>
        <v>20.3</v>
      </c>
      <c r="S10" s="47">
        <f>[6]Abril!$D$22</f>
        <v>21.2</v>
      </c>
      <c r="T10" s="47">
        <f>[6]Abril!$D$23</f>
        <v>22.1</v>
      </c>
      <c r="U10" s="47">
        <f>[6]Abril!$D$24</f>
        <v>20.7</v>
      </c>
      <c r="V10" s="47">
        <f>[6]Abril!$D$25</f>
        <v>19.100000000000001</v>
      </c>
      <c r="W10" s="47">
        <f>[6]Abril!$D$26</f>
        <v>18.899999999999999</v>
      </c>
      <c r="X10" s="47">
        <f>[6]Abril!$D$27</f>
        <v>19.2</v>
      </c>
      <c r="Y10" s="47">
        <f>[6]Abril!$D$28</f>
        <v>19.100000000000001</v>
      </c>
      <c r="Z10" s="47">
        <f>[6]Abril!$D$29</f>
        <v>21.4</v>
      </c>
      <c r="AA10" s="47">
        <f>[6]Abril!$D$30</f>
        <v>21.9</v>
      </c>
      <c r="AB10" s="47">
        <f>[6]Abril!$D$31</f>
        <v>21.6</v>
      </c>
      <c r="AC10" s="47">
        <f>[6]Abril!$D$32</f>
        <v>21</v>
      </c>
      <c r="AD10" s="47">
        <f>[6]Abril!$D$33</f>
        <v>19.600000000000001</v>
      </c>
      <c r="AE10" s="47">
        <f>[6]Abril!$D$34</f>
        <v>22</v>
      </c>
      <c r="AF10" s="48">
        <f t="shared" si="1"/>
        <v>17.899999999999999</v>
      </c>
      <c r="AG10" s="140">
        <f t="shared" si="2"/>
        <v>20.220000000000006</v>
      </c>
    </row>
    <row r="11" spans="1:33" ht="17.100000000000001" customHeight="1" x14ac:dyDescent="0.2">
      <c r="A11" s="138" t="s">
        <v>3</v>
      </c>
      <c r="B11" s="47">
        <f>[7]Abril!$D$5</f>
        <v>21.2</v>
      </c>
      <c r="C11" s="47">
        <f>[7]Abril!$D$6</f>
        <v>21.4</v>
      </c>
      <c r="D11" s="47">
        <f>[7]Abril!$D$7</f>
        <v>20.6</v>
      </c>
      <c r="E11" s="47">
        <f>[7]Abril!$D$8</f>
        <v>20</v>
      </c>
      <c r="F11" s="47">
        <f>[7]Abril!$D$9</f>
        <v>18.5</v>
      </c>
      <c r="G11" s="47">
        <f>[7]Abril!$D$10</f>
        <v>18.2</v>
      </c>
      <c r="H11" s="47">
        <f>[7]Abril!$D$11</f>
        <v>18.899999999999999</v>
      </c>
      <c r="I11" s="47">
        <f>[7]Abril!$D$12</f>
        <v>19.8</v>
      </c>
      <c r="J11" s="47">
        <f>[7]Abril!$D$13</f>
        <v>21.3</v>
      </c>
      <c r="K11" s="47">
        <f>[7]Abril!$D$14</f>
        <v>20.399999999999999</v>
      </c>
      <c r="L11" s="47">
        <f>[7]Abril!$D$15</f>
        <v>20</v>
      </c>
      <c r="M11" s="47">
        <f>[7]Abril!$D$16</f>
        <v>18.7</v>
      </c>
      <c r="N11" s="47">
        <f>[7]Abril!$D$17</f>
        <v>16.7</v>
      </c>
      <c r="O11" s="47">
        <f>[7]Abril!$D$18</f>
        <v>19.100000000000001</v>
      </c>
      <c r="P11" s="47">
        <f>[7]Abril!$D$19</f>
        <v>19.899999999999999</v>
      </c>
      <c r="Q11" s="47">
        <f>[7]Abril!$D$20</f>
        <v>19.8</v>
      </c>
      <c r="R11" s="47">
        <f>[7]Abril!$D$21</f>
        <v>20.100000000000001</v>
      </c>
      <c r="S11" s="47">
        <f>[7]Abril!$D$22</f>
        <v>19.7</v>
      </c>
      <c r="T11" s="47">
        <f>[7]Abril!$D$23</f>
        <v>18.600000000000001</v>
      </c>
      <c r="U11" s="47">
        <f>[7]Abril!$D$24</f>
        <v>19.5</v>
      </c>
      <c r="V11" s="47">
        <f>[7]Abril!$D$25</f>
        <v>19.2</v>
      </c>
      <c r="W11" s="47">
        <f>[7]Abril!$D$26</f>
        <v>14.3</v>
      </c>
      <c r="X11" s="47">
        <f>[7]Abril!$D$27</f>
        <v>15</v>
      </c>
      <c r="Y11" s="47">
        <f>[7]Abril!$D$28</f>
        <v>17.399999999999999</v>
      </c>
      <c r="Z11" s="47">
        <f>[7]Abril!$D$29</f>
        <v>17</v>
      </c>
      <c r="AA11" s="47">
        <f>[7]Abril!$D$30</f>
        <v>17.3</v>
      </c>
      <c r="AB11" s="47">
        <f>[7]Abril!$D$31</f>
        <v>17.100000000000001</v>
      </c>
      <c r="AC11" s="47">
        <f>[7]Abril!$D$32</f>
        <v>17.2</v>
      </c>
      <c r="AD11" s="47">
        <f>[7]Abril!$D$33</f>
        <v>17.3</v>
      </c>
      <c r="AE11" s="47">
        <f>[7]Abril!$D$34</f>
        <v>17.399999999999999</v>
      </c>
      <c r="AF11" s="48">
        <f t="shared" si="1"/>
        <v>14.3</v>
      </c>
      <c r="AG11" s="140">
        <f t="shared" si="2"/>
        <v>18.720000000000002</v>
      </c>
    </row>
    <row r="12" spans="1:33" ht="17.100000000000001" customHeight="1" x14ac:dyDescent="0.2">
      <c r="A12" s="138" t="s">
        <v>4</v>
      </c>
      <c r="B12" s="47">
        <f>[8]Abril!$D$5</f>
        <v>19.5</v>
      </c>
      <c r="C12" s="47">
        <f>[8]Abril!$D$6</f>
        <v>19.399999999999999</v>
      </c>
      <c r="D12" s="47">
        <f>[8]Abril!$D$7</f>
        <v>18.899999999999999</v>
      </c>
      <c r="E12" s="47">
        <f>[8]Abril!$D$8</f>
        <v>18.600000000000001</v>
      </c>
      <c r="F12" s="47">
        <f>[8]Abril!$D$9</f>
        <v>19.2</v>
      </c>
      <c r="G12" s="47">
        <f>[8]Abril!$D$10</f>
        <v>20</v>
      </c>
      <c r="H12" s="47">
        <f>[8]Abril!$D$11</f>
        <v>20.5</v>
      </c>
      <c r="I12" s="47">
        <f>[8]Abril!$D$12</f>
        <v>18.3</v>
      </c>
      <c r="J12" s="47">
        <f>[8]Abril!$D$13</f>
        <v>20.100000000000001</v>
      </c>
      <c r="K12" s="47">
        <f>[8]Abril!$D$14</f>
        <v>19.600000000000001</v>
      </c>
      <c r="L12" s="47">
        <f>[8]Abril!$D$15</f>
        <v>19.3</v>
      </c>
      <c r="M12" s="47">
        <f>[8]Abril!$D$16</f>
        <v>18.399999999999999</v>
      </c>
      <c r="N12" s="47">
        <f>[8]Abril!$D$17</f>
        <v>16</v>
      </c>
      <c r="O12" s="47">
        <f>[8]Abril!$D$18</f>
        <v>18.600000000000001</v>
      </c>
      <c r="P12" s="47">
        <f>[8]Abril!$D$19</f>
        <v>18</v>
      </c>
      <c r="Q12" s="47">
        <f>[8]Abril!$D$20</f>
        <v>18.399999999999999</v>
      </c>
      <c r="R12" s="47">
        <f>[8]Abril!$D$21</f>
        <v>18.600000000000001</v>
      </c>
      <c r="S12" s="47">
        <f>[8]Abril!$D$22</f>
        <v>18.8</v>
      </c>
      <c r="T12" s="47">
        <f>[8]Abril!$D$23</f>
        <v>18.100000000000001</v>
      </c>
      <c r="U12" s="47">
        <f>[8]Abril!$D$24</f>
        <v>17.899999999999999</v>
      </c>
      <c r="V12" s="47">
        <f>[8]Abril!$D$25</f>
        <v>19</v>
      </c>
      <c r="W12" s="47">
        <f>[8]Abril!$D$26</f>
        <v>16.399999999999999</v>
      </c>
      <c r="X12" s="47">
        <f>[8]Abril!$D$27</f>
        <v>15.1</v>
      </c>
      <c r="Y12" s="47">
        <f>[8]Abril!$D$28</f>
        <v>18</v>
      </c>
      <c r="Z12" s="47">
        <f>[8]Abril!$D$29</f>
        <v>19.3</v>
      </c>
      <c r="AA12" s="47">
        <f>[8]Abril!$D$30</f>
        <v>19.100000000000001</v>
      </c>
      <c r="AB12" s="47">
        <f>[8]Abril!$D$31</f>
        <v>18.5</v>
      </c>
      <c r="AC12" s="47">
        <f>[8]Abril!$D$32</f>
        <v>19.2</v>
      </c>
      <c r="AD12" s="47">
        <f>[8]Abril!$D$33</f>
        <v>18.7</v>
      </c>
      <c r="AE12" s="47">
        <f>[8]Abril!$D$34</f>
        <v>18.7</v>
      </c>
      <c r="AF12" s="48">
        <f t="shared" si="1"/>
        <v>15.1</v>
      </c>
      <c r="AG12" s="140">
        <f t="shared" si="2"/>
        <v>18.606666666666673</v>
      </c>
    </row>
    <row r="13" spans="1:33" ht="17.100000000000001" customHeight="1" x14ac:dyDescent="0.2">
      <c r="A13" s="138" t="s">
        <v>5</v>
      </c>
      <c r="B13" s="47">
        <f>[9]Abril!$D$5</f>
        <v>25.8</v>
      </c>
      <c r="C13" s="47">
        <f>[9]Abril!$D$6</f>
        <v>21.3</v>
      </c>
      <c r="D13" s="47">
        <f>[9]Abril!$D$7</f>
        <v>21.4</v>
      </c>
      <c r="E13" s="47">
        <f>[9]Abril!$D$8</f>
        <v>23</v>
      </c>
      <c r="F13" s="47">
        <f>[9]Abril!$D$9</f>
        <v>22.4</v>
      </c>
      <c r="G13" s="47">
        <f>[9]Abril!$D$10</f>
        <v>25.4</v>
      </c>
      <c r="H13" s="47">
        <f>[9]Abril!$D$11</f>
        <v>26</v>
      </c>
      <c r="I13" s="47">
        <f>[9]Abril!$D$12</f>
        <v>26.7</v>
      </c>
      <c r="J13" s="47">
        <f>[9]Abril!$D$13</f>
        <v>24.2</v>
      </c>
      <c r="K13" s="47">
        <f>[9]Abril!$D$14</f>
        <v>25.2</v>
      </c>
      <c r="L13" s="47">
        <f>[9]Abril!$D$15</f>
        <v>28.7</v>
      </c>
      <c r="M13" s="47">
        <f>[9]Abril!$D$16</f>
        <v>23.8</v>
      </c>
      <c r="N13" s="47">
        <f>[9]Abril!$D$17</f>
        <v>24.7</v>
      </c>
      <c r="O13" s="47">
        <f>[9]Abril!$D$18</f>
        <v>19.8</v>
      </c>
      <c r="P13" s="47">
        <f>[9]Abril!$D$19</f>
        <v>20.6</v>
      </c>
      <c r="Q13" s="47">
        <f>[9]Abril!$D$20</f>
        <v>22.2</v>
      </c>
      <c r="R13" s="47">
        <f>[9]Abril!$D$21</f>
        <v>22.6</v>
      </c>
      <c r="S13" s="47">
        <f>[9]Abril!$D$22</f>
        <v>23.1</v>
      </c>
      <c r="T13" s="47">
        <f>[9]Abril!$D$23</f>
        <v>25</v>
      </c>
      <c r="U13" s="47">
        <f>[9]Abril!$D$24</f>
        <v>24.7</v>
      </c>
      <c r="V13" s="47">
        <f>[9]Abril!$D$25</f>
        <v>24.5</v>
      </c>
      <c r="W13" s="47">
        <f>[9]Abril!$D$26</f>
        <v>25.2</v>
      </c>
      <c r="X13" s="47">
        <f>[9]Abril!$D$27</f>
        <v>24.8</v>
      </c>
      <c r="Y13" s="47">
        <f>[9]Abril!$D$28</f>
        <v>25.3</v>
      </c>
      <c r="Z13" s="47">
        <f>[9]Abril!$D$29</f>
        <v>25.2</v>
      </c>
      <c r="AA13" s="47">
        <f>[9]Abril!$D$30</f>
        <v>25</v>
      </c>
      <c r="AB13" s="47">
        <f>[9]Abril!$D$31</f>
        <v>27.7</v>
      </c>
      <c r="AC13" s="47">
        <f>[9]Abril!$D$32</f>
        <v>26.4</v>
      </c>
      <c r="AD13" s="47">
        <f>[9]Abril!$D$33</f>
        <v>26.1</v>
      </c>
      <c r="AE13" s="47">
        <f>[9]Abril!$D$34</f>
        <v>27.7</v>
      </c>
      <c r="AF13" s="48">
        <f t="shared" si="1"/>
        <v>19.8</v>
      </c>
      <c r="AG13" s="140">
        <f t="shared" si="2"/>
        <v>24.483333333333338</v>
      </c>
    </row>
    <row r="14" spans="1:33" ht="17.100000000000001" customHeight="1" x14ac:dyDescent="0.2">
      <c r="A14" s="138" t="s">
        <v>50</v>
      </c>
      <c r="B14" s="47">
        <f>[10]Abril!$D$5</f>
        <v>19.3</v>
      </c>
      <c r="C14" s="47">
        <f>[10]Abril!$D$6</f>
        <v>19.7</v>
      </c>
      <c r="D14" s="47">
        <f>[10]Abril!$D$7</f>
        <v>18.8</v>
      </c>
      <c r="E14" s="47">
        <f>[10]Abril!$D$8</f>
        <v>17.399999999999999</v>
      </c>
      <c r="F14" s="47">
        <f>[10]Abril!$D$9</f>
        <v>18.600000000000001</v>
      </c>
      <c r="G14" s="47">
        <f>[10]Abril!$D$10</f>
        <v>18.100000000000001</v>
      </c>
      <c r="H14" s="47">
        <f>[10]Abril!$D$11</f>
        <v>17.399999999999999</v>
      </c>
      <c r="I14" s="47">
        <f>[10]Abril!$D$12</f>
        <v>17.8</v>
      </c>
      <c r="J14" s="47">
        <f>[10]Abril!$D$13</f>
        <v>18.8</v>
      </c>
      <c r="K14" s="47">
        <f>[10]Abril!$D$14</f>
        <v>18.899999999999999</v>
      </c>
      <c r="L14" s="47">
        <f>[10]Abril!$D$15</f>
        <v>18.3</v>
      </c>
      <c r="M14" s="47">
        <f>[10]Abril!$D$16</f>
        <v>18.2</v>
      </c>
      <c r="N14" s="47">
        <f>[10]Abril!$D$17</f>
        <v>15.2</v>
      </c>
      <c r="O14" s="47">
        <f>[10]Abril!$D$18</f>
        <v>17</v>
      </c>
      <c r="P14" s="47">
        <f>[10]Abril!$D$19</f>
        <v>17.8</v>
      </c>
      <c r="Q14" s="47">
        <f>[10]Abril!$D$20</f>
        <v>18.5</v>
      </c>
      <c r="R14" s="47">
        <f>[10]Abril!$D$21</f>
        <v>19.3</v>
      </c>
      <c r="S14" s="47">
        <f>[10]Abril!$D$22</f>
        <v>19.600000000000001</v>
      </c>
      <c r="T14" s="47">
        <f>[10]Abril!$D$23</f>
        <v>18.100000000000001</v>
      </c>
      <c r="U14" s="47">
        <f>[10]Abril!$D$24</f>
        <v>17.600000000000001</v>
      </c>
      <c r="V14" s="47">
        <f>[10]Abril!$D$25</f>
        <v>18.7</v>
      </c>
      <c r="W14" s="47">
        <f>[10]Abril!$D$26</f>
        <v>15.7</v>
      </c>
      <c r="X14" s="47">
        <f>[10]Abril!$D$27</f>
        <v>14.5</v>
      </c>
      <c r="Y14" s="47">
        <f>[10]Abril!$D$28</f>
        <v>16.899999999999999</v>
      </c>
      <c r="Z14" s="47">
        <f>[10]Abril!$D$29</f>
        <v>17.399999999999999</v>
      </c>
      <c r="AA14" s="47">
        <f>[10]Abril!$D$30</f>
        <v>18.100000000000001</v>
      </c>
      <c r="AB14" s="47">
        <f>[10]Abril!$D$31</f>
        <v>17.2</v>
      </c>
      <c r="AC14" s="47">
        <f>[10]Abril!$D$32</f>
        <v>17.899999999999999</v>
      </c>
      <c r="AD14" s="47">
        <f>[10]Abril!$D$33</f>
        <v>17.3</v>
      </c>
      <c r="AE14" s="47">
        <f>[10]Abril!$D$34</f>
        <v>18.2</v>
      </c>
      <c r="AF14" s="48">
        <f>MIN(B14:AE14)</f>
        <v>14.5</v>
      </c>
      <c r="AG14" s="140">
        <f>AVERAGE(B14:AE14)</f>
        <v>17.876666666666669</v>
      </c>
    </row>
    <row r="15" spans="1:33" ht="17.100000000000001" customHeight="1" x14ac:dyDescent="0.2">
      <c r="A15" s="138" t="s">
        <v>6</v>
      </c>
      <c r="B15" s="47">
        <f>[11]Abril!$D$5</f>
        <v>21.5</v>
      </c>
      <c r="C15" s="47">
        <f>[11]Abril!$D$6</f>
        <v>21.9</v>
      </c>
      <c r="D15" s="47">
        <f>[11]Abril!$D$7</f>
        <v>21.1</v>
      </c>
      <c r="E15" s="47">
        <f>[11]Abril!$D$8</f>
        <v>20.6</v>
      </c>
      <c r="F15" s="47">
        <f>[11]Abril!$D$9</f>
        <v>20.399999999999999</v>
      </c>
      <c r="G15" s="47">
        <f>[11]Abril!$D$10</f>
        <v>20.399999999999999</v>
      </c>
      <c r="H15" s="47">
        <f>[11]Abril!$D$11</f>
        <v>19.8</v>
      </c>
      <c r="I15" s="47">
        <f>[11]Abril!$D$12</f>
        <v>17.5</v>
      </c>
      <c r="J15" s="47">
        <f>[11]Abril!$D$13</f>
        <v>19.7</v>
      </c>
      <c r="K15" s="47">
        <f>[11]Abril!$D$14</f>
        <v>21.1</v>
      </c>
      <c r="L15" s="47">
        <f>[11]Abril!$D$15</f>
        <v>20.6</v>
      </c>
      <c r="M15" s="47">
        <f>[11]Abril!$D$16</f>
        <v>20.399999999999999</v>
      </c>
      <c r="N15" s="47">
        <f>[11]Abril!$D$17</f>
        <v>18.600000000000001</v>
      </c>
      <c r="O15" s="47">
        <f>[11]Abril!$D$18</f>
        <v>18.7</v>
      </c>
      <c r="P15" s="47">
        <f>[11]Abril!$D$19</f>
        <v>19.399999999999999</v>
      </c>
      <c r="Q15" s="47">
        <f>[11]Abril!$D$20</f>
        <v>20.399999999999999</v>
      </c>
      <c r="R15" s="47">
        <f>[11]Abril!$D$21</f>
        <v>20.7</v>
      </c>
      <c r="S15" s="47">
        <f>[11]Abril!$D$22</f>
        <v>20</v>
      </c>
      <c r="T15" s="47">
        <f>[11]Abril!$D$23</f>
        <v>20.7</v>
      </c>
      <c r="U15" s="47">
        <f>[11]Abril!$D$24</f>
        <v>20.7</v>
      </c>
      <c r="V15" s="47">
        <f>[11]Abril!$D$25</f>
        <v>20.5</v>
      </c>
      <c r="W15" s="47">
        <f>[11]Abril!$D$26</f>
        <v>18.100000000000001</v>
      </c>
      <c r="X15" s="47">
        <f>[11]Abril!$D$27</f>
        <v>16.2</v>
      </c>
      <c r="Y15" s="47">
        <f>[11]Abril!$D$28</f>
        <v>17.399999999999999</v>
      </c>
      <c r="Z15" s="47">
        <f>[11]Abril!$D$29</f>
        <v>18.8</v>
      </c>
      <c r="AA15" s="47">
        <f>[11]Abril!$D$30</f>
        <v>18.600000000000001</v>
      </c>
      <c r="AB15" s="47">
        <f>[11]Abril!$D$31</f>
        <v>19.100000000000001</v>
      </c>
      <c r="AC15" s="47">
        <f>[11]Abril!$D$32</f>
        <v>20.2</v>
      </c>
      <c r="AD15" s="47">
        <f>[11]Abril!$D$33</f>
        <v>19.5</v>
      </c>
      <c r="AE15" s="47">
        <f>[11]Abril!$D$34</f>
        <v>18.100000000000001</v>
      </c>
      <c r="AF15" s="48">
        <f>MIN(B15:AE15)</f>
        <v>16.2</v>
      </c>
      <c r="AG15" s="140">
        <f>AVERAGE(B15:AE15)</f>
        <v>19.690000000000001</v>
      </c>
    </row>
    <row r="16" spans="1:33" ht="17.100000000000001" customHeight="1" x14ac:dyDescent="0.2">
      <c r="A16" s="138" t="s">
        <v>7</v>
      </c>
      <c r="B16" s="47">
        <f>[12]Abril!$D$5</f>
        <v>20.7</v>
      </c>
      <c r="C16" s="47">
        <f>[12]Abril!$D$6</f>
        <v>20.399999999999999</v>
      </c>
      <c r="D16" s="47">
        <f>[12]Abril!$D$7</f>
        <v>18</v>
      </c>
      <c r="E16" s="47">
        <f>[12]Abril!$D$8</f>
        <v>17.3</v>
      </c>
      <c r="F16" s="47">
        <f>[12]Abril!$D$9</f>
        <v>17.600000000000001</v>
      </c>
      <c r="G16" s="47">
        <f>[12]Abril!$D$10</f>
        <v>17.899999999999999</v>
      </c>
      <c r="H16" s="47">
        <f>[12]Abril!$D$11</f>
        <v>19.899999999999999</v>
      </c>
      <c r="I16" s="47">
        <f>[12]Abril!$D$12</f>
        <v>18.399999999999999</v>
      </c>
      <c r="J16" s="47">
        <f>[12]Abril!$D$13</f>
        <v>17.5</v>
      </c>
      <c r="K16" s="47">
        <f>[12]Abril!$D$14</f>
        <v>21.8</v>
      </c>
      <c r="L16" s="47">
        <f>[12]Abril!$D$15</f>
        <v>21.5</v>
      </c>
      <c r="M16" s="47">
        <f>[12]Abril!$D$16</f>
        <v>21.5</v>
      </c>
      <c r="N16" s="47">
        <f>[12]Abril!$D$17</f>
        <v>18.600000000000001</v>
      </c>
      <c r="O16" s="47">
        <f>[12]Abril!$D$18</f>
        <v>20.2</v>
      </c>
      <c r="P16" s="47">
        <f>[12]Abril!$D$19</f>
        <v>21.8</v>
      </c>
      <c r="Q16" s="47">
        <f>[12]Abril!$D$20</f>
        <v>19.100000000000001</v>
      </c>
      <c r="R16" s="47">
        <f>[12]Abril!$D$21</f>
        <v>18.600000000000001</v>
      </c>
      <c r="S16" s="47">
        <f>[12]Abril!$D$22</f>
        <v>19.5</v>
      </c>
      <c r="T16" s="47">
        <f>[12]Abril!$D$23</f>
        <v>19.7</v>
      </c>
      <c r="U16" s="47">
        <f>[12]Abril!$D$24</f>
        <v>20.5</v>
      </c>
      <c r="V16" s="47">
        <f>[12]Abril!$D$25</f>
        <v>19.399999999999999</v>
      </c>
      <c r="W16" s="47">
        <f>[12]Abril!$D$26</f>
        <v>20</v>
      </c>
      <c r="X16" s="47">
        <f>[12]Abril!$D$27</f>
        <v>19.2</v>
      </c>
      <c r="Y16" s="47">
        <f>[12]Abril!$D$28</f>
        <v>18.600000000000001</v>
      </c>
      <c r="Z16" s="47">
        <f>[12]Abril!$D$29</f>
        <v>18.7</v>
      </c>
      <c r="AA16" s="47">
        <f>[12]Abril!$D$30</f>
        <v>18.8</v>
      </c>
      <c r="AB16" s="47" t="str">
        <f>[12]Abril!$D$31</f>
        <v>*</v>
      </c>
      <c r="AC16" s="47" t="str">
        <f>[12]Abril!$D$32</f>
        <v>*</v>
      </c>
      <c r="AD16" s="47" t="str">
        <f>[12]Abril!$D$33</f>
        <v>*</v>
      </c>
      <c r="AE16" s="47" t="str">
        <f>[12]Abril!$D$34</f>
        <v>*</v>
      </c>
      <c r="AF16" s="48">
        <f t="shared" ref="AF16:AF30" si="5">MIN(B16:AE16)</f>
        <v>17.3</v>
      </c>
      <c r="AG16" s="140">
        <f t="shared" ref="AG16:AG30" si="6">AVERAGE(B16:AE16)</f>
        <v>19.430769230769233</v>
      </c>
    </row>
    <row r="17" spans="1:34" ht="17.100000000000001" customHeight="1" x14ac:dyDescent="0.2">
      <c r="A17" s="138" t="s">
        <v>8</v>
      </c>
      <c r="B17" s="47">
        <f>[13]Abril!$D$5</f>
        <v>20.7</v>
      </c>
      <c r="C17" s="47">
        <f>[13]Abril!$D$6</f>
        <v>20.8</v>
      </c>
      <c r="D17" s="47">
        <f>[13]Abril!$D$7</f>
        <v>18.399999999999999</v>
      </c>
      <c r="E17" s="47">
        <f>[13]Abril!$D$8</f>
        <v>17</v>
      </c>
      <c r="F17" s="47">
        <f>[13]Abril!$D$9</f>
        <v>17.8</v>
      </c>
      <c r="G17" s="47">
        <f>[13]Abril!$D$10</f>
        <v>17.399999999999999</v>
      </c>
      <c r="H17" s="47">
        <f>[13]Abril!$D$11</f>
        <v>17.7</v>
      </c>
      <c r="I17" s="47">
        <f>[13]Abril!$D$12</f>
        <v>18.7</v>
      </c>
      <c r="J17" s="47">
        <f>[13]Abril!$D$13</f>
        <v>16.5</v>
      </c>
      <c r="K17" s="47">
        <f>[13]Abril!$D$14</f>
        <v>20.6</v>
      </c>
      <c r="L17" s="47">
        <f>[13]Abril!$D$15</f>
        <v>20.9</v>
      </c>
      <c r="M17" s="47">
        <f>[13]Abril!$D$16</f>
        <v>20.3</v>
      </c>
      <c r="N17" s="47">
        <f>[13]Abril!$D$17</f>
        <v>16.600000000000001</v>
      </c>
      <c r="O17" s="47">
        <f>[13]Abril!$D$18</f>
        <v>18.600000000000001</v>
      </c>
      <c r="P17" s="47">
        <f>[13]Abril!$D$19</f>
        <v>20.5</v>
      </c>
      <c r="Q17" s="47">
        <f>[13]Abril!$D$20</f>
        <v>18</v>
      </c>
      <c r="R17" s="47">
        <f>[13]Abril!$D$21</f>
        <v>16.899999999999999</v>
      </c>
      <c r="S17" s="47">
        <f>[13]Abril!$D$22</f>
        <v>18.100000000000001</v>
      </c>
      <c r="T17" s="47">
        <f>[13]Abril!$D$23</f>
        <v>18.399999999999999</v>
      </c>
      <c r="U17" s="47">
        <f>[13]Abril!$D$24</f>
        <v>20.5</v>
      </c>
      <c r="V17" s="47">
        <f>[13]Abril!$D$25</f>
        <v>19.5</v>
      </c>
      <c r="W17" s="47">
        <f>[13]Abril!$D$26</f>
        <v>18.8</v>
      </c>
      <c r="X17" s="47">
        <f>[13]Abril!$D$27</f>
        <v>18.5</v>
      </c>
      <c r="Y17" s="47">
        <f>[13]Abril!$D$28</f>
        <v>18.8</v>
      </c>
      <c r="Z17" s="47">
        <f>[13]Abril!$D$29</f>
        <v>17.8</v>
      </c>
      <c r="AA17" s="47">
        <f>[13]Abril!$D$30</f>
        <v>17.8</v>
      </c>
      <c r="AB17" s="47">
        <f>[13]Abril!$D$31</f>
        <v>18.5</v>
      </c>
      <c r="AC17" s="47">
        <f>[13]Abril!$D$32</f>
        <v>17.899999999999999</v>
      </c>
      <c r="AD17" s="47">
        <f>[13]Abril!$D$33</f>
        <v>18.7</v>
      </c>
      <c r="AE17" s="47">
        <f>[13]Abril!$D$34</f>
        <v>18.7</v>
      </c>
      <c r="AF17" s="48">
        <f t="shared" si="5"/>
        <v>16.5</v>
      </c>
      <c r="AG17" s="140">
        <f t="shared" si="6"/>
        <v>18.646666666666668</v>
      </c>
      <c r="AH17" s="57" t="s">
        <v>54</v>
      </c>
    </row>
    <row r="18" spans="1:34" ht="17.100000000000001" customHeight="1" x14ac:dyDescent="0.2">
      <c r="A18" s="138" t="s">
        <v>9</v>
      </c>
      <c r="B18" s="47">
        <f>[14]Abril!$D$5</f>
        <v>21.1</v>
      </c>
      <c r="C18" s="47">
        <f>[14]Abril!$D$6</f>
        <v>20.9</v>
      </c>
      <c r="D18" s="47">
        <f>[14]Abril!$D$7</f>
        <v>20.399999999999999</v>
      </c>
      <c r="E18" s="47">
        <f>[14]Abril!$D$8</f>
        <v>19.600000000000001</v>
      </c>
      <c r="F18" s="47">
        <f>[14]Abril!$D$9</f>
        <v>20.7</v>
      </c>
      <c r="G18" s="47">
        <f>[14]Abril!$D$10</f>
        <v>20.6</v>
      </c>
      <c r="H18" s="47">
        <f>[14]Abril!$D$11</f>
        <v>20.6</v>
      </c>
      <c r="I18" s="47">
        <f>[14]Abril!$D$12</f>
        <v>21.2</v>
      </c>
      <c r="J18" s="47">
        <f>[14]Abril!$D$13</f>
        <v>20.8</v>
      </c>
      <c r="K18" s="47">
        <f>[14]Abril!$D$14</f>
        <v>22.5</v>
      </c>
      <c r="L18" s="47">
        <f>[14]Abril!$D$15</f>
        <v>22.5</v>
      </c>
      <c r="M18" s="47">
        <f>[14]Abril!$D$16</f>
        <v>21.5</v>
      </c>
      <c r="N18" s="47">
        <f>[14]Abril!$D$17</f>
        <v>21</v>
      </c>
      <c r="O18" s="47">
        <f>[14]Abril!$D$18</f>
        <v>21.9</v>
      </c>
      <c r="P18" s="47">
        <f>[14]Abril!$D$19</f>
        <v>21.8</v>
      </c>
      <c r="Q18" s="47">
        <f>[14]Abril!$D$20</f>
        <v>19</v>
      </c>
      <c r="R18" s="47">
        <f>[14]Abril!$D$21</f>
        <v>18.5</v>
      </c>
      <c r="S18" s="47">
        <f>[14]Abril!$D$22</f>
        <v>19.399999999999999</v>
      </c>
      <c r="T18" s="47">
        <f>[14]Abril!$D$23</f>
        <v>19.8</v>
      </c>
      <c r="U18" s="47">
        <f>[14]Abril!$D$24</f>
        <v>22.5</v>
      </c>
      <c r="V18" s="47">
        <f>[14]Abril!$D$25</f>
        <v>21.1</v>
      </c>
      <c r="W18" s="47">
        <f>[14]Abril!$D$26</f>
        <v>19.899999999999999</v>
      </c>
      <c r="X18" s="47">
        <f>[14]Abril!$D$27</f>
        <v>19.5</v>
      </c>
      <c r="Y18" s="47">
        <f>[14]Abril!$D$28</f>
        <v>20.399999999999999</v>
      </c>
      <c r="Z18" s="47">
        <f>[14]Abril!$D$29</f>
        <v>19.899999999999999</v>
      </c>
      <c r="AA18" s="47">
        <f>[14]Abril!$D$30</f>
        <v>20.2</v>
      </c>
      <c r="AB18" s="47">
        <f>[14]Abril!$D$31</f>
        <v>20.5</v>
      </c>
      <c r="AC18" s="47">
        <f>[14]Abril!$D$32</f>
        <v>22.3</v>
      </c>
      <c r="AD18" s="47">
        <f>[14]Abril!$D$33</f>
        <v>21.6</v>
      </c>
      <c r="AE18" s="47">
        <f>[14]Abril!$D$34</f>
        <v>21.1</v>
      </c>
      <c r="AF18" s="48">
        <f t="shared" si="5"/>
        <v>18.5</v>
      </c>
      <c r="AG18" s="140">
        <f t="shared" si="6"/>
        <v>20.759999999999998</v>
      </c>
      <c r="AH18" s="57" t="s">
        <v>54</v>
      </c>
    </row>
    <row r="19" spans="1:34" ht="17.100000000000001" customHeight="1" x14ac:dyDescent="0.2">
      <c r="A19" s="138" t="s">
        <v>49</v>
      </c>
      <c r="B19" s="47">
        <f>[15]Abril!$D$5</f>
        <v>23.5</v>
      </c>
      <c r="C19" s="47">
        <f>[15]Abril!$D$6</f>
        <v>22.4</v>
      </c>
      <c r="D19" s="47">
        <f>[15]Abril!$D$7</f>
        <v>20.9</v>
      </c>
      <c r="E19" s="47">
        <f>[15]Abril!$D$8</f>
        <v>21.1</v>
      </c>
      <c r="F19" s="47">
        <f>[15]Abril!$D$9</f>
        <v>21</v>
      </c>
      <c r="G19" s="47">
        <f>[15]Abril!$D$10</f>
        <v>20.9</v>
      </c>
      <c r="H19" s="47">
        <f>[15]Abril!$D$11</f>
        <v>20.6</v>
      </c>
      <c r="I19" s="47">
        <f>[15]Abril!$D$12</f>
        <v>19.7</v>
      </c>
      <c r="J19" s="47">
        <f>[15]Abril!$D$13</f>
        <v>19.2</v>
      </c>
      <c r="K19" s="47">
        <f>[15]Abril!$D$14</f>
        <v>25</v>
      </c>
      <c r="L19" s="47">
        <f>[15]Abril!$D$15</f>
        <v>25.3</v>
      </c>
      <c r="M19" s="47">
        <f>[15]Abril!$D$16</f>
        <v>22.9</v>
      </c>
      <c r="N19" s="47">
        <f>[15]Abril!$D$17</f>
        <v>20.100000000000001</v>
      </c>
      <c r="O19" s="47">
        <f>[15]Abril!$D$18</f>
        <v>19.3</v>
      </c>
      <c r="P19" s="47">
        <f>[15]Abril!$D$19</f>
        <v>21.2</v>
      </c>
      <c r="Q19" s="47">
        <f>[15]Abril!$D$20</f>
        <v>21.1</v>
      </c>
      <c r="R19" s="47">
        <f>[15]Abril!$D$21</f>
        <v>20.8</v>
      </c>
      <c r="S19" s="47">
        <f>[15]Abril!$D$22</f>
        <v>21.6</v>
      </c>
      <c r="T19" s="47">
        <f>[15]Abril!$D$23</f>
        <v>20.6</v>
      </c>
      <c r="U19" s="47">
        <f>[15]Abril!$D$24</f>
        <v>21.4</v>
      </c>
      <c r="V19" s="47">
        <f>[15]Abril!$D$25</f>
        <v>19.600000000000001</v>
      </c>
      <c r="W19" s="47">
        <f>[15]Abril!$D$26</f>
        <v>20.9</v>
      </c>
      <c r="X19" s="47">
        <f>[15]Abril!$D$27</f>
        <v>17.899999999999999</v>
      </c>
      <c r="Y19" s="47">
        <f>[15]Abril!$D$28</f>
        <v>17.899999999999999</v>
      </c>
      <c r="Z19" s="47">
        <f>[15]Abril!$D$29</f>
        <v>17.399999999999999</v>
      </c>
      <c r="AA19" s="47">
        <f>[15]Abril!$D$30</f>
        <v>18.100000000000001</v>
      </c>
      <c r="AB19" s="47">
        <f>[15]Abril!$D$31</f>
        <v>18</v>
      </c>
      <c r="AC19" s="47">
        <f>[15]Abril!$D$32</f>
        <v>18.600000000000001</v>
      </c>
      <c r="AD19" s="47">
        <f>[15]Abril!$D$33</f>
        <v>18.100000000000001</v>
      </c>
      <c r="AE19" s="47">
        <f>[15]Abril!$D$34</f>
        <v>18.7</v>
      </c>
      <c r="AF19" s="48">
        <f t="shared" si="5"/>
        <v>17.399999999999999</v>
      </c>
      <c r="AG19" s="140">
        <f t="shared" si="6"/>
        <v>20.460000000000004</v>
      </c>
    </row>
    <row r="20" spans="1:34" ht="17.100000000000001" customHeight="1" x14ac:dyDescent="0.2">
      <c r="A20" s="138" t="s">
        <v>10</v>
      </c>
      <c r="B20" s="47">
        <f>[16]Abril!$D$5</f>
        <v>21.8</v>
      </c>
      <c r="C20" s="47">
        <f>[16]Abril!$D$6</f>
        <v>20.8</v>
      </c>
      <c r="D20" s="47">
        <f>[16]Abril!$D$7</f>
        <v>18.2</v>
      </c>
      <c r="E20" s="47">
        <f>[16]Abril!$D$8</f>
        <v>17.5</v>
      </c>
      <c r="F20" s="47">
        <f>[16]Abril!$D$9</f>
        <v>17.8</v>
      </c>
      <c r="G20" s="47">
        <f>[16]Abril!$D$10</f>
        <v>17.100000000000001</v>
      </c>
      <c r="H20" s="47">
        <f>[16]Abril!$D$11</f>
        <v>17.8</v>
      </c>
      <c r="I20" s="47">
        <f>[16]Abril!$D$12</f>
        <v>17.600000000000001</v>
      </c>
      <c r="J20" s="47">
        <f>[16]Abril!$D$13</f>
        <v>17.100000000000001</v>
      </c>
      <c r="K20" s="47">
        <f>[16]Abril!$D$14</f>
        <v>19.899999999999999</v>
      </c>
      <c r="L20" s="47">
        <f>[16]Abril!$D$15</f>
        <v>21.9</v>
      </c>
      <c r="M20" s="47">
        <f>[16]Abril!$D$16</f>
        <v>19.600000000000001</v>
      </c>
      <c r="N20" s="47">
        <f>[16]Abril!$D$17</f>
        <v>18</v>
      </c>
      <c r="O20" s="47">
        <f>[16]Abril!$D$18</f>
        <v>18.399999999999999</v>
      </c>
      <c r="P20" s="47">
        <f>[16]Abril!$D$19</f>
        <v>21.3</v>
      </c>
      <c r="Q20" s="47">
        <f>[16]Abril!$D$20</f>
        <v>18</v>
      </c>
      <c r="R20" s="47">
        <f>[16]Abril!$D$21</f>
        <v>18</v>
      </c>
      <c r="S20" s="47">
        <f>[16]Abril!$D$22</f>
        <v>19.3</v>
      </c>
      <c r="T20" s="47">
        <f>[16]Abril!$D$23</f>
        <v>20.6</v>
      </c>
      <c r="U20" s="47">
        <f>[16]Abril!$D$24</f>
        <v>21.3</v>
      </c>
      <c r="V20" s="47">
        <f>[16]Abril!$D$25</f>
        <v>20.100000000000001</v>
      </c>
      <c r="W20" s="47">
        <f>[16]Abril!$D$26</f>
        <v>18.8</v>
      </c>
      <c r="X20" s="47">
        <f>[16]Abril!$D$27</f>
        <v>17.8</v>
      </c>
      <c r="Y20" s="47">
        <f>[16]Abril!$D$28</f>
        <v>17.8</v>
      </c>
      <c r="Z20" s="47">
        <f>[16]Abril!$D$29</f>
        <v>17.5</v>
      </c>
      <c r="AA20" s="47">
        <f>[16]Abril!$D$30</f>
        <v>17.2</v>
      </c>
      <c r="AB20" s="47">
        <f>[16]Abril!$D$31</f>
        <v>18.100000000000001</v>
      </c>
      <c r="AC20" s="47">
        <f>[16]Abril!$D$32</f>
        <v>18.600000000000001</v>
      </c>
      <c r="AD20" s="47">
        <f>[16]Abril!$D$33</f>
        <v>18.8</v>
      </c>
      <c r="AE20" s="47">
        <f>[16]Abril!$D$34</f>
        <v>18.899999999999999</v>
      </c>
      <c r="AF20" s="48">
        <f t="shared" si="5"/>
        <v>17.100000000000001</v>
      </c>
      <c r="AG20" s="140">
        <f t="shared" si="6"/>
        <v>18.853333333333335</v>
      </c>
    </row>
    <row r="21" spans="1:34" ht="17.100000000000001" customHeight="1" x14ac:dyDescent="0.2">
      <c r="A21" s="138" t="s">
        <v>11</v>
      </c>
      <c r="B21" s="47">
        <f>[17]Abril!$D$5</f>
        <v>20.5</v>
      </c>
      <c r="C21" s="47">
        <f>[17]Abril!$D$6</f>
        <v>20.6</v>
      </c>
      <c r="D21" s="47">
        <f>[17]Abril!$D$7</f>
        <v>18.8</v>
      </c>
      <c r="E21" s="47">
        <f>[17]Abril!$D$8</f>
        <v>17.3</v>
      </c>
      <c r="F21" s="47">
        <f>[17]Abril!$D$9</f>
        <v>16.5</v>
      </c>
      <c r="G21" s="47">
        <f>[17]Abril!$D$10</f>
        <v>16.7</v>
      </c>
      <c r="H21" s="47">
        <f>[17]Abril!$D$11</f>
        <v>16.399999999999999</v>
      </c>
      <c r="I21" s="47">
        <f>[17]Abril!$D$12</f>
        <v>15.7</v>
      </c>
      <c r="J21" s="47">
        <f>[17]Abril!$D$13</f>
        <v>16.8</v>
      </c>
      <c r="K21" s="47">
        <f>[17]Abril!$D$14</f>
        <v>19.2</v>
      </c>
      <c r="L21" s="47">
        <f>[17]Abril!$D$15</f>
        <v>18.8</v>
      </c>
      <c r="M21" s="47">
        <f>[17]Abril!$D$16</f>
        <v>20.8</v>
      </c>
      <c r="N21" s="47">
        <f>[17]Abril!$D$17</f>
        <v>17.5</v>
      </c>
      <c r="O21" s="47">
        <f>[17]Abril!$D$18</f>
        <v>17.2</v>
      </c>
      <c r="P21" s="47">
        <f>[17]Abril!$D$19</f>
        <v>21.5</v>
      </c>
      <c r="Q21" s="47">
        <f>[17]Abril!$D$20</f>
        <v>19.899999999999999</v>
      </c>
      <c r="R21" s="47">
        <f>[17]Abril!$D$21</f>
        <v>19.899999999999999</v>
      </c>
      <c r="S21" s="47">
        <f>[17]Abril!$D$22</f>
        <v>19.8</v>
      </c>
      <c r="T21" s="47">
        <f>[17]Abril!$D$23</f>
        <v>18</v>
      </c>
      <c r="U21" s="47">
        <f>[17]Abril!$D$24</f>
        <v>20.6</v>
      </c>
      <c r="V21" s="47">
        <f>[17]Abril!$D$25</f>
        <v>19.2</v>
      </c>
      <c r="W21" s="47">
        <f>[17]Abril!$D$26</f>
        <v>18.100000000000001</v>
      </c>
      <c r="X21" s="47">
        <f>[17]Abril!$D$27</f>
        <v>15</v>
      </c>
      <c r="Y21" s="47">
        <f>[17]Abril!$D$28</f>
        <v>16</v>
      </c>
      <c r="Z21" s="47">
        <f>[17]Abril!$D$29</f>
        <v>15.8</v>
      </c>
      <c r="AA21" s="47">
        <f>[17]Abril!$D$30</f>
        <v>16.3</v>
      </c>
      <c r="AB21" s="47">
        <f>[17]Abril!$D$31</f>
        <v>16.100000000000001</v>
      </c>
      <c r="AC21" s="47">
        <f>[17]Abril!$D$32</f>
        <v>17.8</v>
      </c>
      <c r="AD21" s="47">
        <f>[17]Abril!$D$33</f>
        <v>17.100000000000001</v>
      </c>
      <c r="AE21" s="47">
        <f>[17]Abril!$D$34</f>
        <v>17</v>
      </c>
      <c r="AF21" s="48">
        <f t="shared" si="5"/>
        <v>15</v>
      </c>
      <c r="AG21" s="140">
        <f t="shared" si="6"/>
        <v>18.030000000000005</v>
      </c>
    </row>
    <row r="22" spans="1:34" ht="17.100000000000001" customHeight="1" x14ac:dyDescent="0.2">
      <c r="A22" s="138" t="s">
        <v>12</v>
      </c>
      <c r="B22" s="47">
        <f>[18]Abril!$D$5</f>
        <v>22.8</v>
      </c>
      <c r="C22" s="47">
        <f>[18]Abril!$D$6</f>
        <v>21.6</v>
      </c>
      <c r="D22" s="47">
        <f>[18]Abril!$D$7</f>
        <v>20.8</v>
      </c>
      <c r="E22" s="47">
        <f>[18]Abril!$D$8</f>
        <v>20.399999999999999</v>
      </c>
      <c r="F22" s="47">
        <f>[18]Abril!$D$9</f>
        <v>21.2</v>
      </c>
      <c r="G22" s="47">
        <f>[18]Abril!$D$10</f>
        <v>21.6</v>
      </c>
      <c r="H22" s="47">
        <f>[18]Abril!$D$11</f>
        <v>21.6</v>
      </c>
      <c r="I22" s="47">
        <f>[18]Abril!$D$12</f>
        <v>21</v>
      </c>
      <c r="J22" s="47">
        <f>[18]Abril!$D$13</f>
        <v>20.399999999999999</v>
      </c>
      <c r="K22" s="47">
        <f>[18]Abril!$D$14</f>
        <v>22.8</v>
      </c>
      <c r="L22" s="47">
        <f>[18]Abril!$D$15</f>
        <v>21.9</v>
      </c>
      <c r="M22" s="47">
        <f>[18]Abril!$D$16</f>
        <v>22.5</v>
      </c>
      <c r="N22" s="47">
        <f>[18]Abril!$D$17</f>
        <v>20.9</v>
      </c>
      <c r="O22" s="47">
        <f>[18]Abril!$D$18</f>
        <v>21.2</v>
      </c>
      <c r="P22" s="47">
        <f>[18]Abril!$D$19</f>
        <v>22.4</v>
      </c>
      <c r="Q22" s="47">
        <f>[18]Abril!$D$20</f>
        <v>20.8</v>
      </c>
      <c r="R22" s="47">
        <f>[18]Abril!$D$21</f>
        <v>20.9</v>
      </c>
      <c r="S22" s="47">
        <f>[18]Abril!$D$22</f>
        <v>21.4</v>
      </c>
      <c r="T22" s="47">
        <f>[18]Abril!$D$23</f>
        <v>22.9</v>
      </c>
      <c r="U22" s="47">
        <f>[18]Abril!$D$24</f>
        <v>22.6</v>
      </c>
      <c r="V22" s="47">
        <f>[18]Abril!$D$25</f>
        <v>21.5</v>
      </c>
      <c r="W22" s="47">
        <f>[18]Abril!$D$26</f>
        <v>22</v>
      </c>
      <c r="X22" s="47">
        <f>[18]Abril!$D$27</f>
        <v>19.8</v>
      </c>
      <c r="Y22" s="47">
        <f>[18]Abril!$D$28</f>
        <v>19.8</v>
      </c>
      <c r="Z22" s="47">
        <f>[18]Abril!$D$29</f>
        <v>21.2</v>
      </c>
      <c r="AA22" s="47">
        <f>[18]Abril!$D$30</f>
        <v>21.2</v>
      </c>
      <c r="AB22" s="47">
        <f>[18]Abril!$D$31</f>
        <v>21</v>
      </c>
      <c r="AC22" s="47">
        <f>[18]Abril!$D$32</f>
        <v>20.6</v>
      </c>
      <c r="AD22" s="47">
        <f>[18]Abril!$D$33</f>
        <v>22.1</v>
      </c>
      <c r="AE22" s="47">
        <f>[18]Abril!$D$34</f>
        <v>21</v>
      </c>
      <c r="AF22" s="48">
        <f t="shared" si="5"/>
        <v>19.8</v>
      </c>
      <c r="AG22" s="140">
        <f t="shared" si="6"/>
        <v>21.396666666666668</v>
      </c>
    </row>
    <row r="23" spans="1:34" ht="17.100000000000001" customHeight="1" x14ac:dyDescent="0.2">
      <c r="A23" s="138" t="s">
        <v>13</v>
      </c>
      <c r="B23" s="47" t="str">
        <f>[19]Abril!$D$5</f>
        <v>*</v>
      </c>
      <c r="C23" s="47" t="str">
        <f>[19]Abril!$D$6</f>
        <v>*</v>
      </c>
      <c r="D23" s="47">
        <f>[19]Abril!$D$7</f>
        <v>25</v>
      </c>
      <c r="E23" s="47" t="str">
        <f>[19]Abril!$D$8</f>
        <v>*</v>
      </c>
      <c r="F23" s="47" t="str">
        <f>[19]Abril!$D$9</f>
        <v>*</v>
      </c>
      <c r="G23" s="47" t="str">
        <f>[19]Abril!$D$10</f>
        <v>*</v>
      </c>
      <c r="H23" s="47" t="str">
        <f>[19]Abril!$D$11</f>
        <v>*</v>
      </c>
      <c r="I23" s="47" t="str">
        <f>[19]Abril!$D$12</f>
        <v>*</v>
      </c>
      <c r="J23" s="47" t="str">
        <f>[19]Abril!$D$13</f>
        <v>*</v>
      </c>
      <c r="K23" s="47" t="str">
        <f>[19]Abril!$D$14</f>
        <v>*</v>
      </c>
      <c r="L23" s="47" t="str">
        <f>[19]Abril!$D$15</f>
        <v>*</v>
      </c>
      <c r="M23" s="47" t="str">
        <f>[19]Abril!$D$16</f>
        <v>*</v>
      </c>
      <c r="N23" s="47" t="str">
        <f>[19]Abril!$D$17</f>
        <v>*</v>
      </c>
      <c r="O23" s="47" t="str">
        <f>[19]Abril!$D$18</f>
        <v>*</v>
      </c>
      <c r="P23" s="47" t="str">
        <f>[19]Abril!$D$19</f>
        <v>*</v>
      </c>
      <c r="Q23" s="47" t="str">
        <f>[19]Abril!$D$20</f>
        <v>*</v>
      </c>
      <c r="R23" s="47" t="str">
        <f>[19]Abril!$D$21</f>
        <v>*</v>
      </c>
      <c r="S23" s="47" t="str">
        <f>[19]Abril!$D$22</f>
        <v>*</v>
      </c>
      <c r="T23" s="47" t="str">
        <f>[19]Abril!$D$23</f>
        <v>*</v>
      </c>
      <c r="U23" s="47" t="str">
        <f>[19]Abril!$D$24</f>
        <v>*</v>
      </c>
      <c r="V23" s="47" t="str">
        <f>[19]Abril!$D$25</f>
        <v>*</v>
      </c>
      <c r="W23" s="47" t="str">
        <f>[19]Abril!$D$26</f>
        <v>*</v>
      </c>
      <c r="X23" s="47" t="str">
        <f>[19]Abril!$D$27</f>
        <v>*</v>
      </c>
      <c r="Y23" s="47" t="str">
        <f>[19]Abril!$D$28</f>
        <v>*</v>
      </c>
      <c r="Z23" s="47" t="str">
        <f>[19]Abril!$D$29</f>
        <v>*</v>
      </c>
      <c r="AA23" s="47" t="str">
        <f>[19]Abril!$D$30</f>
        <v>*</v>
      </c>
      <c r="AB23" s="47" t="str">
        <f>[19]Abril!$D$31</f>
        <v>*</v>
      </c>
      <c r="AC23" s="47" t="str">
        <f>[19]Abril!$D$32</f>
        <v>*</v>
      </c>
      <c r="AD23" s="47" t="str">
        <f>[19]Abril!$D$33</f>
        <v>*</v>
      </c>
      <c r="AE23" s="47" t="str">
        <f>[19]Abril!$D$34</f>
        <v>*</v>
      </c>
      <c r="AF23" s="48">
        <f t="shared" si="5"/>
        <v>25</v>
      </c>
      <c r="AG23" s="140">
        <f t="shared" si="6"/>
        <v>25</v>
      </c>
    </row>
    <row r="24" spans="1:34" ht="17.100000000000001" customHeight="1" x14ac:dyDescent="0.2">
      <c r="A24" s="138" t="s">
        <v>14</v>
      </c>
      <c r="B24" s="47">
        <f>[20]Abril!$D$5</f>
        <v>21.7</v>
      </c>
      <c r="C24" s="47">
        <f>[20]Abril!$D$6</f>
        <v>21.9</v>
      </c>
      <c r="D24" s="47">
        <f>[20]Abril!$D$7</f>
        <v>21.7</v>
      </c>
      <c r="E24" s="47">
        <f>[20]Abril!$D$8</f>
        <v>22.3</v>
      </c>
      <c r="F24" s="47">
        <f>[20]Abril!$D$9</f>
        <v>19.2</v>
      </c>
      <c r="G24" s="47">
        <f>[20]Abril!$D$10</f>
        <v>19.100000000000001</v>
      </c>
      <c r="H24" s="47">
        <f>[20]Abril!$D$11</f>
        <v>19.2</v>
      </c>
      <c r="I24" s="47">
        <f>[20]Abril!$D$12</f>
        <v>19</v>
      </c>
      <c r="J24" s="47">
        <f>[20]Abril!$D$13</f>
        <v>22</v>
      </c>
      <c r="K24" s="47">
        <f>[20]Abril!$D$14</f>
        <v>20.9</v>
      </c>
      <c r="L24" s="47">
        <f>[20]Abril!$D$15</f>
        <v>21.3</v>
      </c>
      <c r="M24" s="47">
        <f>[20]Abril!$D$16</f>
        <v>20.3</v>
      </c>
      <c r="N24" s="47">
        <f>[20]Abril!$D$17</f>
        <v>17.7</v>
      </c>
      <c r="O24" s="47">
        <f>[20]Abril!$D$18</f>
        <v>20.399999999999999</v>
      </c>
      <c r="P24" s="47">
        <f>[20]Abril!$D$19</f>
        <v>20.3</v>
      </c>
      <c r="Q24" s="47">
        <f>[20]Abril!$D$20</f>
        <v>20.6</v>
      </c>
      <c r="R24" s="47">
        <f>[20]Abril!$D$21</f>
        <v>20.6</v>
      </c>
      <c r="S24" s="47">
        <f>[20]Abril!$D$22</f>
        <v>21.6</v>
      </c>
      <c r="T24" s="47">
        <f>[20]Abril!$D$23</f>
        <v>19.3</v>
      </c>
      <c r="U24" s="47">
        <f>[20]Abril!$D$24</f>
        <v>19.8</v>
      </c>
      <c r="V24" s="47">
        <f>[20]Abril!$D$25</f>
        <v>20</v>
      </c>
      <c r="W24" s="47">
        <f>[20]Abril!$D$26</f>
        <v>14.7</v>
      </c>
      <c r="X24" s="47">
        <f>[20]Abril!$D$27</f>
        <v>15.5</v>
      </c>
      <c r="Y24" s="47">
        <f>[20]Abril!$D$28</f>
        <v>17.8</v>
      </c>
      <c r="Z24" s="47">
        <f>[20]Abril!$D$29</f>
        <v>17.399999999999999</v>
      </c>
      <c r="AA24" s="47">
        <f>[20]Abril!$D$30</f>
        <v>18.5</v>
      </c>
      <c r="AB24" s="47">
        <f>[20]Abril!$D$31</f>
        <v>17.7</v>
      </c>
      <c r="AC24" s="47">
        <f>[20]Abril!$D$32</f>
        <v>17.2</v>
      </c>
      <c r="AD24" s="47">
        <f>[20]Abril!$D$33</f>
        <v>17.899999999999999</v>
      </c>
      <c r="AE24" s="47">
        <f>[20]Abril!$D$34</f>
        <v>18.100000000000001</v>
      </c>
      <c r="AF24" s="48">
        <f t="shared" si="5"/>
        <v>14.7</v>
      </c>
      <c r="AG24" s="140">
        <f t="shared" si="6"/>
        <v>19.456666666666671</v>
      </c>
    </row>
    <row r="25" spans="1:34" ht="17.100000000000001" customHeight="1" x14ac:dyDescent="0.2">
      <c r="A25" s="138" t="s">
        <v>15</v>
      </c>
      <c r="B25" s="47">
        <f>[21]Abril!$D$5</f>
        <v>20.100000000000001</v>
      </c>
      <c r="C25" s="47">
        <f>[21]Abril!$D$6</f>
        <v>19.7</v>
      </c>
      <c r="D25" s="47">
        <f>[21]Abril!$D$7</f>
        <v>17.899999999999999</v>
      </c>
      <c r="E25" s="47">
        <f>[21]Abril!$D$8</f>
        <v>17.7</v>
      </c>
      <c r="F25" s="47">
        <f>[21]Abril!$D$9</f>
        <v>18.3</v>
      </c>
      <c r="G25" s="47">
        <f>[21]Abril!$D$10</f>
        <v>17.7</v>
      </c>
      <c r="H25" s="47">
        <f>[21]Abril!$D$11</f>
        <v>17.899999999999999</v>
      </c>
      <c r="I25" s="47">
        <f>[21]Abril!$D$12</f>
        <v>18.100000000000001</v>
      </c>
      <c r="J25" s="47">
        <f>[21]Abril!$D$13</f>
        <v>18.600000000000001</v>
      </c>
      <c r="K25" s="47">
        <f>[21]Abril!$D$14</f>
        <v>19.600000000000001</v>
      </c>
      <c r="L25" s="47">
        <f>[21]Abril!$D$15</f>
        <v>19.399999999999999</v>
      </c>
      <c r="M25" s="47">
        <f>[21]Abril!$D$16</f>
        <v>20</v>
      </c>
      <c r="N25" s="47">
        <f>[21]Abril!$D$17</f>
        <v>18.5</v>
      </c>
      <c r="O25" s="47">
        <f>[21]Abril!$D$18</f>
        <v>20.2</v>
      </c>
      <c r="P25" s="47">
        <f>[21]Abril!$D$19</f>
        <v>20.5</v>
      </c>
      <c r="Q25" s="47">
        <f>[21]Abril!$D$20</f>
        <v>17.899999999999999</v>
      </c>
      <c r="R25" s="47">
        <f>[21]Abril!$D$21</f>
        <v>17.399999999999999</v>
      </c>
      <c r="S25" s="47">
        <f>[21]Abril!$D$22</f>
        <v>18.600000000000001</v>
      </c>
      <c r="T25" s="47">
        <f>[21]Abril!$D$23</f>
        <v>18.5</v>
      </c>
      <c r="U25" s="47">
        <f>[21]Abril!$D$24</f>
        <v>20.399999999999999</v>
      </c>
      <c r="V25" s="47">
        <f>[21]Abril!$D$25</f>
        <v>19.3</v>
      </c>
      <c r="W25" s="47">
        <f>[21]Abril!$D$26</f>
        <v>19.100000000000001</v>
      </c>
      <c r="X25" s="47">
        <f>[21]Abril!$D$27</f>
        <v>18.3</v>
      </c>
      <c r="Y25" s="47">
        <f>[21]Abril!$D$28</f>
        <v>17.8</v>
      </c>
      <c r="Z25" s="47">
        <f>[21]Abril!$D$29</f>
        <v>18.600000000000001</v>
      </c>
      <c r="AA25" s="47">
        <f>[21]Abril!$D$30</f>
        <v>18.600000000000001</v>
      </c>
      <c r="AB25" s="47">
        <f>[21]Abril!$D$31</f>
        <v>18.3</v>
      </c>
      <c r="AC25" s="47">
        <f>[21]Abril!$D$32</f>
        <v>19.399999999999999</v>
      </c>
      <c r="AD25" s="47">
        <f>[21]Abril!$D$33</f>
        <v>19.600000000000001</v>
      </c>
      <c r="AE25" s="47">
        <f>[21]Abril!$D$34</f>
        <v>19.100000000000001</v>
      </c>
      <c r="AF25" s="48">
        <f t="shared" si="5"/>
        <v>17.399999999999999</v>
      </c>
      <c r="AG25" s="140">
        <f t="shared" si="6"/>
        <v>18.83666666666667</v>
      </c>
    </row>
    <row r="26" spans="1:34" ht="17.100000000000001" customHeight="1" x14ac:dyDescent="0.2">
      <c r="A26" s="138" t="s">
        <v>16</v>
      </c>
      <c r="B26" s="47">
        <f>[22]Abril!$D$5</f>
        <v>22.4</v>
      </c>
      <c r="C26" s="47">
        <f>[22]Abril!$D$6</f>
        <v>22.2</v>
      </c>
      <c r="D26" s="47">
        <f>[22]Abril!$D$7</f>
        <v>19.600000000000001</v>
      </c>
      <c r="E26" s="47">
        <f>[22]Abril!$D$8</f>
        <v>19.8</v>
      </c>
      <c r="F26" s="47">
        <f>[22]Abril!$D$9</f>
        <v>20.2</v>
      </c>
      <c r="G26" s="47">
        <f>[22]Abril!$D$10</f>
        <v>20.8</v>
      </c>
      <c r="H26" s="47">
        <f>[22]Abril!$D$11</f>
        <v>20.7</v>
      </c>
      <c r="I26" s="47">
        <f>[22]Abril!$D$12</f>
        <v>21.3</v>
      </c>
      <c r="J26" s="47">
        <f>[22]Abril!$D$13</f>
        <v>19.899999999999999</v>
      </c>
      <c r="K26" s="47">
        <f>[22]Abril!$D$14</f>
        <v>20.7</v>
      </c>
      <c r="L26" s="47">
        <f>[22]Abril!$D$15</f>
        <v>23.6</v>
      </c>
      <c r="M26" s="47">
        <f>[22]Abril!$D$16</f>
        <v>21.8</v>
      </c>
      <c r="N26" s="47">
        <f>[22]Abril!$D$17</f>
        <v>21.6</v>
      </c>
      <c r="O26" s="47">
        <f>[22]Abril!$D$18</f>
        <v>20.2</v>
      </c>
      <c r="P26" s="47">
        <f>[22]Abril!$D$19</f>
        <v>21.4</v>
      </c>
      <c r="Q26" s="47">
        <f>[22]Abril!$D$20</f>
        <v>19.600000000000001</v>
      </c>
      <c r="R26" s="47">
        <f>[22]Abril!$D$21</f>
        <v>19.7</v>
      </c>
      <c r="S26" s="47">
        <f>[22]Abril!$D$22</f>
        <v>21.9</v>
      </c>
      <c r="T26" s="47">
        <f>[22]Abril!$D$23</f>
        <v>21.9</v>
      </c>
      <c r="U26" s="47">
        <f>[22]Abril!$D$24</f>
        <v>21.4</v>
      </c>
      <c r="V26" s="47">
        <f>[22]Abril!$D$25</f>
        <v>21.2</v>
      </c>
      <c r="W26" s="47">
        <f>[22]Abril!$D$26</f>
        <v>22</v>
      </c>
      <c r="X26" s="47">
        <f>[22]Abril!$D$27</f>
        <v>20.100000000000001</v>
      </c>
      <c r="Y26" s="47">
        <f>[22]Abril!$D$28</f>
        <v>18.399999999999999</v>
      </c>
      <c r="Z26" s="47">
        <f>[22]Abril!$D$29</f>
        <v>19.5</v>
      </c>
      <c r="AA26" s="47">
        <f>[22]Abril!$D$30</f>
        <v>19</v>
      </c>
      <c r="AB26" s="47">
        <f>[22]Abril!$D$31</f>
        <v>18.5</v>
      </c>
      <c r="AC26" s="47">
        <f>[22]Abril!$D$32</f>
        <v>21.3</v>
      </c>
      <c r="AD26" s="47">
        <f>[22]Abril!$D$33</f>
        <v>20.100000000000001</v>
      </c>
      <c r="AE26" s="47">
        <f>[22]Abril!$D$34</f>
        <v>19.5</v>
      </c>
      <c r="AF26" s="48">
        <f t="shared" si="5"/>
        <v>18.399999999999999</v>
      </c>
      <c r="AG26" s="140">
        <f t="shared" si="6"/>
        <v>20.676666666666662</v>
      </c>
    </row>
    <row r="27" spans="1:34" ht="17.100000000000001" customHeight="1" x14ac:dyDescent="0.2">
      <c r="A27" s="138" t="s">
        <v>17</v>
      </c>
      <c r="B27" s="47">
        <f>[23]Abril!$D$5</f>
        <v>20.8</v>
      </c>
      <c r="C27" s="47">
        <f>[23]Abril!$D$6</f>
        <v>20.3</v>
      </c>
      <c r="D27" s="47">
        <f>[23]Abril!$D$7</f>
        <v>18.899999999999999</v>
      </c>
      <c r="E27" s="47">
        <f>[23]Abril!$D$8</f>
        <v>16.100000000000001</v>
      </c>
      <c r="F27" s="47">
        <f>[23]Abril!$D$9</f>
        <v>15.6</v>
      </c>
      <c r="G27" s="47">
        <f>[23]Abril!$D$10</f>
        <v>15.9</v>
      </c>
      <c r="H27" s="47">
        <f>[23]Abril!$D$11</f>
        <v>15.7</v>
      </c>
      <c r="I27" s="47">
        <f>[23]Abril!$D$12</f>
        <v>14.9</v>
      </c>
      <c r="J27" s="47">
        <f>[23]Abril!$D$13</f>
        <v>16.3</v>
      </c>
      <c r="K27" s="47">
        <f>[23]Abril!$D$14</f>
        <v>19.8</v>
      </c>
      <c r="L27" s="47">
        <f>[23]Abril!$D$15</f>
        <v>20.399999999999999</v>
      </c>
      <c r="M27" s="47">
        <f>[23]Abril!$D$16</f>
        <v>19.600000000000001</v>
      </c>
      <c r="N27" s="47">
        <f>[23]Abril!$D$17</f>
        <v>16.600000000000001</v>
      </c>
      <c r="O27" s="47">
        <f>[23]Abril!$D$18</f>
        <v>16.3</v>
      </c>
      <c r="P27" s="47">
        <f>[23]Abril!$D$19</f>
        <v>20.7</v>
      </c>
      <c r="Q27" s="47">
        <f>[23]Abril!$D$20</f>
        <v>19.399999999999999</v>
      </c>
      <c r="R27" s="47">
        <f>[23]Abril!$D$21</f>
        <v>18.899999999999999</v>
      </c>
      <c r="S27" s="47">
        <f>[23]Abril!$D$22</f>
        <v>19.5</v>
      </c>
      <c r="T27" s="47">
        <f>[23]Abril!$D$23</f>
        <v>19.5</v>
      </c>
      <c r="U27" s="47">
        <f>[23]Abril!$D$24</f>
        <v>21.1</v>
      </c>
      <c r="V27" s="47">
        <f>[23]Abril!$D$25</f>
        <v>18.5</v>
      </c>
      <c r="W27" s="47">
        <f>[23]Abril!$D$26</f>
        <v>17.5</v>
      </c>
      <c r="X27" s="47">
        <f>[23]Abril!$D$27</f>
        <v>14.2</v>
      </c>
      <c r="Y27" s="47">
        <f>[23]Abril!$D$28</f>
        <v>16.5</v>
      </c>
      <c r="Z27" s="47">
        <f>[23]Abril!$D$29</f>
        <v>15.1</v>
      </c>
      <c r="AA27" s="47">
        <f>[23]Abril!$D$30</f>
        <v>15.1</v>
      </c>
      <c r="AB27" s="47">
        <f>[23]Abril!$D$31</f>
        <v>15.9</v>
      </c>
      <c r="AC27" s="47">
        <f>[23]Abril!$D$32</f>
        <v>18</v>
      </c>
      <c r="AD27" s="47">
        <f>[23]Abril!$D$33</f>
        <v>17.399999999999999</v>
      </c>
      <c r="AE27" s="47">
        <f>[23]Abril!$D$34</f>
        <v>17.2</v>
      </c>
      <c r="AF27" s="48">
        <f>MIN(B27:AE27)</f>
        <v>14.2</v>
      </c>
      <c r="AG27" s="140">
        <f>AVERAGE(B27:AE27)</f>
        <v>17.723333333333336</v>
      </c>
    </row>
    <row r="28" spans="1:34" ht="17.100000000000001" customHeight="1" x14ac:dyDescent="0.2">
      <c r="A28" s="138" t="s">
        <v>18</v>
      </c>
      <c r="B28" s="47">
        <f>[24]Abril!$D$5</f>
        <v>20</v>
      </c>
      <c r="C28" s="47">
        <f>[24]Abril!$D$6</f>
        <v>19.7</v>
      </c>
      <c r="D28" s="47">
        <f>[24]Abril!$D$7</f>
        <v>18.600000000000001</v>
      </c>
      <c r="E28" s="47">
        <f>[24]Abril!$D$8</f>
        <v>19</v>
      </c>
      <c r="F28" s="47">
        <f>[24]Abril!$D$9</f>
        <v>19.100000000000001</v>
      </c>
      <c r="G28" s="47">
        <f>[24]Abril!$D$10</f>
        <v>19.3</v>
      </c>
      <c r="H28" s="47">
        <f>[24]Abril!$D$11</f>
        <v>18.600000000000001</v>
      </c>
      <c r="I28" s="47">
        <f>[24]Abril!$D$12</f>
        <v>18.2</v>
      </c>
      <c r="J28" s="47">
        <f>[24]Abril!$D$13</f>
        <v>19.3</v>
      </c>
      <c r="K28" s="47">
        <f>[24]Abril!$D$14</f>
        <v>20.5</v>
      </c>
      <c r="L28" s="47">
        <f>[24]Abril!$D$15</f>
        <v>20.2</v>
      </c>
      <c r="M28" s="47">
        <f>[24]Abril!$D$16</f>
        <v>20</v>
      </c>
      <c r="N28" s="47">
        <f>[24]Abril!$D$17</f>
        <v>17.899999999999999</v>
      </c>
      <c r="O28" s="47">
        <f>[24]Abril!$D$18</f>
        <v>18</v>
      </c>
      <c r="P28" s="47">
        <f>[24]Abril!$D$19</f>
        <v>19.7</v>
      </c>
      <c r="Q28" s="47">
        <f>[24]Abril!$D$20</f>
        <v>19.100000000000001</v>
      </c>
      <c r="R28" s="47">
        <f>[24]Abril!$D$21</f>
        <v>19.399999999999999</v>
      </c>
      <c r="S28" s="47">
        <f>[24]Abril!$D$22</f>
        <v>18.399999999999999</v>
      </c>
      <c r="T28" s="47">
        <f>[24]Abril!$D$23</f>
        <v>19.899999999999999</v>
      </c>
      <c r="U28" s="47">
        <f>[24]Abril!$D$24</f>
        <v>20.100000000000001</v>
      </c>
      <c r="V28" s="47">
        <f>[24]Abril!$D$25</f>
        <v>20.2</v>
      </c>
      <c r="W28" s="47">
        <f>[24]Abril!$D$26</f>
        <v>17</v>
      </c>
      <c r="X28" s="47">
        <f>[24]Abril!$D$27</f>
        <v>16.7</v>
      </c>
      <c r="Y28" s="47">
        <f>[24]Abril!$D$28</f>
        <v>17.899999999999999</v>
      </c>
      <c r="Z28" s="47">
        <f>[24]Abril!$D$29</f>
        <v>18.399999999999999</v>
      </c>
      <c r="AA28" s="47">
        <f>[24]Abril!$D$30</f>
        <v>18.3</v>
      </c>
      <c r="AB28" s="47">
        <f>[24]Abril!$D$31</f>
        <v>18.399999999999999</v>
      </c>
      <c r="AC28" s="47">
        <f>[24]Abril!$D$32</f>
        <v>17.899999999999999</v>
      </c>
      <c r="AD28" s="47">
        <f>[24]Abril!$D$33</f>
        <v>18.399999999999999</v>
      </c>
      <c r="AE28" s="47">
        <f>[24]Abril!$D$34</f>
        <v>18.100000000000001</v>
      </c>
      <c r="AF28" s="48">
        <f t="shared" si="5"/>
        <v>16.7</v>
      </c>
      <c r="AG28" s="140">
        <f t="shared" si="6"/>
        <v>18.876666666666662</v>
      </c>
    </row>
    <row r="29" spans="1:34" ht="17.100000000000001" customHeight="1" x14ac:dyDescent="0.2">
      <c r="A29" s="138" t="s">
        <v>19</v>
      </c>
      <c r="B29" s="47" t="str">
        <f>[25]Abril!$D$5</f>
        <v>*</v>
      </c>
      <c r="C29" s="47" t="str">
        <f>[25]Abril!$D$6</f>
        <v>*</v>
      </c>
      <c r="D29" s="47" t="str">
        <f>[25]Abril!$D$7</f>
        <v>*</v>
      </c>
      <c r="E29" s="47" t="str">
        <f>[25]Abril!$D$8</f>
        <v>*</v>
      </c>
      <c r="F29" s="47" t="str">
        <f>[25]Abril!$D$9</f>
        <v>*</v>
      </c>
      <c r="G29" s="47" t="str">
        <f>[25]Abril!$D$10</f>
        <v>*</v>
      </c>
      <c r="H29" s="47" t="str">
        <f>[25]Abril!$D$11</f>
        <v>*</v>
      </c>
      <c r="I29" s="47" t="str">
        <f>[25]Abril!$D$12</f>
        <v>*</v>
      </c>
      <c r="J29" s="47" t="str">
        <f>[25]Abril!$D$13</f>
        <v>*</v>
      </c>
      <c r="K29" s="47" t="str">
        <f>[25]Abril!$D$14</f>
        <v>*</v>
      </c>
      <c r="L29" s="47" t="str">
        <f>[25]Abril!$D$15</f>
        <v>*</v>
      </c>
      <c r="M29" s="47" t="str">
        <f>[25]Abril!$D$16</f>
        <v>*</v>
      </c>
      <c r="N29" s="47" t="str">
        <f>[25]Abril!$D$17</f>
        <v>*</v>
      </c>
      <c r="O29" s="47">
        <f>[25]Abril!$D$18</f>
        <v>24</v>
      </c>
      <c r="P29" s="47">
        <f>[25]Abril!$D$19</f>
        <v>20</v>
      </c>
      <c r="Q29" s="47">
        <f>[25]Abril!$D$20</f>
        <v>18</v>
      </c>
      <c r="R29" s="47">
        <f>[25]Abril!$D$21</f>
        <v>17.2</v>
      </c>
      <c r="S29" s="47">
        <f>[25]Abril!$D$22</f>
        <v>18.3</v>
      </c>
      <c r="T29" s="47">
        <f>[25]Abril!$D$23</f>
        <v>19.100000000000001</v>
      </c>
      <c r="U29" s="47">
        <f>[25]Abril!$D$24</f>
        <v>19.8</v>
      </c>
      <c r="V29" s="47">
        <f>[25]Abril!$D$25</f>
        <v>19.899999999999999</v>
      </c>
      <c r="W29" s="47">
        <f>[25]Abril!$D$26</f>
        <v>19</v>
      </c>
      <c r="X29" s="47">
        <f>[25]Abril!$D$27</f>
        <v>18.3</v>
      </c>
      <c r="Y29" s="47">
        <f>[25]Abril!$D$28</f>
        <v>18.899999999999999</v>
      </c>
      <c r="Z29" s="47">
        <f>[25]Abril!$D$29</f>
        <v>19.5</v>
      </c>
      <c r="AA29" s="47">
        <f>[25]Abril!$D$30</f>
        <v>18.600000000000001</v>
      </c>
      <c r="AB29" s="47">
        <f>[25]Abril!$D$31</f>
        <v>18</v>
      </c>
      <c r="AC29" s="47">
        <f>[25]Abril!$D$32</f>
        <v>19.2</v>
      </c>
      <c r="AD29" s="47">
        <f>[25]Abril!$D$33</f>
        <v>19.5</v>
      </c>
      <c r="AE29" s="47">
        <f>[25]Abril!$D$34</f>
        <v>19.2</v>
      </c>
      <c r="AF29" s="48">
        <f t="shared" si="5"/>
        <v>17.2</v>
      </c>
      <c r="AG29" s="140">
        <f t="shared" si="6"/>
        <v>19.205882352941178</v>
      </c>
    </row>
    <row r="30" spans="1:34" ht="17.100000000000001" customHeight="1" x14ac:dyDescent="0.2">
      <c r="A30" s="138" t="s">
        <v>31</v>
      </c>
      <c r="B30" s="47">
        <f>[26]Abril!$D$5</f>
        <v>20.399999999999999</v>
      </c>
      <c r="C30" s="47">
        <f>[26]Abril!$D$6</f>
        <v>19.5</v>
      </c>
      <c r="D30" s="47">
        <f>[26]Abril!$D$7</f>
        <v>18.600000000000001</v>
      </c>
      <c r="E30" s="47">
        <f>[26]Abril!$D$8</f>
        <v>17.2</v>
      </c>
      <c r="F30" s="47">
        <f>[26]Abril!$D$9</f>
        <v>17.5</v>
      </c>
      <c r="G30" s="47">
        <f>[26]Abril!$D$10</f>
        <v>18.899999999999999</v>
      </c>
      <c r="H30" s="47">
        <f>[26]Abril!$D$11</f>
        <v>18.8</v>
      </c>
      <c r="I30" s="47">
        <f>[26]Abril!$D$12</f>
        <v>18.899999999999999</v>
      </c>
      <c r="J30" s="47">
        <f>[26]Abril!$D$13</f>
        <v>19.3</v>
      </c>
      <c r="K30" s="47">
        <f>[26]Abril!$D$14</f>
        <v>21.7</v>
      </c>
      <c r="L30" s="47">
        <f>[26]Abril!$D$15</f>
        <v>22.4</v>
      </c>
      <c r="M30" s="47">
        <f>[26]Abril!$D$16</f>
        <v>23.1</v>
      </c>
      <c r="N30" s="47">
        <f>[26]Abril!$D$17</f>
        <v>19</v>
      </c>
      <c r="O30" s="47">
        <f>[26]Abril!$D$18</f>
        <v>18.8</v>
      </c>
      <c r="P30" s="47">
        <f>[26]Abril!$D$19</f>
        <v>20.5</v>
      </c>
      <c r="Q30" s="47">
        <f>[26]Abril!$D$20</f>
        <v>19.2</v>
      </c>
      <c r="R30" s="47">
        <f>[26]Abril!$D$21</f>
        <v>19.8</v>
      </c>
      <c r="S30" s="47">
        <f>[26]Abril!$D$22</f>
        <v>20</v>
      </c>
      <c r="T30" s="47">
        <f>[26]Abril!$D$23</f>
        <v>20.5</v>
      </c>
      <c r="U30" s="47">
        <f>[26]Abril!$D$24</f>
        <v>19.8</v>
      </c>
      <c r="V30" s="47">
        <f>[26]Abril!$D$25</f>
        <v>18.399999999999999</v>
      </c>
      <c r="W30" s="47">
        <f>[26]Abril!$D$26</f>
        <v>19.600000000000001</v>
      </c>
      <c r="X30" s="47">
        <f>[26]Abril!$D$27</f>
        <v>18.100000000000001</v>
      </c>
      <c r="Y30" s="47">
        <f>[26]Abril!$D$28</f>
        <v>17.7</v>
      </c>
      <c r="Z30" s="47">
        <f>[26]Abril!$D$29</f>
        <v>18.100000000000001</v>
      </c>
      <c r="AA30" s="47">
        <f>[26]Abril!$D$30</f>
        <v>18.5</v>
      </c>
      <c r="AB30" s="47">
        <f>[26]Abril!$D$31</f>
        <v>18.7</v>
      </c>
      <c r="AC30" s="47">
        <f>[26]Abril!$D$32</f>
        <v>20.8</v>
      </c>
      <c r="AD30" s="47">
        <f>[26]Abril!$D$33</f>
        <v>17.600000000000001</v>
      </c>
      <c r="AE30" s="47">
        <f>[26]Abril!$D$34</f>
        <v>20.3</v>
      </c>
      <c r="AF30" s="48">
        <f t="shared" si="5"/>
        <v>17.2</v>
      </c>
      <c r="AG30" s="140">
        <f t="shared" si="6"/>
        <v>19.39</v>
      </c>
    </row>
    <row r="31" spans="1:34" ht="17.100000000000001" customHeight="1" x14ac:dyDescent="0.2">
      <c r="A31" s="138" t="s">
        <v>51</v>
      </c>
      <c r="B31" s="47">
        <f>[27]Abril!$D$5</f>
        <v>20.3</v>
      </c>
      <c r="C31" s="47">
        <f>[27]Abril!$D$6</f>
        <v>21.1</v>
      </c>
      <c r="D31" s="47">
        <f>[27]Abril!$D$7</f>
        <v>20.9</v>
      </c>
      <c r="E31" s="47">
        <f>[27]Abril!$D$8</f>
        <v>19.399999999999999</v>
      </c>
      <c r="F31" s="47">
        <f>[27]Abril!$D$9</f>
        <v>20.3</v>
      </c>
      <c r="G31" s="47">
        <f>[27]Abril!$D$10</f>
        <v>20.8</v>
      </c>
      <c r="H31" s="47">
        <f>[27]Abril!$D$11</f>
        <v>20.9</v>
      </c>
      <c r="I31" s="47">
        <f>[27]Abril!$D$12</f>
        <v>18.5</v>
      </c>
      <c r="J31" s="47">
        <f>[27]Abril!$D$13</f>
        <v>20.9</v>
      </c>
      <c r="K31" s="47">
        <f>[27]Abril!$D$14</f>
        <v>21</v>
      </c>
      <c r="L31" s="47">
        <f>[27]Abril!$D$15</f>
        <v>20.2</v>
      </c>
      <c r="M31" s="47">
        <f>[27]Abril!$D$16</f>
        <v>21</v>
      </c>
      <c r="N31" s="47">
        <f>[27]Abril!$D$17</f>
        <v>17.600000000000001</v>
      </c>
      <c r="O31" s="47">
        <f>[27]Abril!$D$18</f>
        <v>18.600000000000001</v>
      </c>
      <c r="P31" s="47">
        <f>[27]Abril!$D$19</f>
        <v>18</v>
      </c>
      <c r="Q31" s="47">
        <f>[27]Abril!$D$20</f>
        <v>19.899999999999999</v>
      </c>
      <c r="R31" s="47">
        <f>[27]Abril!$D$21</f>
        <v>19.399999999999999</v>
      </c>
      <c r="S31" s="47">
        <f>[27]Abril!$D$22</f>
        <v>19.899999999999999</v>
      </c>
      <c r="T31" s="47">
        <f>[27]Abril!$D$23</f>
        <v>20.2</v>
      </c>
      <c r="U31" s="47">
        <f>[27]Abril!$D$24</f>
        <v>19.100000000000001</v>
      </c>
      <c r="V31" s="47">
        <f>[27]Abril!$D$25</f>
        <v>18.899999999999999</v>
      </c>
      <c r="W31" s="47">
        <f>[27]Abril!$D$26</f>
        <v>19</v>
      </c>
      <c r="X31" s="47">
        <f>[27]Abril!$D$27</f>
        <v>16.899999999999999</v>
      </c>
      <c r="Y31" s="47">
        <f>[27]Abril!$D$28</f>
        <v>17.2</v>
      </c>
      <c r="Z31" s="47">
        <f>[27]Abril!$D$29</f>
        <v>19.2</v>
      </c>
      <c r="AA31" s="47">
        <f>[27]Abril!$D$30</f>
        <v>19.5</v>
      </c>
      <c r="AB31" s="47">
        <f>[27]Abril!$D$31</f>
        <v>20.2</v>
      </c>
      <c r="AC31" s="47">
        <f>[27]Abril!$D$32</f>
        <v>21.5</v>
      </c>
      <c r="AD31" s="47">
        <f>[27]Abril!$D$33</f>
        <v>19.899999999999999</v>
      </c>
      <c r="AE31" s="47">
        <f>[27]Abril!$D$34</f>
        <v>19.899999999999999</v>
      </c>
      <c r="AF31" s="48">
        <f>MIN(B31:AE31)</f>
        <v>16.899999999999999</v>
      </c>
      <c r="AG31" s="140">
        <f>AVERAGE(B31:AE31)</f>
        <v>19.673333333333328</v>
      </c>
    </row>
    <row r="32" spans="1:34" ht="17.100000000000001" customHeight="1" x14ac:dyDescent="0.2">
      <c r="A32" s="138" t="s">
        <v>20</v>
      </c>
      <c r="B32" s="47">
        <f>[28]Abril!$D$5</f>
        <v>22.3</v>
      </c>
      <c r="C32" s="47">
        <f>[28]Abril!$D$6</f>
        <v>21.5</v>
      </c>
      <c r="D32" s="47">
        <f>[28]Abril!$D$7</f>
        <v>21</v>
      </c>
      <c r="E32" s="47">
        <f>[28]Abril!$D$8</f>
        <v>19.5</v>
      </c>
      <c r="F32" s="47">
        <f>[28]Abril!$D$9</f>
        <v>18.399999999999999</v>
      </c>
      <c r="G32" s="47">
        <f>[28]Abril!$D$10</f>
        <v>19.100000000000001</v>
      </c>
      <c r="H32" s="47">
        <f>[28]Abril!$D$11</f>
        <v>20.3</v>
      </c>
      <c r="I32" s="47">
        <f>[28]Abril!$D$12</f>
        <v>20.9</v>
      </c>
      <c r="J32" s="47">
        <f>[28]Abril!$D$13</f>
        <v>21.1</v>
      </c>
      <c r="K32" s="47">
        <f>[28]Abril!$D$14</f>
        <v>22.6</v>
      </c>
      <c r="L32" s="47">
        <f>[28]Abril!$D$15</f>
        <v>21.9</v>
      </c>
      <c r="M32" s="47">
        <f>[28]Abril!$D$16</f>
        <v>20.6</v>
      </c>
      <c r="N32" s="47">
        <f>[28]Abril!$D$17</f>
        <v>20.3</v>
      </c>
      <c r="O32" s="47">
        <f>[28]Abril!$D$18</f>
        <v>21</v>
      </c>
      <c r="P32" s="47">
        <f>[28]Abril!$D$19</f>
        <v>21.8</v>
      </c>
      <c r="Q32" s="47">
        <f>[28]Abril!$D$20</f>
        <v>20.3</v>
      </c>
      <c r="R32" s="47">
        <f>[28]Abril!$D$21</f>
        <v>19.399999999999999</v>
      </c>
      <c r="S32" s="47">
        <f>[28]Abril!$D$22</f>
        <v>21</v>
      </c>
      <c r="T32" s="47">
        <f>[28]Abril!$D$23</f>
        <v>20.9</v>
      </c>
      <c r="U32" s="47">
        <f>[28]Abril!$D$24</f>
        <v>20.8</v>
      </c>
      <c r="V32" s="47">
        <f>[28]Abril!$D$25</f>
        <v>19</v>
      </c>
      <c r="W32" s="47">
        <f>[28]Abril!$D$26</f>
        <v>17.2</v>
      </c>
      <c r="X32" s="47">
        <f>[28]Abril!$D$27</f>
        <v>18.2</v>
      </c>
      <c r="Y32" s="47">
        <f>[28]Abril!$D$28</f>
        <v>19.3</v>
      </c>
      <c r="Z32" s="47">
        <f>[28]Abril!$D$29</f>
        <v>18.600000000000001</v>
      </c>
      <c r="AA32" s="47">
        <f>[28]Abril!$D$30</f>
        <v>18.8</v>
      </c>
      <c r="AB32" s="47">
        <f>[28]Abril!$D$31</f>
        <v>20</v>
      </c>
      <c r="AC32" s="47">
        <f>[28]Abril!$D$32</f>
        <v>20.100000000000001</v>
      </c>
      <c r="AD32" s="47">
        <f>[28]Abril!$D$33</f>
        <v>20.100000000000001</v>
      </c>
      <c r="AE32" s="47">
        <f>[28]Abril!$D$34</f>
        <v>20.8</v>
      </c>
      <c r="AF32" s="48">
        <f>MIN(B32:AE32)</f>
        <v>17.2</v>
      </c>
      <c r="AG32" s="140">
        <f>AVERAGE(B32:AE32)</f>
        <v>20.226666666666667</v>
      </c>
    </row>
    <row r="33" spans="1:33" ht="17.100000000000001" customHeight="1" x14ac:dyDescent="0.2">
      <c r="A33" s="87" t="s">
        <v>149</v>
      </c>
      <c r="B33" s="47" t="str">
        <f>[29]Abril!$D$5</f>
        <v>*</v>
      </c>
      <c r="C33" s="47" t="str">
        <f>[29]Abril!$D$6</f>
        <v>*</v>
      </c>
      <c r="D33" s="47" t="str">
        <f>[29]Abril!$D$7</f>
        <v>*</v>
      </c>
      <c r="E33" s="47" t="str">
        <f>[29]Abril!$D$8</f>
        <v>*</v>
      </c>
      <c r="F33" s="47" t="str">
        <f>[29]Abril!$D$9</f>
        <v>*</v>
      </c>
      <c r="G33" s="47" t="str">
        <f>[29]Abril!$D$10</f>
        <v>*</v>
      </c>
      <c r="H33" s="47" t="str">
        <f>[29]Abril!$D$11</f>
        <v>*</v>
      </c>
      <c r="I33" s="47" t="str">
        <f>[29]Abril!$D$12</f>
        <v>*</v>
      </c>
      <c r="J33" s="47">
        <f>[29]Abril!$D$13</f>
        <v>26.4</v>
      </c>
      <c r="K33" s="47">
        <f>[29]Abril!$D$14</f>
        <v>22.2</v>
      </c>
      <c r="L33" s="47">
        <f>[29]Abril!$D$15</f>
        <v>22</v>
      </c>
      <c r="M33" s="47">
        <f>[29]Abril!$D$16</f>
        <v>20.9</v>
      </c>
      <c r="N33" s="47">
        <f>[29]Abril!$D$17</f>
        <v>20.6</v>
      </c>
      <c r="O33" s="47">
        <f>[29]Abril!$D$18</f>
        <v>20.8</v>
      </c>
      <c r="P33" s="47">
        <f>[29]Abril!$D$19</f>
        <v>21.8</v>
      </c>
      <c r="Q33" s="47">
        <f>[29]Abril!$D$20</f>
        <v>19.100000000000001</v>
      </c>
      <c r="R33" s="47">
        <f>[29]Abril!$D$21</f>
        <v>18.8</v>
      </c>
      <c r="S33" s="47">
        <f>[29]Abril!$D$22</f>
        <v>19.600000000000001</v>
      </c>
      <c r="T33" s="47">
        <f>[29]Abril!$D$23</f>
        <v>19.7</v>
      </c>
      <c r="U33" s="47">
        <f>[29]Abril!$D$24</f>
        <v>21.9</v>
      </c>
      <c r="V33" s="47">
        <f>[29]Abril!$D$25</f>
        <v>20.399999999999999</v>
      </c>
      <c r="W33" s="47">
        <f>[29]Abril!$D$26</f>
        <v>18.3</v>
      </c>
      <c r="X33" s="47">
        <f>[29]Abril!$D$27</f>
        <v>16.8</v>
      </c>
      <c r="Y33" s="47">
        <f>[29]Abril!$D$28</f>
        <v>19.899999999999999</v>
      </c>
      <c r="Z33" s="47">
        <f>[29]Abril!$D$29</f>
        <v>18.8</v>
      </c>
      <c r="AA33" s="47">
        <f>[29]Abril!$D$30</f>
        <v>19.600000000000001</v>
      </c>
      <c r="AB33" s="47">
        <f>[29]Abril!$D$31</f>
        <v>20.6</v>
      </c>
      <c r="AC33" s="47">
        <f>[29]Abril!$D$32</f>
        <v>21.7</v>
      </c>
      <c r="AD33" s="47">
        <f>[29]Abril!$D$33</f>
        <v>20.9</v>
      </c>
      <c r="AE33" s="47">
        <f>[29]Abril!$D$34</f>
        <v>20.100000000000001</v>
      </c>
      <c r="AF33" s="44">
        <f t="shared" ref="AF33:AF41" si="7">MIN(B33:AE33)</f>
        <v>16.8</v>
      </c>
      <c r="AG33" s="139">
        <f t="shared" ref="AG33:AG41" si="8">AVERAGE(B33:AE33)</f>
        <v>20.495454545454546</v>
      </c>
    </row>
    <row r="34" spans="1:33" ht="17.100000000000001" customHeight="1" x14ac:dyDescent="0.2">
      <c r="A34" s="87" t="s">
        <v>150</v>
      </c>
      <c r="B34" s="47" t="str">
        <f>[30]Abril!$D$5</f>
        <v>*</v>
      </c>
      <c r="C34" s="47" t="str">
        <f>[30]Abril!$D$6</f>
        <v>*</v>
      </c>
      <c r="D34" s="47" t="str">
        <f>[30]Abril!$D$7</f>
        <v>*</v>
      </c>
      <c r="E34" s="47" t="str">
        <f>[30]Abril!$D$8</f>
        <v>*</v>
      </c>
      <c r="F34" s="47" t="str">
        <f>[30]Abril!$D$9</f>
        <v>*</v>
      </c>
      <c r="G34" s="47" t="str">
        <f>[30]Abril!$D$10</f>
        <v>*</v>
      </c>
      <c r="H34" s="47" t="str">
        <f>[30]Abril!$D$11</f>
        <v>*</v>
      </c>
      <c r="I34" s="47" t="str">
        <f>[30]Abril!$D$12</f>
        <v>*</v>
      </c>
      <c r="J34" s="47" t="str">
        <f>[30]Abril!$D$13</f>
        <v>*</v>
      </c>
      <c r="K34" s="47" t="str">
        <f>[30]Abril!$D$14</f>
        <v>*</v>
      </c>
      <c r="L34" s="47" t="str">
        <f>[30]Abril!$D$15</f>
        <v>*</v>
      </c>
      <c r="M34" s="47" t="str">
        <f>[30]Abril!$D$16</f>
        <v>*</v>
      </c>
      <c r="N34" s="47">
        <f>[30]Abril!$D$17</f>
        <v>24.6</v>
      </c>
      <c r="O34" s="47">
        <f>[30]Abril!$D$18</f>
        <v>19.8</v>
      </c>
      <c r="P34" s="47">
        <f>[30]Abril!$D$19</f>
        <v>19.399999999999999</v>
      </c>
      <c r="Q34" s="47">
        <f>[30]Abril!$D$20</f>
        <v>17.7</v>
      </c>
      <c r="R34" s="47">
        <f>[30]Abril!$D$21</f>
        <v>16.7</v>
      </c>
      <c r="S34" s="47">
        <f>[30]Abril!$D$22</f>
        <v>17.100000000000001</v>
      </c>
      <c r="T34" s="47">
        <f>[30]Abril!$D$23</f>
        <v>18.600000000000001</v>
      </c>
      <c r="U34" s="47">
        <f>[30]Abril!$D$24</f>
        <v>20.6</v>
      </c>
      <c r="V34" s="47">
        <f>[30]Abril!$D$25</f>
        <v>19.100000000000001</v>
      </c>
      <c r="W34" s="47">
        <f>[30]Abril!$D$26</f>
        <v>19.399999999999999</v>
      </c>
      <c r="X34" s="47">
        <f>[30]Abril!$D$27</f>
        <v>18.5</v>
      </c>
      <c r="Y34" s="47">
        <f>[30]Abril!$D$28</f>
        <v>19.100000000000001</v>
      </c>
      <c r="Z34" s="47">
        <f>[30]Abril!$D$29</f>
        <v>19.3</v>
      </c>
      <c r="AA34" s="47">
        <f>[30]Abril!$D$30</f>
        <v>19.3</v>
      </c>
      <c r="AB34" s="47">
        <f>[30]Abril!$D$31</f>
        <v>18.899999999999999</v>
      </c>
      <c r="AC34" s="47">
        <f>[30]Abril!$D$32</f>
        <v>20.6</v>
      </c>
      <c r="AD34" s="47">
        <f>[30]Abril!$D$33</f>
        <v>20</v>
      </c>
      <c r="AE34" s="47">
        <f>[30]Abril!$D$34</f>
        <v>20.5</v>
      </c>
      <c r="AF34" s="48">
        <f t="shared" si="7"/>
        <v>16.7</v>
      </c>
      <c r="AG34" s="140">
        <f t="shared" si="8"/>
        <v>19.399999999999999</v>
      </c>
    </row>
    <row r="35" spans="1:33" ht="17.100000000000001" customHeight="1" x14ac:dyDescent="0.2">
      <c r="A35" s="87" t="s">
        <v>151</v>
      </c>
      <c r="B35" s="47">
        <f>[31]Abril!$D$5</f>
        <v>19.3</v>
      </c>
      <c r="C35" s="47">
        <f>[31]Abril!$D$6</f>
        <v>18.899999999999999</v>
      </c>
      <c r="D35" s="47">
        <f>[31]Abril!$D$7</f>
        <v>18.100000000000001</v>
      </c>
      <c r="E35" s="47">
        <f>[31]Abril!$D$8</f>
        <v>17.899999999999999</v>
      </c>
      <c r="F35" s="47">
        <f>[31]Abril!$D$9</f>
        <v>16.8</v>
      </c>
      <c r="G35" s="47">
        <f>[31]Abril!$D$10</f>
        <v>17.5</v>
      </c>
      <c r="H35" s="47">
        <f>[31]Abril!$D$11</f>
        <v>16.899999999999999</v>
      </c>
      <c r="I35" s="47">
        <f>[31]Abril!$D$12</f>
        <v>16.5</v>
      </c>
      <c r="J35" s="47">
        <f>[31]Abril!$D$13</f>
        <v>18.3</v>
      </c>
      <c r="K35" s="47">
        <f>[31]Abril!$D$14</f>
        <v>19.600000000000001</v>
      </c>
      <c r="L35" s="47">
        <f>[31]Abril!$D$15</f>
        <v>19.100000000000001</v>
      </c>
      <c r="M35" s="47">
        <f>[31]Abril!$D$16</f>
        <v>18.2</v>
      </c>
      <c r="N35" s="47">
        <f>[31]Abril!$D$17</f>
        <v>16.3</v>
      </c>
      <c r="O35" s="47">
        <f>[31]Abril!$D$18</f>
        <v>16.100000000000001</v>
      </c>
      <c r="P35" s="47">
        <f>[31]Abril!$D$19</f>
        <v>19.3</v>
      </c>
      <c r="Q35" s="47">
        <f>[31]Abril!$D$20</f>
        <v>19.7</v>
      </c>
      <c r="R35" s="47">
        <f>[31]Abril!$D$21</f>
        <v>19.100000000000001</v>
      </c>
      <c r="S35" s="47">
        <f>[31]Abril!$D$22</f>
        <v>19.899999999999999</v>
      </c>
      <c r="T35" s="47">
        <f>[31]Abril!$D$23</f>
        <v>19.5</v>
      </c>
      <c r="U35" s="47">
        <f>[31]Abril!$D$24</f>
        <v>19.5</v>
      </c>
      <c r="V35" s="47">
        <f>[31]Abril!$D$25</f>
        <v>18.899999999999999</v>
      </c>
      <c r="W35" s="47">
        <f>[31]Abril!$D$26</f>
        <v>15.1</v>
      </c>
      <c r="X35" s="47">
        <f>[31]Abril!$D$27</f>
        <v>13.6</v>
      </c>
      <c r="Y35" s="47">
        <f>[31]Abril!$D$28</f>
        <v>15.7</v>
      </c>
      <c r="Z35" s="47">
        <f>[31]Abril!$D$29</f>
        <v>15.7</v>
      </c>
      <c r="AA35" s="47">
        <f>[31]Abril!$D$30</f>
        <v>15.4</v>
      </c>
      <c r="AB35" s="47">
        <f>[31]Abril!$D$31</f>
        <v>16</v>
      </c>
      <c r="AC35" s="47">
        <f>[31]Abril!$D$32</f>
        <v>17.5</v>
      </c>
      <c r="AD35" s="47">
        <f>[31]Abril!$D$33</f>
        <v>16.2</v>
      </c>
      <c r="AE35" s="47">
        <f>[31]Abril!$D$34</f>
        <v>17.7</v>
      </c>
      <c r="AF35" s="48">
        <f t="shared" si="7"/>
        <v>13.6</v>
      </c>
      <c r="AG35" s="140">
        <f t="shared" si="8"/>
        <v>17.61</v>
      </c>
    </row>
    <row r="36" spans="1:33" ht="17.100000000000001" customHeight="1" x14ac:dyDescent="0.2">
      <c r="A36" s="87" t="s">
        <v>152</v>
      </c>
      <c r="B36" s="47" t="str">
        <f>[32]Abril!$D$5</f>
        <v>*</v>
      </c>
      <c r="C36" s="47" t="str">
        <f>[32]Abril!$D$6</f>
        <v>*</v>
      </c>
      <c r="D36" s="47" t="str">
        <f>[32]Abril!$D$7</f>
        <v>*</v>
      </c>
      <c r="E36" s="47" t="str">
        <f>[32]Abril!$D$8</f>
        <v>*</v>
      </c>
      <c r="F36" s="47" t="str">
        <f>[32]Abril!$D$9</f>
        <v>*</v>
      </c>
      <c r="G36" s="47" t="str">
        <f>[32]Abril!$D$10</f>
        <v>*</v>
      </c>
      <c r="H36" s="47" t="str">
        <f>[32]Abril!$D$11</f>
        <v>*</v>
      </c>
      <c r="I36" s="47" t="str">
        <f>[32]Abril!$D$12</f>
        <v>*</v>
      </c>
      <c r="J36" s="47" t="str">
        <f>[32]Abril!$D$13</f>
        <v>*</v>
      </c>
      <c r="K36" s="47" t="str">
        <f>[32]Abril!$D$14</f>
        <v>*</v>
      </c>
      <c r="L36" s="47" t="str">
        <f>[32]Abril!$D$15</f>
        <v>*</v>
      </c>
      <c r="M36" s="47" t="str">
        <f>[32]Abril!$D$16</f>
        <v>*</v>
      </c>
      <c r="N36" s="47" t="str">
        <f>[32]Abril!$D$17</f>
        <v>*</v>
      </c>
      <c r="O36" s="47" t="str">
        <f>[32]Abril!$D$18</f>
        <v>*</v>
      </c>
      <c r="P36" s="47" t="str">
        <f>[32]Abril!$D$19</f>
        <v>*</v>
      </c>
      <c r="Q36" s="47" t="str">
        <f>[32]Abril!$D$20</f>
        <v>*</v>
      </c>
      <c r="R36" s="47" t="str">
        <f>[32]Abril!$D$21</f>
        <v>*</v>
      </c>
      <c r="S36" s="47" t="str">
        <f>[32]Abril!$D$22</f>
        <v>*</v>
      </c>
      <c r="T36" s="47" t="str">
        <f>[32]Abril!$D$23</f>
        <v>*</v>
      </c>
      <c r="U36" s="47" t="str">
        <f>[32]Abril!$D$24</f>
        <v>*</v>
      </c>
      <c r="V36" s="47" t="str">
        <f>[32]Abril!$D$25</f>
        <v>*</v>
      </c>
      <c r="W36" s="47" t="str">
        <f>[32]Abril!$D$26</f>
        <v>*</v>
      </c>
      <c r="X36" s="47" t="str">
        <f>[32]Abril!$D$27</f>
        <v>*</v>
      </c>
      <c r="Y36" s="47" t="str">
        <f>[32]Abril!$D$28</f>
        <v>*</v>
      </c>
      <c r="Z36" s="47" t="str">
        <f>[32]Abril!$D$29</f>
        <v>*</v>
      </c>
      <c r="AA36" s="47" t="str">
        <f>[32]Abril!$D$30</f>
        <v>*</v>
      </c>
      <c r="AB36" s="47" t="str">
        <f>[32]Abril!$D$31</f>
        <v>*</v>
      </c>
      <c r="AC36" s="47" t="str">
        <f>[32]Abril!$D$32</f>
        <v>*</v>
      </c>
      <c r="AD36" s="47" t="str">
        <f>[32]Abril!$D$33</f>
        <v>*</v>
      </c>
      <c r="AE36" s="47" t="str">
        <f>[32]Abril!$D$34</f>
        <v>*</v>
      </c>
      <c r="AF36" s="48" t="s">
        <v>133</v>
      </c>
      <c r="AG36" s="140" t="s">
        <v>133</v>
      </c>
    </row>
    <row r="37" spans="1:33" ht="17.100000000000001" customHeight="1" x14ac:dyDescent="0.2">
      <c r="A37" s="87" t="s">
        <v>153</v>
      </c>
      <c r="B37" s="47" t="str">
        <f>[33]Abril!$D$5</f>
        <v>*</v>
      </c>
      <c r="C37" s="47" t="str">
        <f>[33]Abril!$D$6</f>
        <v>*</v>
      </c>
      <c r="D37" s="47" t="str">
        <f>[33]Abril!$D$7</f>
        <v>*</v>
      </c>
      <c r="E37" s="47" t="str">
        <f>[33]Abril!$D$8</f>
        <v>*</v>
      </c>
      <c r="F37" s="47" t="str">
        <f>[33]Abril!$D$9</f>
        <v>*</v>
      </c>
      <c r="G37" s="47">
        <f>[33]Abril!$D$10</f>
        <v>23.8</v>
      </c>
      <c r="H37" s="47">
        <f>[33]Abril!$D$11</f>
        <v>19.8</v>
      </c>
      <c r="I37" s="47">
        <f>[33]Abril!$D$12</f>
        <v>19.5</v>
      </c>
      <c r="J37" s="47">
        <f>[33]Abril!$D$13</f>
        <v>20.8</v>
      </c>
      <c r="K37" s="47">
        <f>[33]Abril!$D$14</f>
        <v>20.9</v>
      </c>
      <c r="L37" s="47">
        <f>[33]Abril!$D$15</f>
        <v>20.8</v>
      </c>
      <c r="M37" s="47">
        <f>[33]Abril!$D$16</f>
        <v>18.399999999999999</v>
      </c>
      <c r="N37" s="47">
        <f>[33]Abril!$D$17</f>
        <v>17.2</v>
      </c>
      <c r="O37" s="47">
        <f>[33]Abril!$D$18</f>
        <v>19.7</v>
      </c>
      <c r="P37" s="47">
        <f>[33]Abril!$D$19</f>
        <v>21</v>
      </c>
      <c r="Q37" s="47">
        <f>[33]Abril!$D$20</f>
        <v>19.3</v>
      </c>
      <c r="R37" s="47">
        <f>[33]Abril!$D$21</f>
        <v>19.2</v>
      </c>
      <c r="S37" s="47">
        <f>[33]Abril!$D$22</f>
        <v>19.5</v>
      </c>
      <c r="T37" s="47">
        <f>[33]Abril!$D$23</f>
        <v>18.399999999999999</v>
      </c>
      <c r="U37" s="47">
        <f>[33]Abril!$D$24</f>
        <v>19.5</v>
      </c>
      <c r="V37" s="47">
        <f>[33]Abril!$D$25</f>
        <v>17.899999999999999</v>
      </c>
      <c r="W37" s="47">
        <f>[33]Abril!$D$26</f>
        <v>16.2</v>
      </c>
      <c r="X37" s="47">
        <f>[33]Abril!$D$27</f>
        <v>17.7</v>
      </c>
      <c r="Y37" s="47">
        <f>[33]Abril!$D$28</f>
        <v>18.100000000000001</v>
      </c>
      <c r="Z37" s="47">
        <f>[33]Abril!$D$29</f>
        <v>18.7</v>
      </c>
      <c r="AA37" s="47">
        <f>[33]Abril!$D$30</f>
        <v>19.399999999999999</v>
      </c>
      <c r="AB37" s="47">
        <f>[33]Abril!$D$31</f>
        <v>18</v>
      </c>
      <c r="AC37" s="47">
        <f>[33]Abril!$D$32</f>
        <v>19.2</v>
      </c>
      <c r="AD37" s="47">
        <f>[33]Abril!$D$33</f>
        <v>18.8</v>
      </c>
      <c r="AE37" s="47">
        <f>[33]Abril!$D$34</f>
        <v>18.3</v>
      </c>
      <c r="AF37" s="48">
        <f t="shared" si="7"/>
        <v>16.2</v>
      </c>
      <c r="AG37" s="140">
        <f t="shared" si="8"/>
        <v>19.203999999999997</v>
      </c>
    </row>
    <row r="38" spans="1:33" ht="17.100000000000001" customHeight="1" x14ac:dyDescent="0.2">
      <c r="A38" s="87" t="s">
        <v>154</v>
      </c>
      <c r="B38" s="47">
        <f>[34]Abril!$D$5</f>
        <v>21.5</v>
      </c>
      <c r="C38" s="47">
        <f>[34]Abril!$D$6</f>
        <v>20.5</v>
      </c>
      <c r="D38" s="47">
        <f>[34]Abril!$D$7</f>
        <v>17.8</v>
      </c>
      <c r="E38" s="47">
        <f>[34]Abril!$D$8</f>
        <v>16.899999999999999</v>
      </c>
      <c r="F38" s="47">
        <f>[34]Abril!$D$9</f>
        <v>17.100000000000001</v>
      </c>
      <c r="G38" s="47">
        <f>[34]Abril!$D$10</f>
        <v>17</v>
      </c>
      <c r="H38" s="47">
        <f>[34]Abril!$D$11</f>
        <v>18.5</v>
      </c>
      <c r="I38" s="47">
        <f>[34]Abril!$D$12</f>
        <v>17.100000000000001</v>
      </c>
      <c r="J38" s="47">
        <f>[34]Abril!$D$13</f>
        <v>17.8</v>
      </c>
      <c r="K38" s="47">
        <f>[34]Abril!$D$14</f>
        <v>21.2</v>
      </c>
      <c r="L38" s="47">
        <f>[34]Abril!$D$15</f>
        <v>22.2</v>
      </c>
      <c r="M38" s="47">
        <f>[34]Abril!$D$16</f>
        <v>22.1</v>
      </c>
      <c r="N38" s="47">
        <f>[34]Abril!$D$17</f>
        <v>18.2</v>
      </c>
      <c r="O38" s="47">
        <f>[34]Abril!$D$18</f>
        <v>19.399999999999999</v>
      </c>
      <c r="P38" s="47">
        <f>[34]Abril!$D$19</f>
        <v>20.6</v>
      </c>
      <c r="Q38" s="47">
        <f>[34]Abril!$D$20</f>
        <v>18.5</v>
      </c>
      <c r="R38" s="47">
        <f>[34]Abril!$D$21</f>
        <v>17.899999999999999</v>
      </c>
      <c r="S38" s="47">
        <f>[34]Abril!$D$22</f>
        <v>19</v>
      </c>
      <c r="T38" s="47">
        <f>[34]Abril!$D$23</f>
        <v>20.100000000000001</v>
      </c>
      <c r="U38" s="47">
        <f>[34]Abril!$D$24</f>
        <v>21.1</v>
      </c>
      <c r="V38" s="47">
        <f>[34]Abril!$D$25</f>
        <v>19.399999999999999</v>
      </c>
      <c r="W38" s="47">
        <f>[34]Abril!$D$26</f>
        <v>20.2</v>
      </c>
      <c r="X38" s="47">
        <f>[34]Abril!$D$27</f>
        <v>19.2</v>
      </c>
      <c r="Y38" s="47">
        <f>[34]Abril!$D$28</f>
        <v>18.8</v>
      </c>
      <c r="Z38" s="47">
        <f>[34]Abril!$D$29</f>
        <v>17.3</v>
      </c>
      <c r="AA38" s="47">
        <f>[34]Abril!$D$30</f>
        <v>18.3</v>
      </c>
      <c r="AB38" s="47">
        <f>[34]Abril!$D$31</f>
        <v>19.899999999999999</v>
      </c>
      <c r="AC38" s="47">
        <f>[34]Abril!$D$32</f>
        <v>18.7</v>
      </c>
      <c r="AD38" s="47">
        <f>[34]Abril!$D$33</f>
        <v>18.3</v>
      </c>
      <c r="AE38" s="47">
        <f>[34]Abril!$D$34</f>
        <v>20</v>
      </c>
      <c r="AF38" s="48">
        <f t="shared" si="7"/>
        <v>16.899999999999999</v>
      </c>
      <c r="AG38" s="140">
        <f t="shared" si="8"/>
        <v>19.153333333333332</v>
      </c>
    </row>
    <row r="39" spans="1:33" ht="17.100000000000001" customHeight="1" x14ac:dyDescent="0.2">
      <c r="A39" s="87" t="s">
        <v>155</v>
      </c>
      <c r="B39" s="47" t="str">
        <f>[35]Abril!$D$5</f>
        <v>*</v>
      </c>
      <c r="C39" s="47" t="str">
        <f>[35]Abril!$D$6</f>
        <v>*</v>
      </c>
      <c r="D39" s="47" t="str">
        <f>[35]Abril!$D$7</f>
        <v>*</v>
      </c>
      <c r="E39" s="47" t="str">
        <f>[35]Abril!$D$8</f>
        <v>*</v>
      </c>
      <c r="F39" s="47" t="str">
        <f>[35]Abril!$D$9</f>
        <v>*</v>
      </c>
      <c r="G39" s="47" t="str">
        <f>[35]Abril!$D$10</f>
        <v>*</v>
      </c>
      <c r="H39" s="47" t="str">
        <f>[35]Abril!$D$11</f>
        <v>*</v>
      </c>
      <c r="I39" s="47" t="str">
        <f>[35]Abril!$D$12</f>
        <v>*</v>
      </c>
      <c r="J39" s="47" t="str">
        <f>[35]Abril!$D$13</f>
        <v>*</v>
      </c>
      <c r="K39" s="47" t="str">
        <f>[35]Abril!$D$14</f>
        <v>*</v>
      </c>
      <c r="L39" s="47" t="str">
        <f>[35]Abril!$D$15</f>
        <v>*</v>
      </c>
      <c r="M39" s="47" t="str">
        <f>[35]Abril!$D$16</f>
        <v>*</v>
      </c>
      <c r="N39" s="47" t="str">
        <f>[35]Abril!$D$17</f>
        <v>*</v>
      </c>
      <c r="O39" s="47" t="str">
        <f>[35]Abril!$D$18</f>
        <v>*</v>
      </c>
      <c r="P39" s="47" t="str">
        <f>[35]Abril!$D$19</f>
        <v>*</v>
      </c>
      <c r="Q39" s="47" t="str">
        <f>[35]Abril!$D$20</f>
        <v>*</v>
      </c>
      <c r="R39" s="47">
        <f>[35]Abril!$D$21</f>
        <v>21.8</v>
      </c>
      <c r="S39" s="47">
        <f>[35]Abril!$D$22</f>
        <v>20.5</v>
      </c>
      <c r="T39" s="47">
        <f>[35]Abril!$D$23</f>
        <v>20.7</v>
      </c>
      <c r="U39" s="47">
        <f>[35]Abril!$D$24</f>
        <v>20.8</v>
      </c>
      <c r="V39" s="47">
        <f>[35]Abril!$D$25</f>
        <v>20.100000000000001</v>
      </c>
      <c r="W39" s="47">
        <f>[35]Abril!$D$26</f>
        <v>16.100000000000001</v>
      </c>
      <c r="X39" s="47">
        <f>[35]Abril!$D$27</f>
        <v>14.4</v>
      </c>
      <c r="Y39" s="47">
        <f>[35]Abril!$D$28</f>
        <v>16.7</v>
      </c>
      <c r="Z39" s="47">
        <f>[35]Abril!$D$29</f>
        <v>18</v>
      </c>
      <c r="AA39" s="47">
        <f>[35]Abril!$D$30</f>
        <v>17.899999999999999</v>
      </c>
      <c r="AB39" s="47">
        <f>[35]Abril!$D$31</f>
        <v>17.100000000000001</v>
      </c>
      <c r="AC39" s="47">
        <f>[35]Abril!$D$32</f>
        <v>18.3</v>
      </c>
      <c r="AD39" s="47">
        <f>[35]Abril!$D$33</f>
        <v>17.100000000000001</v>
      </c>
      <c r="AE39" s="47">
        <f>[35]Abril!$D$34</f>
        <v>18.8</v>
      </c>
      <c r="AF39" s="48">
        <f t="shared" si="7"/>
        <v>14.4</v>
      </c>
      <c r="AG39" s="140">
        <f t="shared" si="8"/>
        <v>18.45</v>
      </c>
    </row>
    <row r="40" spans="1:33" ht="17.100000000000001" customHeight="1" x14ac:dyDescent="0.2">
      <c r="A40" s="87" t="s">
        <v>156</v>
      </c>
      <c r="B40" s="47" t="str">
        <f>[36]Abril!$D$5</f>
        <v>*</v>
      </c>
      <c r="C40" s="47" t="str">
        <f>[36]Abril!$D$6</f>
        <v>*</v>
      </c>
      <c r="D40" s="47" t="str">
        <f>[36]Abril!$D$7</f>
        <v>*</v>
      </c>
      <c r="E40" s="47" t="str">
        <f>[36]Abril!$D$8</f>
        <v>*</v>
      </c>
      <c r="F40" s="47" t="str">
        <f>[36]Abril!$D$9</f>
        <v>*</v>
      </c>
      <c r="G40" s="47" t="str">
        <f>[36]Abril!$D$10</f>
        <v>*</v>
      </c>
      <c r="H40" s="47" t="str">
        <f>[36]Abril!$D$11</f>
        <v>*</v>
      </c>
      <c r="I40" s="47" t="str">
        <f>[36]Abril!$D$12</f>
        <v>*</v>
      </c>
      <c r="J40" s="47" t="str">
        <f>[36]Abril!$D$13</f>
        <v>*</v>
      </c>
      <c r="K40" s="47" t="str">
        <f>[36]Abril!$D$14</f>
        <v>*</v>
      </c>
      <c r="L40" s="47" t="str">
        <f>[36]Abril!$D$15</f>
        <v>*</v>
      </c>
      <c r="M40" s="47" t="str">
        <f>[36]Abril!$D$16</f>
        <v>*</v>
      </c>
      <c r="N40" s="47" t="str">
        <f>[36]Abril!$D$17</f>
        <v>*</v>
      </c>
      <c r="O40" s="47" t="str">
        <f>[36]Abril!$D$18</f>
        <v>*</v>
      </c>
      <c r="P40" s="47" t="str">
        <f>[36]Abril!$D$19</f>
        <v>*</v>
      </c>
      <c r="Q40" s="47" t="str">
        <f>[36]Abril!$D$20</f>
        <v>*</v>
      </c>
      <c r="R40" s="47" t="str">
        <f>[36]Abril!$D$21</f>
        <v>*</v>
      </c>
      <c r="S40" s="47" t="str">
        <f>[36]Abril!$D$22</f>
        <v>*</v>
      </c>
      <c r="T40" s="47" t="str">
        <f>[36]Abril!$D$23</f>
        <v>*</v>
      </c>
      <c r="U40" s="47" t="str">
        <f>[36]Abril!$D$24</f>
        <v>*</v>
      </c>
      <c r="V40" s="47" t="str">
        <f>[36]Abril!$D$25</f>
        <v>*</v>
      </c>
      <c r="W40" s="47" t="str">
        <f>[36]Abril!$D$26</f>
        <v>*</v>
      </c>
      <c r="X40" s="47" t="str">
        <f>[36]Abril!$D$27</f>
        <v>*</v>
      </c>
      <c r="Y40" s="47" t="str">
        <f>[36]Abril!$D$28</f>
        <v>*</v>
      </c>
      <c r="Z40" s="47" t="str">
        <f>[36]Abril!$D$29</f>
        <v>*</v>
      </c>
      <c r="AA40" s="47" t="str">
        <f>[36]Abril!$D$30</f>
        <v>*</v>
      </c>
      <c r="AB40" s="47" t="str">
        <f>[36]Abril!$D$31</f>
        <v>*</v>
      </c>
      <c r="AC40" s="47" t="str">
        <f>[36]Abril!$D$32</f>
        <v>*</v>
      </c>
      <c r="AD40" s="47" t="str">
        <f>[36]Abril!$D$33</f>
        <v>*</v>
      </c>
      <c r="AE40" s="47" t="str">
        <f>[36]Abril!$D$34</f>
        <v>*</v>
      </c>
      <c r="AF40" s="48" t="s">
        <v>133</v>
      </c>
      <c r="AG40" s="140" t="s">
        <v>133</v>
      </c>
    </row>
    <row r="41" spans="1:33" ht="17.100000000000001" customHeight="1" x14ac:dyDescent="0.2">
      <c r="A41" s="87" t="s">
        <v>157</v>
      </c>
      <c r="B41" s="47" t="str">
        <f>[37]Abril!$D$5</f>
        <v>*</v>
      </c>
      <c r="C41" s="47" t="str">
        <f>[37]Abril!$D$6</f>
        <v>*</v>
      </c>
      <c r="D41" s="47" t="str">
        <f>[37]Abril!$D$7</f>
        <v>*</v>
      </c>
      <c r="E41" s="47" t="str">
        <f>[37]Abril!$D$8</f>
        <v>*</v>
      </c>
      <c r="F41" s="47" t="str">
        <f>[37]Abril!$D$9</f>
        <v>*</v>
      </c>
      <c r="G41" s="47" t="str">
        <f>[37]Abril!$D$10</f>
        <v>*</v>
      </c>
      <c r="H41" s="47" t="str">
        <f>[37]Abril!$D$11</f>
        <v>*</v>
      </c>
      <c r="I41" s="47" t="str">
        <f>[37]Abril!$D$12</f>
        <v>*</v>
      </c>
      <c r="J41" s="47" t="str">
        <f>[37]Abril!$D$13</f>
        <v>*</v>
      </c>
      <c r="K41" s="47" t="str">
        <f>[37]Abril!$D$14</f>
        <v>*</v>
      </c>
      <c r="L41" s="47">
        <f>[37]Abril!$D$15</f>
        <v>26.3</v>
      </c>
      <c r="M41" s="47">
        <f>[37]Abril!$D$16</f>
        <v>23.3</v>
      </c>
      <c r="N41" s="47">
        <f>[37]Abril!$D$17</f>
        <v>17.3</v>
      </c>
      <c r="O41" s="47">
        <f>[37]Abril!$D$18</f>
        <v>17.7</v>
      </c>
      <c r="P41" s="47">
        <f>[37]Abril!$D$19</f>
        <v>19.2</v>
      </c>
      <c r="Q41" s="47">
        <f>[37]Abril!$D$20</f>
        <v>17.899999999999999</v>
      </c>
      <c r="R41" s="47">
        <f>[37]Abril!$D$21</f>
        <v>17.100000000000001</v>
      </c>
      <c r="S41" s="47">
        <f>[37]Abril!$D$22</f>
        <v>18.8</v>
      </c>
      <c r="T41" s="47">
        <f>[37]Abril!$D$23</f>
        <v>18</v>
      </c>
      <c r="U41" s="47">
        <f>[37]Abril!$D$24</f>
        <v>21.5</v>
      </c>
      <c r="V41" s="47">
        <f>[37]Abril!$D$25</f>
        <v>19.7</v>
      </c>
      <c r="W41" s="47">
        <f>[37]Abril!$D$26</f>
        <v>17</v>
      </c>
      <c r="X41" s="47">
        <f>[37]Abril!$D$27</f>
        <v>15.6</v>
      </c>
      <c r="Y41" s="47">
        <f>[37]Abril!$D$28</f>
        <v>16.399999999999999</v>
      </c>
      <c r="Z41" s="47">
        <f>[37]Abril!$D$29</f>
        <v>16</v>
      </c>
      <c r="AA41" s="47">
        <f>[37]Abril!$D$30</f>
        <v>16.2</v>
      </c>
      <c r="AB41" s="47">
        <f>[37]Abril!$D$31</f>
        <v>16.600000000000001</v>
      </c>
      <c r="AC41" s="47">
        <f>[37]Abril!$D$32</f>
        <v>17.5</v>
      </c>
      <c r="AD41" s="47">
        <f>[37]Abril!$D$33</f>
        <v>17</v>
      </c>
      <c r="AE41" s="47">
        <f>[37]Abril!$D$34</f>
        <v>17.3</v>
      </c>
      <c r="AF41" s="48">
        <f t="shared" si="7"/>
        <v>15.6</v>
      </c>
      <c r="AG41" s="140">
        <f t="shared" si="8"/>
        <v>18.32</v>
      </c>
    </row>
    <row r="42" spans="1:33" ht="17.100000000000001" customHeight="1" x14ac:dyDescent="0.2">
      <c r="A42" s="87" t="s">
        <v>158</v>
      </c>
      <c r="B42" s="47">
        <f>[38]Abril!$D$5</f>
        <v>21.4</v>
      </c>
      <c r="C42" s="47">
        <f>[38]Abril!$D$6</f>
        <v>21.2</v>
      </c>
      <c r="D42" s="47">
        <f>[38]Abril!$D$7</f>
        <v>19</v>
      </c>
      <c r="E42" s="47">
        <f>[38]Abril!$D$8</f>
        <v>17.600000000000001</v>
      </c>
      <c r="F42" s="47">
        <f>[38]Abril!$D$9</f>
        <v>17.2</v>
      </c>
      <c r="G42" s="47">
        <f>[38]Abril!$D$10</f>
        <v>17.399999999999999</v>
      </c>
      <c r="H42" s="47">
        <f>[38]Abril!$D$11</f>
        <v>17</v>
      </c>
      <c r="I42" s="47">
        <f>[38]Abril!$D$12</f>
        <v>17.399999999999999</v>
      </c>
      <c r="J42" s="47">
        <f>[38]Abril!$D$13</f>
        <v>17</v>
      </c>
      <c r="K42" s="47">
        <f>[38]Abril!$D$14</f>
        <v>21.3</v>
      </c>
      <c r="L42" s="47">
        <f>[38]Abril!$D$15</f>
        <v>21.3</v>
      </c>
      <c r="M42" s="47">
        <f>[38]Abril!$D$16</f>
        <v>20.8</v>
      </c>
      <c r="N42" s="47">
        <f>[38]Abril!$D$17</f>
        <v>19.2</v>
      </c>
      <c r="O42" s="47">
        <f>[38]Abril!$D$18</f>
        <v>21.4</v>
      </c>
      <c r="P42" s="47">
        <f>[38]Abril!$D$19</f>
        <v>22.1</v>
      </c>
      <c r="Q42" s="47">
        <f>[38]Abril!$D$20</f>
        <v>19.600000000000001</v>
      </c>
      <c r="R42" s="47">
        <f>[38]Abril!$D$21</f>
        <v>18.899999999999999</v>
      </c>
      <c r="S42" s="47">
        <f>[38]Abril!$D$22</f>
        <v>19.600000000000001</v>
      </c>
      <c r="T42" s="47">
        <f>[38]Abril!$D$23</f>
        <v>19.7</v>
      </c>
      <c r="U42" s="47">
        <f>[38]Abril!$D$24</f>
        <v>21</v>
      </c>
      <c r="V42" s="47">
        <f>[38]Abril!$D$25</f>
        <v>19.899999999999999</v>
      </c>
      <c r="W42" s="47">
        <f>[38]Abril!$D$26</f>
        <v>19.3</v>
      </c>
      <c r="X42" s="47">
        <f>[38]Abril!$D$27</f>
        <v>16.600000000000001</v>
      </c>
      <c r="Y42" s="47">
        <f>[38]Abril!$D$28</f>
        <v>18.8</v>
      </c>
      <c r="Z42" s="47">
        <f>[38]Abril!$D$29</f>
        <v>17.2</v>
      </c>
      <c r="AA42" s="47">
        <f>[38]Abril!$D$30</f>
        <v>18.3</v>
      </c>
      <c r="AB42" s="47">
        <f>[38]Abril!$D$31</f>
        <v>17.5</v>
      </c>
      <c r="AC42" s="47">
        <f>[38]Abril!$D$32</f>
        <v>19.3</v>
      </c>
      <c r="AD42" s="47">
        <f>[38]Abril!$D$33</f>
        <v>21.6</v>
      </c>
      <c r="AE42" s="47">
        <f>[38]Abril!$D$34</f>
        <v>18.399999999999999</v>
      </c>
      <c r="AF42" s="48">
        <f>MIN(B42:AE42)</f>
        <v>16.600000000000001</v>
      </c>
      <c r="AG42" s="140">
        <f>AVERAGE(B42:AE42)</f>
        <v>19.233333333333334</v>
      </c>
    </row>
    <row r="43" spans="1:33" ht="17.100000000000001" customHeight="1" x14ac:dyDescent="0.2">
      <c r="A43" s="87" t="s">
        <v>159</v>
      </c>
      <c r="B43" s="47" t="str">
        <f>[39]Abril!$D$5</f>
        <v>*</v>
      </c>
      <c r="C43" s="47" t="str">
        <f>[39]Abril!$D$6</f>
        <v>*</v>
      </c>
      <c r="D43" s="47" t="str">
        <f>[39]Abril!$D$7</f>
        <v>*</v>
      </c>
      <c r="E43" s="47" t="str">
        <f>[39]Abril!$D$8</f>
        <v>*</v>
      </c>
      <c r="F43" s="47" t="str">
        <f>[39]Abril!$D$9</f>
        <v>*</v>
      </c>
      <c r="G43" s="47" t="str">
        <f>[39]Abril!$D$10</f>
        <v>*</v>
      </c>
      <c r="H43" s="47" t="str">
        <f>[39]Abril!$D$11</f>
        <v>*</v>
      </c>
      <c r="I43" s="47" t="str">
        <f>[39]Abril!$D$12</f>
        <v>*</v>
      </c>
      <c r="J43" s="47" t="str">
        <f>[39]Abril!$D$13</f>
        <v>*</v>
      </c>
      <c r="K43" s="47" t="str">
        <f>[39]Abril!$D$14</f>
        <v>*</v>
      </c>
      <c r="L43" s="47" t="str">
        <f>[39]Abril!$D$15</f>
        <v>*</v>
      </c>
      <c r="M43" s="47">
        <f>[39]Abril!$D$16</f>
        <v>23.3</v>
      </c>
      <c r="N43" s="47">
        <f>[39]Abril!$D$17</f>
        <v>18.600000000000001</v>
      </c>
      <c r="O43" s="47">
        <f>[39]Abril!$D$18</f>
        <v>19.7</v>
      </c>
      <c r="P43" s="47">
        <f>[39]Abril!$D$19</f>
        <v>20.100000000000001</v>
      </c>
      <c r="Q43" s="47">
        <f>[39]Abril!$D$20</f>
        <v>18.600000000000001</v>
      </c>
      <c r="R43" s="47">
        <f>[39]Abril!$D$21</f>
        <v>17.899999999999999</v>
      </c>
      <c r="S43" s="47">
        <f>[39]Abril!$D$22</f>
        <v>18.7</v>
      </c>
      <c r="T43" s="47">
        <f>[39]Abril!$D$23</f>
        <v>18.399999999999999</v>
      </c>
      <c r="U43" s="47">
        <f>[39]Abril!$D$24</f>
        <v>20.100000000000001</v>
      </c>
      <c r="V43" s="47">
        <f>[39]Abril!$D$25</f>
        <v>18.899999999999999</v>
      </c>
      <c r="W43" s="47">
        <f>[39]Abril!$D$26</f>
        <v>17.8</v>
      </c>
      <c r="X43" s="47">
        <f>[39]Abril!$D$27</f>
        <v>16.7</v>
      </c>
      <c r="Y43" s="47">
        <f>[39]Abril!$D$28</f>
        <v>17.3</v>
      </c>
      <c r="Z43" s="47">
        <f>[39]Abril!$D$29</f>
        <v>17.2</v>
      </c>
      <c r="AA43" s="47">
        <f>[39]Abril!$D$30</f>
        <v>17.7</v>
      </c>
      <c r="AB43" s="47">
        <f>[39]Abril!$D$31</f>
        <v>17.7</v>
      </c>
      <c r="AC43" s="47">
        <f>[39]Abril!$D$32</f>
        <v>19</v>
      </c>
      <c r="AD43" s="47">
        <f>[39]Abril!$D$33</f>
        <v>18.600000000000001</v>
      </c>
      <c r="AE43" s="47">
        <f>[39]Abril!$D$34</f>
        <v>17</v>
      </c>
      <c r="AF43" s="48">
        <f>MIN(B43:AE43)</f>
        <v>16.7</v>
      </c>
      <c r="AG43" s="140">
        <f>AVERAGE(B43:AE43)</f>
        <v>18.594736842105263</v>
      </c>
    </row>
    <row r="44" spans="1:33" ht="17.100000000000001" customHeight="1" x14ac:dyDescent="0.2">
      <c r="A44" s="87" t="s">
        <v>160</v>
      </c>
      <c r="B44" s="47" t="str">
        <f>[40]Abril!$D$5</f>
        <v>*</v>
      </c>
      <c r="C44" s="47" t="str">
        <f>[40]Abril!$D$6</f>
        <v>*</v>
      </c>
      <c r="D44" s="47" t="str">
        <f>[40]Abril!$D$7</f>
        <v>*</v>
      </c>
      <c r="E44" s="47" t="str">
        <f>[40]Abril!$D$8</f>
        <v>*</v>
      </c>
      <c r="F44" s="47" t="str">
        <f>[40]Abril!$D$9</f>
        <v>*</v>
      </c>
      <c r="G44" s="47" t="str">
        <f>[40]Abril!$D$10</f>
        <v>*</v>
      </c>
      <c r="H44" s="47" t="str">
        <f>[40]Abril!$D$11</f>
        <v>*</v>
      </c>
      <c r="I44" s="47" t="str">
        <f>[40]Abril!$D$12</f>
        <v>*</v>
      </c>
      <c r="J44" s="47" t="str">
        <f>[40]Abril!$D$13</f>
        <v>*</v>
      </c>
      <c r="K44" s="47" t="str">
        <f>[40]Abril!$D$14</f>
        <v>*</v>
      </c>
      <c r="L44" s="47" t="str">
        <f>[40]Abril!$D$15</f>
        <v>*</v>
      </c>
      <c r="M44" s="47" t="str">
        <f>[40]Abril!$D$16</f>
        <v>*</v>
      </c>
      <c r="N44" s="47" t="str">
        <f>[40]Abril!$D$17</f>
        <v>*</v>
      </c>
      <c r="O44" s="47" t="str">
        <f>[40]Abril!$D$18</f>
        <v>*</v>
      </c>
      <c r="P44" s="47" t="str">
        <f>[40]Abril!$D$19</f>
        <v>*</v>
      </c>
      <c r="Q44" s="47" t="str">
        <f>[40]Abril!$D$20</f>
        <v>*</v>
      </c>
      <c r="R44" s="47">
        <f>[40]Abril!$D$21</f>
        <v>23.8</v>
      </c>
      <c r="S44" s="47">
        <f>[40]Abril!$D$22</f>
        <v>19.8</v>
      </c>
      <c r="T44" s="47">
        <f>[40]Abril!$D$23</f>
        <v>19.600000000000001</v>
      </c>
      <c r="U44" s="47">
        <f>[40]Abril!$D$24</f>
        <v>21.2</v>
      </c>
      <c r="V44" s="47">
        <f>[40]Abril!$D$25</f>
        <v>18.8</v>
      </c>
      <c r="W44" s="47">
        <f>[40]Abril!$D$26</f>
        <v>18.8</v>
      </c>
      <c r="X44" s="47">
        <f>[40]Abril!$D$27</f>
        <v>15.3</v>
      </c>
      <c r="Y44" s="47">
        <f>[40]Abril!$D$28</f>
        <v>17.100000000000001</v>
      </c>
      <c r="Z44" s="47">
        <f>[40]Abril!$D$29</f>
        <v>15.7</v>
      </c>
      <c r="AA44" s="47">
        <f>[40]Abril!$D$30</f>
        <v>16.100000000000001</v>
      </c>
      <c r="AB44" s="47">
        <f>[40]Abril!$D$31</f>
        <v>19.5</v>
      </c>
      <c r="AC44" s="47">
        <f>[40]Abril!$D$32</f>
        <v>18.8</v>
      </c>
      <c r="AD44" s="47">
        <f>[40]Abril!$D$33</f>
        <v>18.3</v>
      </c>
      <c r="AE44" s="47">
        <f>[40]Abril!$D$34</f>
        <v>20</v>
      </c>
      <c r="AF44" s="48">
        <f t="shared" ref="AF44:AF49" si="9">MIN(B44:AE44)</f>
        <v>15.3</v>
      </c>
      <c r="AG44" s="140">
        <f t="shared" ref="AG44:AG49" si="10">AVERAGE(B44:AE44)</f>
        <v>18.771428571428572</v>
      </c>
    </row>
    <row r="45" spans="1:33" ht="17.100000000000001" customHeight="1" x14ac:dyDescent="0.2">
      <c r="A45" s="87" t="s">
        <v>161</v>
      </c>
      <c r="B45" s="47" t="str">
        <f>[41]Abril!$D$5</f>
        <v>*</v>
      </c>
      <c r="C45" s="47" t="str">
        <f>[41]Abril!$D$6</f>
        <v>*</v>
      </c>
      <c r="D45" s="47" t="str">
        <f>[41]Abril!$D$7</f>
        <v>*</v>
      </c>
      <c r="E45" s="47" t="str">
        <f>[41]Abril!$D$8</f>
        <v>*</v>
      </c>
      <c r="F45" s="47" t="str">
        <f>[41]Abril!$D$9</f>
        <v>*</v>
      </c>
      <c r="G45" s="47" t="str">
        <f>[41]Abril!$D$10</f>
        <v>*</v>
      </c>
      <c r="H45" s="47" t="str">
        <f>[41]Abril!$D$11</f>
        <v>*</v>
      </c>
      <c r="I45" s="47" t="str">
        <f>[41]Abril!$D$12</f>
        <v>*</v>
      </c>
      <c r="J45" s="47" t="str">
        <f>[41]Abril!$D$13</f>
        <v>*</v>
      </c>
      <c r="K45" s="47">
        <f>[41]Abril!$D$14</f>
        <v>23.7</v>
      </c>
      <c r="L45" s="47">
        <f>[41]Abril!$D$15</f>
        <v>21.8</v>
      </c>
      <c r="M45" s="47">
        <f>[41]Abril!$D$16</f>
        <v>20.9</v>
      </c>
      <c r="N45" s="47">
        <f>[41]Abril!$D$17</f>
        <v>21.2</v>
      </c>
      <c r="O45" s="47">
        <f>[41]Abril!$D$18</f>
        <v>19</v>
      </c>
      <c r="P45" s="47">
        <f>[41]Abril!$D$19</f>
        <v>20.8</v>
      </c>
      <c r="Q45" s="47">
        <f>[41]Abril!$D$20</f>
        <v>19.399999999999999</v>
      </c>
      <c r="R45" s="47">
        <f>[41]Abril!$D$21</f>
        <v>18.600000000000001</v>
      </c>
      <c r="S45" s="47">
        <f>[41]Abril!$D$22</f>
        <v>18.899999999999999</v>
      </c>
      <c r="T45" s="47">
        <f>[41]Abril!$D$23</f>
        <v>20</v>
      </c>
      <c r="U45" s="47">
        <f>[41]Abril!$D$24</f>
        <v>21.1</v>
      </c>
      <c r="V45" s="47">
        <f>[41]Abril!$D$25</f>
        <v>19.7</v>
      </c>
      <c r="W45" s="47">
        <f>[41]Abril!$D$26</f>
        <v>19.899999999999999</v>
      </c>
      <c r="X45" s="47">
        <f>[41]Abril!$D$27</f>
        <v>16.8</v>
      </c>
      <c r="Y45" s="47">
        <f>[41]Abril!$D$28</f>
        <v>20.6</v>
      </c>
      <c r="Z45" s="47">
        <f>[41]Abril!$D$29</f>
        <v>17.7</v>
      </c>
      <c r="AA45" s="47">
        <f>[41]Abril!$D$30</f>
        <v>17.2</v>
      </c>
      <c r="AB45" s="47">
        <f>[41]Abril!$D$31</f>
        <v>21.4</v>
      </c>
      <c r="AC45" s="47">
        <f>[41]Abril!$D$32</f>
        <v>21</v>
      </c>
      <c r="AD45" s="47">
        <f>[41]Abril!$D$33</f>
        <v>22.2</v>
      </c>
      <c r="AE45" s="47">
        <f>[41]Abril!$D$34</f>
        <v>22.2</v>
      </c>
      <c r="AF45" s="48">
        <f t="shared" si="9"/>
        <v>16.8</v>
      </c>
      <c r="AG45" s="140">
        <f t="shared" si="10"/>
        <v>20.195238095238093</v>
      </c>
    </row>
    <row r="46" spans="1:33" ht="17.100000000000001" customHeight="1" x14ac:dyDescent="0.2">
      <c r="A46" s="87" t="s">
        <v>162</v>
      </c>
      <c r="B46" s="47">
        <f>[42]Abril!$D$5</f>
        <v>22.2</v>
      </c>
      <c r="C46" s="47">
        <f>[42]Abril!$D$6</f>
        <v>22.2</v>
      </c>
      <c r="D46" s="47">
        <f>[42]Abril!$D$7</f>
        <v>21.4</v>
      </c>
      <c r="E46" s="47">
        <f>[42]Abril!$D$8</f>
        <v>21.7</v>
      </c>
      <c r="F46" s="47">
        <f>[42]Abril!$D$9</f>
        <v>21.4</v>
      </c>
      <c r="G46" s="47">
        <f>[42]Abril!$D$10</f>
        <v>20.9</v>
      </c>
      <c r="H46" s="47">
        <f>[42]Abril!$D$11</f>
        <v>20.5</v>
      </c>
      <c r="I46" s="47">
        <f>[42]Abril!$D$12</f>
        <v>19.600000000000001</v>
      </c>
      <c r="J46" s="47">
        <f>[42]Abril!$D$13</f>
        <v>20.6</v>
      </c>
      <c r="K46" s="47">
        <f>[42]Abril!$D$14</f>
        <v>21.2</v>
      </c>
      <c r="L46" s="47">
        <f>[42]Abril!$D$15</f>
        <v>20.399999999999999</v>
      </c>
      <c r="M46" s="47">
        <f>[42]Abril!$D$16</f>
        <v>21</v>
      </c>
      <c r="N46" s="47">
        <f>[42]Abril!$D$17</f>
        <v>19</v>
      </c>
      <c r="O46" s="47">
        <f>[42]Abril!$D$18</f>
        <v>18.5</v>
      </c>
      <c r="P46" s="47">
        <f>[42]Abril!$D$19</f>
        <v>19.899999999999999</v>
      </c>
      <c r="Q46" s="47">
        <f>[42]Abril!$D$20</f>
        <v>20.8</v>
      </c>
      <c r="R46" s="47">
        <f>[42]Abril!$D$21</f>
        <v>21.4</v>
      </c>
      <c r="S46" s="47">
        <f>[42]Abril!$D$22</f>
        <v>20.6</v>
      </c>
      <c r="T46" s="47">
        <f>[42]Abril!$D$23</f>
        <v>21.1</v>
      </c>
      <c r="U46" s="47">
        <f>[42]Abril!$D$24</f>
        <v>20.2</v>
      </c>
      <c r="V46" s="47">
        <f>[42]Abril!$D$25</f>
        <v>21</v>
      </c>
      <c r="W46" s="47">
        <f>[42]Abril!$D$26</f>
        <v>18.899999999999999</v>
      </c>
      <c r="X46" s="47">
        <f>[42]Abril!$D$27</f>
        <v>16.2</v>
      </c>
      <c r="Y46" s="47">
        <f>[42]Abril!$D$28</f>
        <v>17.100000000000001</v>
      </c>
      <c r="Z46" s="47">
        <f>[42]Abril!$D$29</f>
        <v>18.8</v>
      </c>
      <c r="AA46" s="47">
        <f>[42]Abril!$D$30</f>
        <v>19.100000000000001</v>
      </c>
      <c r="AB46" s="47">
        <f>[42]Abril!$D$31</f>
        <v>19.600000000000001</v>
      </c>
      <c r="AC46" s="47">
        <f>[42]Abril!$D$32</f>
        <v>22.2</v>
      </c>
      <c r="AD46" s="47">
        <f>[42]Abril!$D$33</f>
        <v>19.8</v>
      </c>
      <c r="AE46" s="47">
        <f>[42]Abril!$D$34</f>
        <v>19.100000000000001</v>
      </c>
      <c r="AF46" s="48">
        <f t="shared" si="9"/>
        <v>16.2</v>
      </c>
      <c r="AG46" s="140">
        <f t="shared" si="10"/>
        <v>20.213333333333335</v>
      </c>
    </row>
    <row r="47" spans="1:33" ht="17.100000000000001" customHeight="1" x14ac:dyDescent="0.2">
      <c r="A47" s="87" t="s">
        <v>163</v>
      </c>
      <c r="B47" s="47">
        <f>[43]Abril!$D$5</f>
        <v>20.5</v>
      </c>
      <c r="C47" s="47">
        <f>[43]Abril!$D$6</f>
        <v>20.100000000000001</v>
      </c>
      <c r="D47" s="47">
        <f>[43]Abril!$D$7</f>
        <v>19.8</v>
      </c>
      <c r="E47" s="47">
        <f>[43]Abril!$D$8</f>
        <v>18.3</v>
      </c>
      <c r="F47" s="47">
        <f>[43]Abril!$D$9</f>
        <v>17.2</v>
      </c>
      <c r="G47" s="47">
        <f>[43]Abril!$D$10</f>
        <v>18</v>
      </c>
      <c r="H47" s="47">
        <f>[43]Abril!$D$11</f>
        <v>17.399999999999999</v>
      </c>
      <c r="I47" s="47">
        <f>[43]Abril!$D$12</f>
        <v>17.3</v>
      </c>
      <c r="J47" s="47">
        <f>[43]Abril!$D$13</f>
        <v>18.600000000000001</v>
      </c>
      <c r="K47" s="47">
        <f>[43]Abril!$D$14</f>
        <v>20.5</v>
      </c>
      <c r="L47" s="47">
        <f>[43]Abril!$D$15</f>
        <v>19.899999999999999</v>
      </c>
      <c r="M47" s="47">
        <f>[43]Abril!$D$16</f>
        <v>19.399999999999999</v>
      </c>
      <c r="N47" s="47">
        <f>[43]Abril!$D$17</f>
        <v>17.100000000000001</v>
      </c>
      <c r="O47" s="47">
        <f>[43]Abril!$D$18</f>
        <v>17.600000000000001</v>
      </c>
      <c r="P47" s="47">
        <f>[43]Abril!$D$19</f>
        <v>20.7</v>
      </c>
      <c r="Q47" s="47">
        <f>[43]Abril!$D$20</f>
        <v>20.399999999999999</v>
      </c>
      <c r="R47" s="47">
        <f>[43]Abril!$D$21</f>
        <v>19.7</v>
      </c>
      <c r="S47" s="47">
        <f>[43]Abril!$D$22</f>
        <v>21.1</v>
      </c>
      <c r="T47" s="47">
        <f>[43]Abril!$D$23</f>
        <v>19.3</v>
      </c>
      <c r="U47" s="47">
        <f>[43]Abril!$D$24</f>
        <v>20.7</v>
      </c>
      <c r="V47" s="47">
        <f>[43]Abril!$D$25</f>
        <v>19.8</v>
      </c>
      <c r="W47" s="47">
        <f>[43]Abril!$D$26</f>
        <v>16.399999999999999</v>
      </c>
      <c r="X47" s="47">
        <f>[43]Abril!$D$27</f>
        <v>14.6</v>
      </c>
      <c r="Y47" s="47">
        <f>[43]Abril!$D$28</f>
        <v>17</v>
      </c>
      <c r="Z47" s="47">
        <f>[43]Abril!$D$29</f>
        <v>16.5</v>
      </c>
      <c r="AA47" s="47">
        <f>[43]Abril!$D$30</f>
        <v>16.5</v>
      </c>
      <c r="AB47" s="47">
        <f>[43]Abril!$D$31</f>
        <v>17.600000000000001</v>
      </c>
      <c r="AC47" s="47">
        <f>[43]Abril!$D$32</f>
        <v>17.5</v>
      </c>
      <c r="AD47" s="47">
        <f>[43]Abril!$D$33</f>
        <v>17.5</v>
      </c>
      <c r="AE47" s="47">
        <f>[43]Abril!$D$34</f>
        <v>17.899999999999999</v>
      </c>
      <c r="AF47" s="48">
        <f t="shared" si="9"/>
        <v>14.6</v>
      </c>
      <c r="AG47" s="140">
        <f t="shared" si="10"/>
        <v>18.496666666666666</v>
      </c>
    </row>
    <row r="48" spans="1:33" ht="17.100000000000001" customHeight="1" x14ac:dyDescent="0.2">
      <c r="A48" s="87" t="s">
        <v>164</v>
      </c>
      <c r="B48" s="47" t="str">
        <f>[44]Abril!$D$5</f>
        <v>*</v>
      </c>
      <c r="C48" s="47" t="str">
        <f>[44]Abril!$D$6</f>
        <v>*</v>
      </c>
      <c r="D48" s="47" t="str">
        <f>[44]Abril!$D$7</f>
        <v>*</v>
      </c>
      <c r="E48" s="47" t="str">
        <f>[44]Abril!$D$8</f>
        <v>*</v>
      </c>
      <c r="F48" s="47" t="str">
        <f>[44]Abril!$D$9</f>
        <v>*</v>
      </c>
      <c r="G48" s="47" t="str">
        <f>[44]Abril!$D$10</f>
        <v>*</v>
      </c>
      <c r="H48" s="47" t="str">
        <f>[44]Abril!$D$11</f>
        <v>*</v>
      </c>
      <c r="I48" s="47" t="str">
        <f>[44]Abril!$D$12</f>
        <v>*</v>
      </c>
      <c r="J48" s="47" t="str">
        <f>[44]Abril!$D$13</f>
        <v>*</v>
      </c>
      <c r="K48" s="47" t="str">
        <f>[44]Abril!$D$14</f>
        <v>*</v>
      </c>
      <c r="L48" s="47" t="str">
        <f>[44]Abril!$D$15</f>
        <v>*</v>
      </c>
      <c r="M48" s="47" t="str">
        <f>[44]Abril!$D$16</f>
        <v>*</v>
      </c>
      <c r="N48" s="47" t="str">
        <f>[44]Abril!$D$17</f>
        <v>*</v>
      </c>
      <c r="O48" s="47" t="str">
        <f>[44]Abril!$D$18</f>
        <v>*</v>
      </c>
      <c r="P48" s="47" t="str">
        <f>[44]Abril!$D$19</f>
        <v>*</v>
      </c>
      <c r="Q48" s="47" t="str">
        <f>[44]Abril!$D$20</f>
        <v>*</v>
      </c>
      <c r="R48" s="47" t="str">
        <f>[44]Abril!$D$21</f>
        <v>*</v>
      </c>
      <c r="S48" s="47" t="str">
        <f>[44]Abril!$D$22</f>
        <v>*</v>
      </c>
      <c r="T48" s="47" t="str">
        <f>[44]Abril!$D$23</f>
        <v>*</v>
      </c>
      <c r="U48" s="47" t="str">
        <f>[44]Abril!$D$24</f>
        <v>*</v>
      </c>
      <c r="V48" s="47" t="str">
        <f>[44]Abril!$D$25</f>
        <v>*</v>
      </c>
      <c r="W48" s="47" t="str">
        <f>[44]Abril!$D$26</f>
        <v>*</v>
      </c>
      <c r="X48" s="47">
        <f>[44]Abril!$D$27</f>
        <v>14.5</v>
      </c>
      <c r="Y48" s="47">
        <f>[44]Abril!$D$28</f>
        <v>17.7</v>
      </c>
      <c r="Z48" s="47">
        <f>[44]Abril!$D$29</f>
        <v>16.600000000000001</v>
      </c>
      <c r="AA48" s="47">
        <f>[44]Abril!$D$30</f>
        <v>16.2</v>
      </c>
      <c r="AB48" s="47">
        <f>[44]Abril!$D$31</f>
        <v>17.600000000000001</v>
      </c>
      <c r="AC48" s="47">
        <f>[44]Abril!$D$32</f>
        <v>17.899999999999999</v>
      </c>
      <c r="AD48" s="47">
        <f>[44]Abril!$D$33</f>
        <v>17.899999999999999</v>
      </c>
      <c r="AE48" s="47">
        <f>[44]Abril!$D$34</f>
        <v>17.2</v>
      </c>
      <c r="AF48" s="48">
        <f t="shared" si="9"/>
        <v>14.5</v>
      </c>
      <c r="AG48" s="140">
        <f t="shared" si="10"/>
        <v>16.95</v>
      </c>
    </row>
    <row r="49" spans="1:37" ht="17.100000000000001" customHeight="1" x14ac:dyDescent="0.2">
      <c r="A49" s="87" t="s">
        <v>165</v>
      </c>
      <c r="B49" s="47" t="str">
        <f>[45]Abril!$D$5</f>
        <v>*</v>
      </c>
      <c r="C49" s="47" t="str">
        <f>[45]Abril!$D$6</f>
        <v>*</v>
      </c>
      <c r="D49" s="47" t="str">
        <f>[45]Abril!$D$7</f>
        <v>*</v>
      </c>
      <c r="E49" s="47" t="str">
        <f>[45]Abril!$D$8</f>
        <v>*</v>
      </c>
      <c r="F49" s="47">
        <f>[45]Abril!$D$9</f>
        <v>30.1</v>
      </c>
      <c r="G49" s="47">
        <f>[45]Abril!$D$10</f>
        <v>19.8</v>
      </c>
      <c r="H49" s="47">
        <f>[45]Abril!$D$11</f>
        <v>22</v>
      </c>
      <c r="I49" s="47">
        <f>[45]Abril!$D$12</f>
        <v>21.3</v>
      </c>
      <c r="J49" s="47">
        <f>[45]Abril!$D$13</f>
        <v>22.6</v>
      </c>
      <c r="K49" s="47">
        <f>[45]Abril!$D$14</f>
        <v>20.8</v>
      </c>
      <c r="L49" s="47">
        <f>[45]Abril!$D$15</f>
        <v>21.4</v>
      </c>
      <c r="M49" s="47">
        <f>[45]Abril!$D$16</f>
        <v>20.9</v>
      </c>
      <c r="N49" s="47">
        <f>[45]Abril!$D$17</f>
        <v>18.399999999999999</v>
      </c>
      <c r="O49" s="47">
        <f>[45]Abril!$D$18</f>
        <v>20.7</v>
      </c>
      <c r="P49" s="47">
        <f>[45]Abril!$D$19</f>
        <v>21.1</v>
      </c>
      <c r="Q49" s="47">
        <f>[45]Abril!$D$20</f>
        <v>21</v>
      </c>
      <c r="R49" s="47">
        <f>[45]Abril!$D$21</f>
        <v>20.5</v>
      </c>
      <c r="S49" s="47">
        <f>[45]Abril!$D$22</f>
        <v>22.3</v>
      </c>
      <c r="T49" s="47">
        <f>[45]Abril!$D$23</f>
        <v>20.5</v>
      </c>
      <c r="U49" s="47">
        <f>[45]Abril!$D$24</f>
        <v>20.2</v>
      </c>
      <c r="V49" s="47">
        <f>[45]Abril!$D$25</f>
        <v>20.100000000000001</v>
      </c>
      <c r="W49" s="47">
        <f>[45]Abril!$D$26</f>
        <v>18.600000000000001</v>
      </c>
      <c r="X49" s="47">
        <f>[45]Abril!$D$27</f>
        <v>18.5</v>
      </c>
      <c r="Y49" s="47">
        <f>[45]Abril!$D$28</f>
        <v>19.100000000000001</v>
      </c>
      <c r="Z49" s="47">
        <f>[45]Abril!$D$29</f>
        <v>18.399999999999999</v>
      </c>
      <c r="AA49" s="47">
        <f>[45]Abril!$D$30</f>
        <v>18.600000000000001</v>
      </c>
      <c r="AB49" s="47">
        <f>[45]Abril!$D$31</f>
        <v>19.7</v>
      </c>
      <c r="AC49" s="47">
        <f>[45]Abril!$D$32</f>
        <v>19.2</v>
      </c>
      <c r="AD49" s="47">
        <f>[45]Abril!$D$33</f>
        <v>19.600000000000001</v>
      </c>
      <c r="AE49" s="47">
        <f>[45]Abril!$D$34</f>
        <v>19.8</v>
      </c>
      <c r="AF49" s="48">
        <f t="shared" si="9"/>
        <v>18.399999999999999</v>
      </c>
      <c r="AG49" s="140">
        <f t="shared" si="10"/>
        <v>20.584615384615386</v>
      </c>
      <c r="AJ49" s="57" t="s">
        <v>54</v>
      </c>
    </row>
    <row r="50" spans="1:37" s="46" customFormat="1" ht="17.100000000000001" customHeight="1" x14ac:dyDescent="0.2">
      <c r="A50" s="102" t="s">
        <v>35</v>
      </c>
      <c r="B50" s="50">
        <f t="shared" ref="B50:AF50" si="11">MIN(B5:B49)</f>
        <v>19.3</v>
      </c>
      <c r="C50" s="50">
        <f t="shared" si="11"/>
        <v>18.8</v>
      </c>
      <c r="D50" s="50">
        <f t="shared" si="11"/>
        <v>16</v>
      </c>
      <c r="E50" s="50">
        <f t="shared" si="11"/>
        <v>16.100000000000001</v>
      </c>
      <c r="F50" s="50">
        <f t="shared" si="11"/>
        <v>15.6</v>
      </c>
      <c r="G50" s="50">
        <f t="shared" si="11"/>
        <v>15.9</v>
      </c>
      <c r="H50" s="50">
        <f t="shared" si="11"/>
        <v>15.4</v>
      </c>
      <c r="I50" s="50">
        <f t="shared" si="11"/>
        <v>14.9</v>
      </c>
      <c r="J50" s="50">
        <f t="shared" si="11"/>
        <v>15.7</v>
      </c>
      <c r="K50" s="50">
        <f t="shared" si="11"/>
        <v>18.3</v>
      </c>
      <c r="L50" s="50">
        <f t="shared" si="11"/>
        <v>18.3</v>
      </c>
      <c r="M50" s="50">
        <f t="shared" si="11"/>
        <v>18.2</v>
      </c>
      <c r="N50" s="50">
        <f t="shared" si="11"/>
        <v>15.2</v>
      </c>
      <c r="O50" s="50">
        <f t="shared" si="11"/>
        <v>16.100000000000001</v>
      </c>
      <c r="P50" s="50">
        <f t="shared" si="11"/>
        <v>17.8</v>
      </c>
      <c r="Q50" s="50">
        <f t="shared" si="11"/>
        <v>17.399999999999999</v>
      </c>
      <c r="R50" s="50">
        <f t="shared" si="11"/>
        <v>16.7</v>
      </c>
      <c r="S50" s="50">
        <f t="shared" si="11"/>
        <v>17.100000000000001</v>
      </c>
      <c r="T50" s="50">
        <f t="shared" si="11"/>
        <v>18</v>
      </c>
      <c r="U50" s="50">
        <f t="shared" si="11"/>
        <v>17.600000000000001</v>
      </c>
      <c r="V50" s="50">
        <f t="shared" si="11"/>
        <v>17.899999999999999</v>
      </c>
      <c r="W50" s="50">
        <f t="shared" si="11"/>
        <v>14.3</v>
      </c>
      <c r="X50" s="50">
        <f t="shared" si="11"/>
        <v>13.6</v>
      </c>
      <c r="Y50" s="50">
        <f t="shared" si="11"/>
        <v>15.7</v>
      </c>
      <c r="Z50" s="50">
        <f t="shared" si="11"/>
        <v>15.1</v>
      </c>
      <c r="AA50" s="50">
        <f t="shared" si="11"/>
        <v>15.1</v>
      </c>
      <c r="AB50" s="50">
        <f t="shared" si="11"/>
        <v>15.7</v>
      </c>
      <c r="AC50" s="50">
        <f t="shared" si="11"/>
        <v>16.3</v>
      </c>
      <c r="AD50" s="50">
        <f t="shared" si="11"/>
        <v>16.2</v>
      </c>
      <c r="AE50" s="50">
        <f t="shared" si="11"/>
        <v>16</v>
      </c>
      <c r="AF50" s="48">
        <f t="shared" si="11"/>
        <v>13.6</v>
      </c>
      <c r="AG50" s="140">
        <f>AVERAGE(AG5:AG49)</f>
        <v>19.469196705950832</v>
      </c>
    </row>
    <row r="51" spans="1:37" x14ac:dyDescent="0.2">
      <c r="A51" s="77"/>
      <c r="B51" s="63"/>
      <c r="C51" s="63"/>
      <c r="D51" s="63" t="s">
        <v>137</v>
      </c>
      <c r="E51" s="63"/>
      <c r="F51" s="63"/>
      <c r="G51" s="63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6"/>
      <c r="AE51" s="66"/>
      <c r="AF51" s="62"/>
      <c r="AG51" s="79"/>
    </row>
    <row r="52" spans="1:37" x14ac:dyDescent="0.2">
      <c r="A52" s="77"/>
      <c r="B52" s="67" t="s">
        <v>138</v>
      </c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 t="s">
        <v>52</v>
      </c>
      <c r="N52" s="62"/>
      <c r="O52" s="62"/>
      <c r="P52" s="62"/>
      <c r="Q52" s="62"/>
      <c r="R52" s="62"/>
      <c r="S52" s="62"/>
      <c r="T52" s="142" t="s">
        <v>139</v>
      </c>
      <c r="U52" s="142"/>
      <c r="V52" s="142"/>
      <c r="W52" s="142"/>
      <c r="X52" s="142"/>
      <c r="Y52" s="62"/>
      <c r="Z52" s="62"/>
      <c r="AA52" s="62"/>
      <c r="AB52" s="62"/>
      <c r="AC52" s="62"/>
      <c r="AD52" s="62"/>
      <c r="AE52" s="62"/>
      <c r="AF52" s="62"/>
      <c r="AG52" s="79"/>
    </row>
    <row r="53" spans="1:37" x14ac:dyDescent="0.2">
      <c r="A53" s="80"/>
      <c r="B53" s="62"/>
      <c r="C53" s="62"/>
      <c r="D53" s="62"/>
      <c r="E53" s="62"/>
      <c r="F53" s="62"/>
      <c r="G53" s="62"/>
      <c r="H53" s="62"/>
      <c r="I53" s="62"/>
      <c r="J53" s="65"/>
      <c r="K53" s="65"/>
      <c r="L53" s="65"/>
      <c r="M53" s="65" t="s">
        <v>53</v>
      </c>
      <c r="N53" s="65"/>
      <c r="O53" s="65"/>
      <c r="P53" s="65"/>
      <c r="Q53" s="62"/>
      <c r="R53" s="62"/>
      <c r="S53" s="62"/>
      <c r="T53" s="143" t="s">
        <v>140</v>
      </c>
      <c r="U53" s="143"/>
      <c r="V53" s="143"/>
      <c r="W53" s="143"/>
      <c r="X53" s="143"/>
      <c r="Y53" s="62"/>
      <c r="Z53" s="62"/>
      <c r="AA53" s="62"/>
      <c r="AB53" s="62"/>
      <c r="AC53" s="62"/>
      <c r="AD53" s="66"/>
      <c r="AE53" s="66"/>
      <c r="AF53" s="62"/>
      <c r="AG53" s="79"/>
      <c r="AH53" s="51"/>
    </row>
    <row r="54" spans="1:37" x14ac:dyDescent="0.2">
      <c r="A54" s="77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6"/>
      <c r="AE54" s="66"/>
      <c r="AF54" s="62"/>
      <c r="AG54" s="79"/>
      <c r="AJ54" s="57" t="s">
        <v>54</v>
      </c>
      <c r="AK54" s="57" t="s">
        <v>54</v>
      </c>
    </row>
    <row r="55" spans="1:37" x14ac:dyDescent="0.2">
      <c r="A55" s="80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6"/>
      <c r="AF55" s="62"/>
      <c r="AG55" s="79"/>
    </row>
    <row r="56" spans="1:37" x14ac:dyDescent="0.2">
      <c r="A56" s="80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6"/>
      <c r="AF56" s="62"/>
      <c r="AG56" s="79"/>
    </row>
    <row r="57" spans="1:37" ht="13.5" thickBot="1" x14ac:dyDescent="0.25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5"/>
    </row>
    <row r="59" spans="1:37" x14ac:dyDescent="0.2">
      <c r="D59" s="51" t="s">
        <v>54</v>
      </c>
      <c r="M59" s="51" t="s">
        <v>54</v>
      </c>
    </row>
    <row r="63" spans="1:37" x14ac:dyDescent="0.2">
      <c r="AJ63" s="57" t="s">
        <v>54</v>
      </c>
    </row>
  </sheetData>
  <sheetProtection algorithmName="SHA-512" hashValue="69ehSgVS3l4O3i1LZ2d4iSVvtFaLvOXjMiFFiOTXoWk642vA8HR6UNoDYghoU7BXY34RkHqEyK3EEdUc7HunKQ==" saltValue="4qcd+bckW/CO+WRn+RZPVQ==" spinCount="100000" sheet="1" objects="1" scenarios="1"/>
  <mergeCells count="35">
    <mergeCell ref="K3:K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N3:N4"/>
    <mergeCell ref="Z3:Z4"/>
    <mergeCell ref="T52:X52"/>
    <mergeCell ref="L3:L4"/>
    <mergeCell ref="S3:S4"/>
    <mergeCell ref="V3:V4"/>
    <mergeCell ref="T53:X53"/>
    <mergeCell ref="M3:M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U3:U4"/>
    <mergeCell ref="J3:J4"/>
    <mergeCell ref="I3:I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zoomScale="90" zoomScaleNormal="90" workbookViewId="0">
      <selection activeCell="AJ68" sqref="AJ68"/>
    </sheetView>
  </sheetViews>
  <sheetFormatPr defaultRowHeight="12.75" x14ac:dyDescent="0.2"/>
  <cols>
    <col min="1" max="1" width="17.42578125" style="51" customWidth="1"/>
    <col min="2" max="3" width="5.5703125" style="51" customWidth="1"/>
    <col min="4" max="4" width="5.7109375" style="51" customWidth="1"/>
    <col min="5" max="5" width="5.42578125" style="51" customWidth="1"/>
    <col min="6" max="6" width="5.5703125" style="51" customWidth="1"/>
    <col min="7" max="7" width="5.42578125" style="51" customWidth="1"/>
    <col min="8" max="8" width="5.7109375" style="51" customWidth="1"/>
    <col min="9" max="9" width="5.42578125" style="51" customWidth="1"/>
    <col min="10" max="11" width="5.7109375" style="51" customWidth="1"/>
    <col min="12" max="12" width="5.5703125" style="51" customWidth="1"/>
    <col min="13" max="15" width="6" style="51" customWidth="1"/>
    <col min="16" max="16" width="5.7109375" style="51" customWidth="1"/>
    <col min="17" max="17" width="6" style="51" customWidth="1"/>
    <col min="18" max="19" width="5.85546875" style="51" customWidth="1"/>
    <col min="20" max="21" width="5.7109375" style="51" customWidth="1"/>
    <col min="22" max="25" width="6" style="51" customWidth="1"/>
    <col min="26" max="26" width="5.7109375" style="51" customWidth="1"/>
    <col min="27" max="29" width="6" style="51" customWidth="1"/>
    <col min="30" max="30" width="5.85546875" style="51" customWidth="1"/>
    <col min="31" max="31" width="5.7109375" style="51" customWidth="1"/>
    <col min="32" max="32" width="6.140625" style="52" customWidth="1"/>
    <col min="33" max="16384" width="9.140625" style="42"/>
  </cols>
  <sheetData>
    <row r="1" spans="1:32" ht="20.100000000000001" customHeight="1" x14ac:dyDescent="0.2">
      <c r="A1" s="154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6"/>
    </row>
    <row r="2" spans="1:32" s="43" customFormat="1" ht="20.100000000000001" customHeight="1" x14ac:dyDescent="0.2">
      <c r="A2" s="158" t="s">
        <v>21</v>
      </c>
      <c r="B2" s="144" t="s">
        <v>135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6"/>
    </row>
    <row r="3" spans="1:32" s="46" customFormat="1" ht="20.100000000000001" customHeight="1" x14ac:dyDescent="0.2">
      <c r="A3" s="158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103" t="s">
        <v>40</v>
      </c>
    </row>
    <row r="4" spans="1:32" s="46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03" t="s">
        <v>39</v>
      </c>
    </row>
    <row r="5" spans="1:32" s="46" customFormat="1" ht="20.100000000000001" customHeight="1" x14ac:dyDescent="0.2">
      <c r="A5" s="138" t="s">
        <v>47</v>
      </c>
      <c r="B5" s="47">
        <f>[1]Abril!$E$5</f>
        <v>92.125</v>
      </c>
      <c r="C5" s="47">
        <f>[1]Abril!$E$6</f>
        <v>89.458333333333329</v>
      </c>
      <c r="D5" s="47">
        <f>[1]Abril!$E$7</f>
        <v>83.041666666666671</v>
      </c>
      <c r="E5" s="47">
        <f>[1]Abril!$E$8</f>
        <v>76.958333333333329</v>
      </c>
      <c r="F5" s="47">
        <f>[1]Abril!$E$9</f>
        <v>76.625</v>
      </c>
      <c r="G5" s="47">
        <f>[1]Abril!$E$10</f>
        <v>74.208333333333329</v>
      </c>
      <c r="H5" s="47">
        <f>[1]Abril!$E$11</f>
        <v>71</v>
      </c>
      <c r="I5" s="47">
        <f>[1]Abril!$E$12</f>
        <v>72</v>
      </c>
      <c r="J5" s="47">
        <f>[1]Abril!$E$13</f>
        <v>73.041666666666671</v>
      </c>
      <c r="K5" s="47">
        <f>[1]Abril!$E$14</f>
        <v>73.958333333333329</v>
      </c>
      <c r="L5" s="47">
        <f>[1]Abril!$E$15</f>
        <v>71.875</v>
      </c>
      <c r="M5" s="47">
        <f>[1]Abril!$E$16</f>
        <v>68.125</v>
      </c>
      <c r="N5" s="47">
        <f>[1]Abril!$E$17</f>
        <v>71.041666666666671</v>
      </c>
      <c r="O5" s="47">
        <f>[1]Abril!$E$18</f>
        <v>74.958333333333329</v>
      </c>
      <c r="P5" s="47">
        <f>[1]Abril!$E$19</f>
        <v>79.083333333333329</v>
      </c>
      <c r="Q5" s="47">
        <f>[1]Abril!$E$20</f>
        <v>83.125</v>
      </c>
      <c r="R5" s="47">
        <f>[1]Abril!$E$21</f>
        <v>75.208333333333329</v>
      </c>
      <c r="S5" s="47">
        <f>[1]Abril!$E$22</f>
        <v>76.333333333333329</v>
      </c>
      <c r="T5" s="47">
        <f>[1]Abril!$E$23</f>
        <v>76.5</v>
      </c>
      <c r="U5" s="47">
        <f>[1]Abril!$E$24</f>
        <v>78</v>
      </c>
      <c r="V5" s="47">
        <f>[1]Abril!$E$25</f>
        <v>73.375</v>
      </c>
      <c r="W5" s="47">
        <f>[1]Abril!$E$26</f>
        <v>69.375</v>
      </c>
      <c r="X5" s="47">
        <f>[1]Abril!$E$27</f>
        <v>70.875</v>
      </c>
      <c r="Y5" s="47">
        <f>[1]Abril!$E$28</f>
        <v>71.083333333333329</v>
      </c>
      <c r="Z5" s="47">
        <f>[1]Abril!$E$29</f>
        <v>67.75</v>
      </c>
      <c r="AA5" s="47">
        <f>[1]Abril!$E$30</f>
        <v>70.75</v>
      </c>
      <c r="AB5" s="47">
        <f>[1]Abril!$E$31</f>
        <v>70.541666666666671</v>
      </c>
      <c r="AC5" s="47">
        <f>[1]Abril!$E$32</f>
        <v>69.666666666666671</v>
      </c>
      <c r="AD5" s="47">
        <f>[1]Abril!$E$33</f>
        <v>70.208333333333329</v>
      </c>
      <c r="AE5" s="47">
        <f>[1]Abril!$E$34</f>
        <v>69.541666666666671</v>
      </c>
      <c r="AF5" s="103">
        <f t="shared" ref="AF5:AF13" si="1">AVERAGE(B5:AE5)</f>
        <v>74.661111111111097</v>
      </c>
    </row>
    <row r="6" spans="1:32" ht="17.100000000000001" customHeight="1" x14ac:dyDescent="0.2">
      <c r="A6" s="138" t="s">
        <v>0</v>
      </c>
      <c r="B6" s="47">
        <f>[2]Abril!$E$5</f>
        <v>85.458333333333329</v>
      </c>
      <c r="C6" s="47">
        <f>[2]Abril!$E$6</f>
        <v>79.75</v>
      </c>
      <c r="D6" s="47">
        <f>[2]Abril!$E$7</f>
        <v>73.375</v>
      </c>
      <c r="E6" s="47">
        <f>[2]Abril!$E$8</f>
        <v>71.583333333333329</v>
      </c>
      <c r="F6" s="47">
        <f>[2]Abril!$E$9</f>
        <v>70</v>
      </c>
      <c r="G6" s="47">
        <f>[2]Abril!$E$10</f>
        <v>62.625</v>
      </c>
      <c r="H6" s="47">
        <f>[2]Abril!$E$11</f>
        <v>62.916666666666664</v>
      </c>
      <c r="I6" s="47">
        <f>[2]Abril!$E$12</f>
        <v>63.416666666666664</v>
      </c>
      <c r="J6" s="47">
        <f>[2]Abril!$E$13</f>
        <v>66.041666666666671</v>
      </c>
      <c r="K6" s="47">
        <f>[2]Abril!$E$14</f>
        <v>68.75</v>
      </c>
      <c r="L6" s="47">
        <f>[2]Abril!$E$15</f>
        <v>67.958333333333329</v>
      </c>
      <c r="M6" s="47">
        <f>[2]Abril!$E$16</f>
        <v>64.75</v>
      </c>
      <c r="N6" s="47">
        <f>[2]Abril!$E$17</f>
        <v>60.25</v>
      </c>
      <c r="O6" s="47">
        <f>[2]Abril!$E$18</f>
        <v>65.458333333333329</v>
      </c>
      <c r="P6" s="47">
        <f>[2]Abril!$E$19</f>
        <v>74.75</v>
      </c>
      <c r="Q6" s="47">
        <f>[2]Abril!$E$20</f>
        <v>75.541666666666671</v>
      </c>
      <c r="R6" s="47">
        <f>[2]Abril!$E$21</f>
        <v>72.5</v>
      </c>
      <c r="S6" s="47">
        <f>[2]Abril!$E$22</f>
        <v>71.833333333333329</v>
      </c>
      <c r="T6" s="47">
        <f>[2]Abril!$E$23</f>
        <v>72.958333333333329</v>
      </c>
      <c r="U6" s="47">
        <f>[2]Abril!$E$24</f>
        <v>77.5</v>
      </c>
      <c r="V6" s="47">
        <f>[2]Abril!$E$25</f>
        <v>75.375</v>
      </c>
      <c r="W6" s="47">
        <f>[2]Abril!$E$26</f>
        <v>69.291666666666671</v>
      </c>
      <c r="X6" s="47">
        <f>[2]Abril!$E$27</f>
        <v>63.958333333333336</v>
      </c>
      <c r="Y6" s="47">
        <f>[2]Abril!$E$28</f>
        <v>66.416666666666671</v>
      </c>
      <c r="Z6" s="47">
        <f>[2]Abril!$E$29</f>
        <v>65.333333333333329</v>
      </c>
      <c r="AA6" s="47">
        <f>[2]Abril!$E$30</f>
        <v>65.375</v>
      </c>
      <c r="AB6" s="47">
        <f>[2]Abril!$E$31</f>
        <v>65.833333333333329</v>
      </c>
      <c r="AC6" s="47">
        <f>[2]Abril!$E$32</f>
        <v>67.833333333333329</v>
      </c>
      <c r="AD6" s="47">
        <f>[2]Abril!$E$33</f>
        <v>65.208333333333329</v>
      </c>
      <c r="AE6" s="47">
        <f>[2]Abril!$E$34</f>
        <v>63.833333333333336</v>
      </c>
      <c r="AF6" s="104">
        <f t="shared" si="1"/>
        <v>69.19583333333334</v>
      </c>
    </row>
    <row r="7" spans="1:32" ht="17.100000000000001" customHeight="1" x14ac:dyDescent="0.2">
      <c r="A7" s="138" t="s">
        <v>1</v>
      </c>
      <c r="B7" s="47">
        <f>[3]Abril!$E$5</f>
        <v>92.25</v>
      </c>
      <c r="C7" s="47">
        <f>[3]Abril!$E$6</f>
        <v>88.625</v>
      </c>
      <c r="D7" s="47">
        <f>[3]Abril!$E$7</f>
        <v>79.208333333333329</v>
      </c>
      <c r="E7" s="47">
        <f>[3]Abril!$E$8</f>
        <v>74.708333333333329</v>
      </c>
      <c r="F7" s="47">
        <f>[3]Abril!$E$9</f>
        <v>73.583333333333329</v>
      </c>
      <c r="G7" s="47">
        <f>[3]Abril!$E$10</f>
        <v>72.416666666666671</v>
      </c>
      <c r="H7" s="47">
        <f>[3]Abril!$E$11</f>
        <v>66.416666666666671</v>
      </c>
      <c r="I7" s="47">
        <f>[3]Abril!$E$12</f>
        <v>67.833333333333329</v>
      </c>
      <c r="J7" s="47">
        <f>[3]Abril!$E$13</f>
        <v>71.25</v>
      </c>
      <c r="K7" s="47">
        <f>[3]Abril!$E$14</f>
        <v>71.083333333333329</v>
      </c>
      <c r="L7" s="47">
        <f>[3]Abril!$E$15</f>
        <v>69.666666666666671</v>
      </c>
      <c r="M7" s="47">
        <f>[3]Abril!$E$16</f>
        <v>71.375</v>
      </c>
      <c r="N7" s="47">
        <f>[3]Abril!$E$17</f>
        <v>69.416666666666671</v>
      </c>
      <c r="O7" s="47">
        <f>[3]Abril!$E$18</f>
        <v>70.541666666666671</v>
      </c>
      <c r="P7" s="47">
        <f>[3]Abril!$E$19</f>
        <v>78.583333333333329</v>
      </c>
      <c r="Q7" s="47">
        <f>[3]Abril!$E$20</f>
        <v>78.291666666666671</v>
      </c>
      <c r="R7" s="47">
        <f>[3]Abril!$E$21</f>
        <v>80.916666666666671</v>
      </c>
      <c r="S7" s="47">
        <f>[3]Abril!$E$22</f>
        <v>86.708333333333329</v>
      </c>
      <c r="T7" s="47">
        <f>[3]Abril!$E$23</f>
        <v>81.25</v>
      </c>
      <c r="U7" s="47">
        <f>[3]Abril!$E$24</f>
        <v>80.166666666666671</v>
      </c>
      <c r="V7" s="47">
        <f>[3]Abril!$E$25</f>
        <v>78.041666666666671</v>
      </c>
      <c r="W7" s="47">
        <f>[3]Abril!$E$26</f>
        <v>69.125</v>
      </c>
      <c r="X7" s="47">
        <f>[3]Abril!$E$27</f>
        <v>70.458333333333329</v>
      </c>
      <c r="Y7" s="47">
        <f>[3]Abril!$E$28</f>
        <v>74.125</v>
      </c>
      <c r="Z7" s="47">
        <f>[3]Abril!$E$29</f>
        <v>67.291666666666671</v>
      </c>
      <c r="AA7" s="47">
        <f>[3]Abril!$E$30</f>
        <v>67.75</v>
      </c>
      <c r="AB7" s="47">
        <f>[3]Abril!$E$31</f>
        <v>72.625</v>
      </c>
      <c r="AC7" s="47">
        <f>[3]Abril!$E$32</f>
        <v>72.916666666666671</v>
      </c>
      <c r="AD7" s="47">
        <f>[3]Abril!$E$33</f>
        <v>70.583333333333329</v>
      </c>
      <c r="AE7" s="47">
        <f>[3]Abril!$E$34</f>
        <v>70.916666666666671</v>
      </c>
      <c r="AF7" s="104">
        <f t="shared" si="1"/>
        <v>74.604166666666671</v>
      </c>
    </row>
    <row r="8" spans="1:32" ht="17.100000000000001" customHeight="1" x14ac:dyDescent="0.2">
      <c r="A8" s="138" t="s">
        <v>55</v>
      </c>
      <c r="B8" s="47">
        <f>[4]Abril!$E$5</f>
        <v>85.461538461538467</v>
      </c>
      <c r="C8" s="47">
        <f>[4]Abril!$E$6</f>
        <v>74.5</v>
      </c>
      <c r="D8" s="47">
        <f>[4]Abril!$E$7</f>
        <v>70.916666666666671</v>
      </c>
      <c r="E8" s="47">
        <f>[4]Abril!$E$8</f>
        <v>66.458333333333329</v>
      </c>
      <c r="F8" s="47">
        <f>[4]Abril!$E$9</f>
        <v>61.458333333333336</v>
      </c>
      <c r="G8" s="47">
        <f>[4]Abril!$E$10</f>
        <v>63.791666666666664</v>
      </c>
      <c r="H8" s="47">
        <f>[4]Abril!$E$11</f>
        <v>58.583333333333336</v>
      </c>
      <c r="I8" s="47">
        <f>[4]Abril!$E$12</f>
        <v>57.708333333333336</v>
      </c>
      <c r="J8" s="47">
        <f>[4]Abril!$E$13</f>
        <v>63.083333333333336</v>
      </c>
      <c r="K8" s="47">
        <f>[4]Abril!$E$14</f>
        <v>68.625</v>
      </c>
      <c r="L8" s="47">
        <f>[4]Abril!$E$15</f>
        <v>63.958333333333336</v>
      </c>
      <c r="M8" s="47">
        <f>[4]Abril!$E$16</f>
        <v>60.208333333333336</v>
      </c>
      <c r="N8" s="47">
        <f>[4]Abril!$E$17</f>
        <v>58.833333333333336</v>
      </c>
      <c r="O8" s="47">
        <f>[4]Abril!$E$18</f>
        <v>64.5</v>
      </c>
      <c r="P8" s="47">
        <f>[4]Abril!$E$19</f>
        <v>68.333333333333329</v>
      </c>
      <c r="Q8" s="47">
        <f>[4]Abril!$E$20</f>
        <v>68.875</v>
      </c>
      <c r="R8" s="47">
        <f>[4]Abril!$E$21</f>
        <v>63.333333333333336</v>
      </c>
      <c r="S8" s="47">
        <f>[4]Abril!$E$22</f>
        <v>65.458333333333329</v>
      </c>
      <c r="T8" s="47">
        <f>[4]Abril!$E$23</f>
        <v>63.25</v>
      </c>
      <c r="U8" s="47">
        <f>[4]Abril!$E$24</f>
        <v>53.125</v>
      </c>
      <c r="V8" s="47">
        <f>[4]Abril!$E$25</f>
        <v>55.916666666666664</v>
      </c>
      <c r="W8" s="47">
        <f>[4]Abril!$E$26</f>
        <v>53.625</v>
      </c>
      <c r="X8" s="47">
        <f>[4]Abril!$E$27</f>
        <v>54.666666666666664</v>
      </c>
      <c r="Y8" s="47">
        <f>[4]Abril!$E$28</f>
        <v>55.916666666666664</v>
      </c>
      <c r="Z8" s="47">
        <f>[4]Abril!$E$29</f>
        <v>54.791666666666664</v>
      </c>
      <c r="AA8" s="47">
        <f>[4]Abril!$E$30</f>
        <v>54.291666666666664</v>
      </c>
      <c r="AB8" s="47">
        <f>[4]Abril!$E$31</f>
        <v>56.583333333333336</v>
      </c>
      <c r="AC8" s="47">
        <f>[4]Abril!$E$32</f>
        <v>58.291666666666664</v>
      </c>
      <c r="AD8" s="47">
        <f>[4]Abril!$E$33</f>
        <v>56.583333333333336</v>
      </c>
      <c r="AE8" s="47">
        <f>[4]Abril!$E$34</f>
        <v>59.083333333333336</v>
      </c>
      <c r="AF8" s="104">
        <f t="shared" ref="AF8" si="2">AVERAGE(B8:AE8)</f>
        <v>62.007051282051293</v>
      </c>
    </row>
    <row r="9" spans="1:32" ht="17.100000000000001" customHeight="1" x14ac:dyDescent="0.2">
      <c r="A9" s="138" t="s">
        <v>48</v>
      </c>
      <c r="B9" s="47" t="str">
        <f>[5]Abril!$E$5</f>
        <v>*</v>
      </c>
      <c r="C9" s="47" t="str">
        <f>[5]Abril!$E$6</f>
        <v>*</v>
      </c>
      <c r="D9" s="47" t="str">
        <f>[5]Abril!$E$7</f>
        <v>*</v>
      </c>
      <c r="E9" s="47" t="str">
        <f>[5]Abril!$E$8</f>
        <v>*</v>
      </c>
      <c r="F9" s="47" t="str">
        <f>[5]Abril!$E$9</f>
        <v>*</v>
      </c>
      <c r="G9" s="47" t="str">
        <f>[5]Abril!$E$10</f>
        <v>*</v>
      </c>
      <c r="H9" s="47" t="str">
        <f>[5]Abril!$E$11</f>
        <v>*</v>
      </c>
      <c r="I9" s="47" t="str">
        <f>[5]Abril!$E$12</f>
        <v>*</v>
      </c>
      <c r="J9" s="47" t="str">
        <f>[5]Abril!$E$13</f>
        <v>*</v>
      </c>
      <c r="K9" s="47" t="str">
        <f>[5]Abril!$E$14</f>
        <v>*</v>
      </c>
      <c r="L9" s="47" t="str">
        <f>[5]Abril!$E$15</f>
        <v>*</v>
      </c>
      <c r="M9" s="47" t="str">
        <f>[5]Abril!$E$16</f>
        <v>*</v>
      </c>
      <c r="N9" s="47" t="str">
        <f>[5]Abril!$E$17</f>
        <v>*</v>
      </c>
      <c r="O9" s="47" t="str">
        <f>[5]Abril!$E$18</f>
        <v>*</v>
      </c>
      <c r="P9" s="47">
        <f>[5]Abril!$E$19</f>
        <v>49.142857142857146</v>
      </c>
      <c r="Q9" s="47">
        <f>[5]Abril!$E$20</f>
        <v>50.625</v>
      </c>
      <c r="R9" s="47">
        <f>[5]Abril!$E$21</f>
        <v>50.291666666666664</v>
      </c>
      <c r="S9" s="47">
        <f>[5]Abril!$E$22</f>
        <v>50.416666666666664</v>
      </c>
      <c r="T9" s="47">
        <f>[5]Abril!$E$23</f>
        <v>50.416666666666664</v>
      </c>
      <c r="U9" s="47">
        <f>[5]Abril!$E$24</f>
        <v>50.333333333333336</v>
      </c>
      <c r="V9" s="47">
        <f>[5]Abril!$E$25</f>
        <v>50.375</v>
      </c>
      <c r="W9" s="47">
        <f>[5]Abril!$E$26</f>
        <v>50.208333333333336</v>
      </c>
      <c r="X9" s="47">
        <f>[5]Abril!$E$27</f>
        <v>50.208333333333336</v>
      </c>
      <c r="Y9" s="47">
        <f>[5]Abril!$E$28</f>
        <v>50.25</v>
      </c>
      <c r="Z9" s="47">
        <f>[5]Abril!$E$29</f>
        <v>50.166666666666664</v>
      </c>
      <c r="AA9" s="47">
        <f>[5]Abril!$E$30</f>
        <v>50.333333333333336</v>
      </c>
      <c r="AB9" s="47">
        <f>[5]Abril!$E$31</f>
        <v>50.333333333333336</v>
      </c>
      <c r="AC9" s="47">
        <f>[5]Abril!$E$32</f>
        <v>50.043478260869563</v>
      </c>
      <c r="AD9" s="47">
        <f>[5]Abril!$E$33</f>
        <v>50.041666666666664</v>
      </c>
      <c r="AE9" s="47">
        <f>[5]Abril!$E$34</f>
        <v>50.333333333333336</v>
      </c>
      <c r="AF9" s="104">
        <f t="shared" si="1"/>
        <v>50.219979296066256</v>
      </c>
    </row>
    <row r="10" spans="1:32" ht="17.100000000000001" customHeight="1" x14ac:dyDescent="0.2">
      <c r="A10" s="138" t="s">
        <v>2</v>
      </c>
      <c r="B10" s="47">
        <f>[6]Abril!$E$5</f>
        <v>87.583333333333329</v>
      </c>
      <c r="C10" s="47">
        <f>[6]Abril!$E$6</f>
        <v>87.791666666666671</v>
      </c>
      <c r="D10" s="47">
        <f>[6]Abril!$E$7</f>
        <v>81.666666666666671</v>
      </c>
      <c r="E10" s="47">
        <f>[6]Abril!$E$8</f>
        <v>66.75</v>
      </c>
      <c r="F10" s="47">
        <f>[6]Abril!$E$9</f>
        <v>63.625</v>
      </c>
      <c r="G10" s="47">
        <f>[6]Abril!$E$10</f>
        <v>61</v>
      </c>
      <c r="H10" s="47">
        <f>[6]Abril!$E$11</f>
        <v>56</v>
      </c>
      <c r="I10" s="47">
        <f>[6]Abril!$E$12</f>
        <v>52.333333333333336</v>
      </c>
      <c r="J10" s="47">
        <f>[6]Abril!$E$13</f>
        <v>56.625</v>
      </c>
      <c r="K10" s="47">
        <f>[6]Abril!$E$14</f>
        <v>61.416666666666664</v>
      </c>
      <c r="L10" s="47">
        <f>[6]Abril!$E$15</f>
        <v>58.25</v>
      </c>
      <c r="M10" s="47">
        <f>[6]Abril!$E$16</f>
        <v>57.291666666666664</v>
      </c>
      <c r="N10" s="47">
        <f>[6]Abril!$E$17</f>
        <v>53.25</v>
      </c>
      <c r="O10" s="47">
        <f>[6]Abril!$E$18</f>
        <v>55.083333333333336</v>
      </c>
      <c r="P10" s="47">
        <f>[6]Abril!$E$19</f>
        <v>71.041666666666671</v>
      </c>
      <c r="Q10" s="47">
        <f>[6]Abril!$E$20</f>
        <v>73.708333333333329</v>
      </c>
      <c r="R10" s="47">
        <f>[6]Abril!$E$21</f>
        <v>71.875</v>
      </c>
      <c r="S10" s="47">
        <f>[6]Abril!$E$22</f>
        <v>74.041666666666671</v>
      </c>
      <c r="T10" s="47">
        <f>[6]Abril!$E$23</f>
        <v>70.583333333333329</v>
      </c>
      <c r="U10" s="47">
        <f>[6]Abril!$E$24</f>
        <v>79.041666666666671</v>
      </c>
      <c r="V10" s="47">
        <f>[6]Abril!$E$25</f>
        <v>74.875</v>
      </c>
      <c r="W10" s="47">
        <f>[6]Abril!$E$26</f>
        <v>62.333333333333336</v>
      </c>
      <c r="X10" s="47">
        <f>[6]Abril!$E$27</f>
        <v>50.875</v>
      </c>
      <c r="Y10" s="47">
        <f>[6]Abril!$E$28</f>
        <v>57.75</v>
      </c>
      <c r="Z10" s="47">
        <f>[6]Abril!$E$29</f>
        <v>48.166666666666664</v>
      </c>
      <c r="AA10" s="47">
        <f>[6]Abril!$E$30</f>
        <v>51.458333333333336</v>
      </c>
      <c r="AB10" s="47">
        <f>[6]Abril!$E$31</f>
        <v>56.125</v>
      </c>
      <c r="AC10" s="47">
        <f>[6]Abril!$E$32</f>
        <v>60.291666666666664</v>
      </c>
      <c r="AD10" s="47">
        <f>[6]Abril!$E$33</f>
        <v>56.041666666666664</v>
      </c>
      <c r="AE10" s="47">
        <f>[6]Abril!$E$34</f>
        <v>57.166666666666664</v>
      </c>
      <c r="AF10" s="104">
        <f t="shared" si="1"/>
        <v>63.801388888888894</v>
      </c>
    </row>
    <row r="11" spans="1:32" ht="17.100000000000001" customHeight="1" x14ac:dyDescent="0.2">
      <c r="A11" s="138" t="s">
        <v>3</v>
      </c>
      <c r="B11" s="47">
        <f>[7]Abril!$E$5</f>
        <v>87.5</v>
      </c>
      <c r="C11" s="47">
        <f>[7]Abril!$E$6</f>
        <v>80.900000000000006</v>
      </c>
      <c r="D11" s="47">
        <f>[7]Abril!$E$7</f>
        <v>87.416666666666671</v>
      </c>
      <c r="E11" s="47">
        <f>[7]Abril!$E$8</f>
        <v>80.041666666666671</v>
      </c>
      <c r="F11" s="47">
        <f>[7]Abril!$E$9</f>
        <v>71.5</v>
      </c>
      <c r="G11" s="47">
        <f>[7]Abril!$E$10</f>
        <v>67.958333333333329</v>
      </c>
      <c r="H11" s="47">
        <f>[7]Abril!$E$11</f>
        <v>67.708333333333329</v>
      </c>
      <c r="I11" s="47">
        <f>[7]Abril!$E$12</f>
        <v>67.333333333333329</v>
      </c>
      <c r="J11" s="47">
        <f>[7]Abril!$E$13</f>
        <v>69.041666666666671</v>
      </c>
      <c r="K11" s="47">
        <f>[7]Abril!$E$14</f>
        <v>66.541666666666671</v>
      </c>
      <c r="L11" s="47">
        <f>[7]Abril!$E$15</f>
        <v>65.416666666666671</v>
      </c>
      <c r="M11" s="47">
        <f>[7]Abril!$E$16</f>
        <v>63.25</v>
      </c>
      <c r="N11" s="47">
        <f>[7]Abril!$E$17</f>
        <v>65.541666666666671</v>
      </c>
      <c r="O11" s="47">
        <f>[7]Abril!$E$18</f>
        <v>72</v>
      </c>
      <c r="P11" s="47">
        <f>[7]Abril!$E$19</f>
        <v>79.125</v>
      </c>
      <c r="Q11" s="47">
        <f>[7]Abril!$E$20</f>
        <v>87.416666666666671</v>
      </c>
      <c r="R11" s="47">
        <f>[7]Abril!$E$21</f>
        <v>86.5</v>
      </c>
      <c r="S11" s="47">
        <f>[7]Abril!$E$22</f>
        <v>80.13636363636364</v>
      </c>
      <c r="T11" s="47">
        <f>[7]Abril!$E$23</f>
        <v>76.416666666666671</v>
      </c>
      <c r="U11" s="47">
        <f>[7]Abril!$E$24</f>
        <v>72.333333333333329</v>
      </c>
      <c r="V11" s="47">
        <f>[7]Abril!$E$25</f>
        <v>66.583333333333329</v>
      </c>
      <c r="W11" s="47">
        <f>[7]Abril!$E$26</f>
        <v>61.125</v>
      </c>
      <c r="X11" s="47">
        <f>[7]Abril!$E$27</f>
        <v>67.875</v>
      </c>
      <c r="Y11" s="47">
        <f>[7]Abril!$E$28</f>
        <v>66.625</v>
      </c>
      <c r="Z11" s="47">
        <f>[7]Abril!$E$29</f>
        <v>64.291666666666671</v>
      </c>
      <c r="AA11" s="47">
        <f>[7]Abril!$E$30</f>
        <v>64.5</v>
      </c>
      <c r="AB11" s="47">
        <f>[7]Abril!$E$31</f>
        <v>64.875</v>
      </c>
      <c r="AC11" s="47">
        <f>[7]Abril!$E$32</f>
        <v>64.5</v>
      </c>
      <c r="AD11" s="47">
        <f>[7]Abril!$E$33</f>
        <v>66.208333333333329</v>
      </c>
      <c r="AE11" s="47">
        <f>[7]Abril!$E$34</f>
        <v>63.958333333333336</v>
      </c>
      <c r="AF11" s="104">
        <f t="shared" si="1"/>
        <v>71.487323232323234</v>
      </c>
    </row>
    <row r="12" spans="1:32" ht="17.100000000000001" customHeight="1" x14ac:dyDescent="0.2">
      <c r="A12" s="138" t="s">
        <v>4</v>
      </c>
      <c r="B12" s="47">
        <f>[8]Abril!$E$5</f>
        <v>87.583333333333329</v>
      </c>
      <c r="C12" s="47">
        <f>[8]Abril!$E$6</f>
        <v>82.333333333333329</v>
      </c>
      <c r="D12" s="47">
        <f>[8]Abril!$E$7</f>
        <v>83.541666666666671</v>
      </c>
      <c r="E12" s="47">
        <f>[8]Abril!$E$8</f>
        <v>78.958333333333329</v>
      </c>
      <c r="F12" s="47">
        <f>[8]Abril!$E$9</f>
        <v>68.083333333333329</v>
      </c>
      <c r="G12" s="47">
        <f>[8]Abril!$E$10</f>
        <v>63.666666666666664</v>
      </c>
      <c r="H12" s="47">
        <f>[8]Abril!$E$11</f>
        <v>57.083333333333336</v>
      </c>
      <c r="I12" s="47">
        <f>[8]Abril!$E$12</f>
        <v>61.75</v>
      </c>
      <c r="J12" s="47">
        <f>[8]Abril!$E$13</f>
        <v>68.458333333333329</v>
      </c>
      <c r="K12" s="47">
        <f>[8]Abril!$E$14</f>
        <v>67.708333333333329</v>
      </c>
      <c r="L12" s="47">
        <f>[8]Abril!$E$15</f>
        <v>64.583333333333329</v>
      </c>
      <c r="M12" s="47">
        <f>[8]Abril!$E$16</f>
        <v>64.958333333333329</v>
      </c>
      <c r="N12" s="47">
        <f>[8]Abril!$E$17</f>
        <v>61.625</v>
      </c>
      <c r="O12" s="47">
        <f>[8]Abril!$E$18</f>
        <v>66.75</v>
      </c>
      <c r="P12" s="47">
        <f>[8]Abril!$E$19</f>
        <v>80.5</v>
      </c>
      <c r="Q12" s="47">
        <f>[8]Abril!$E$20</f>
        <v>89.708333333333329</v>
      </c>
      <c r="R12" s="47">
        <f>[8]Abril!$E$21</f>
        <v>85.916666666666671</v>
      </c>
      <c r="S12" s="47">
        <f>[8]Abril!$E$22</f>
        <v>81.625</v>
      </c>
      <c r="T12" s="47">
        <f>[8]Abril!$E$23</f>
        <v>78.291666666666671</v>
      </c>
      <c r="U12" s="47">
        <f>[8]Abril!$E$24</f>
        <v>75.916666666666671</v>
      </c>
      <c r="V12" s="47">
        <f>[8]Abril!$E$25</f>
        <v>66.875</v>
      </c>
      <c r="W12" s="47">
        <f>[8]Abril!$E$26</f>
        <v>54.25</v>
      </c>
      <c r="X12" s="47">
        <f>[8]Abril!$E$27</f>
        <v>56.375</v>
      </c>
      <c r="Y12" s="47">
        <f>[8]Abril!$E$28</f>
        <v>61.541666666666664</v>
      </c>
      <c r="Z12" s="47">
        <f>[8]Abril!$E$29</f>
        <v>60.583333333333336</v>
      </c>
      <c r="AA12" s="47">
        <f>[8]Abril!$E$30</f>
        <v>59.416666666666664</v>
      </c>
      <c r="AB12" s="47">
        <f>[8]Abril!$E$31</f>
        <v>59.083333333333336</v>
      </c>
      <c r="AC12" s="47">
        <f>[8]Abril!$E$32</f>
        <v>60.958333333333336</v>
      </c>
      <c r="AD12" s="47">
        <f>[8]Abril!$E$33</f>
        <v>60.541666666666664</v>
      </c>
      <c r="AE12" s="47">
        <f>[8]Abril!$E$34</f>
        <v>62.083333333333336</v>
      </c>
      <c r="AF12" s="104">
        <f t="shared" si="1"/>
        <v>69.02500000000002</v>
      </c>
    </row>
    <row r="13" spans="1:32" ht="17.100000000000001" customHeight="1" x14ac:dyDescent="0.2">
      <c r="A13" s="138" t="s">
        <v>5</v>
      </c>
      <c r="B13" s="47">
        <f>[9]Abril!$E$5</f>
        <v>76.857142857142861</v>
      </c>
      <c r="C13" s="47">
        <f>[9]Abril!$E$6</f>
        <v>81.272727272727266</v>
      </c>
      <c r="D13" s="47">
        <f>[9]Abril!$E$7</f>
        <v>73.384615384615387</v>
      </c>
      <c r="E13" s="47">
        <f>[9]Abril!$E$8</f>
        <v>63.375</v>
      </c>
      <c r="F13" s="47">
        <f>[9]Abril!$E$9</f>
        <v>62</v>
      </c>
      <c r="G13" s="47">
        <f>[9]Abril!$E$10</f>
        <v>58.545454545454547</v>
      </c>
      <c r="H13" s="47">
        <f>[9]Abril!$E$11</f>
        <v>59.727272727272727</v>
      </c>
      <c r="I13" s="47">
        <f>[9]Abril!$E$12</f>
        <v>53.727272727272727</v>
      </c>
      <c r="J13" s="47">
        <f>[9]Abril!$E$13</f>
        <v>57.7</v>
      </c>
      <c r="K13" s="47">
        <f>[9]Abril!$E$14</f>
        <v>64.3</v>
      </c>
      <c r="L13" s="47">
        <f>[9]Abril!$E$15</f>
        <v>63.090909090909093</v>
      </c>
      <c r="M13" s="47">
        <f>[9]Abril!$E$16</f>
        <v>79.63636363636364</v>
      </c>
      <c r="N13" s="47">
        <f>[9]Abril!$E$17</f>
        <v>63.18181818181818</v>
      </c>
      <c r="O13" s="47">
        <f>[9]Abril!$E$18</f>
        <v>77.181818181818187</v>
      </c>
      <c r="P13" s="47">
        <f>[9]Abril!$E$19</f>
        <v>76.63636363636364</v>
      </c>
      <c r="Q13" s="47">
        <f>[9]Abril!$E$20</f>
        <v>70.583333333333329</v>
      </c>
      <c r="R13" s="47">
        <f>[9]Abril!$E$21</f>
        <v>65.599999999999994</v>
      </c>
      <c r="S13" s="47">
        <f>[9]Abril!$E$22</f>
        <v>69.63636363636364</v>
      </c>
      <c r="T13" s="47">
        <f>[9]Abril!$E$23</f>
        <v>73.181818181818187</v>
      </c>
      <c r="U13" s="47">
        <f>[9]Abril!$E$24</f>
        <v>74.125</v>
      </c>
      <c r="V13" s="47">
        <f>[9]Abril!$E$25</f>
        <v>66.454545454545453</v>
      </c>
      <c r="W13" s="47">
        <f>[9]Abril!$E$26</f>
        <v>60.18181818181818</v>
      </c>
      <c r="X13" s="47">
        <f>[9]Abril!$E$27</f>
        <v>52.272727272727273</v>
      </c>
      <c r="Y13" s="47">
        <f>[9]Abril!$E$28</f>
        <v>56.666666666666664</v>
      </c>
      <c r="Z13" s="47">
        <f>[9]Abril!$E$29</f>
        <v>60.5</v>
      </c>
      <c r="AA13" s="47">
        <f>[9]Abril!$E$30</f>
        <v>62.333333333333336</v>
      </c>
      <c r="AB13" s="47">
        <f>[9]Abril!$E$31</f>
        <v>63.5</v>
      </c>
      <c r="AC13" s="47">
        <f>[9]Abril!$E$32</f>
        <v>62.4</v>
      </c>
      <c r="AD13" s="47">
        <f>[9]Abril!$E$33</f>
        <v>66.8</v>
      </c>
      <c r="AE13" s="47">
        <f>[9]Abril!$E$34</f>
        <v>63.5</v>
      </c>
      <c r="AF13" s="104">
        <f t="shared" si="1"/>
        <v>65.945078810078812</v>
      </c>
    </row>
    <row r="14" spans="1:32" ht="17.100000000000001" customHeight="1" x14ac:dyDescent="0.2">
      <c r="A14" s="138" t="s">
        <v>50</v>
      </c>
      <c r="B14" s="47">
        <f>[10]Abril!$E$5</f>
        <v>93.916666666666671</v>
      </c>
      <c r="C14" s="47">
        <f>[10]Abril!$E$6</f>
        <v>85.875</v>
      </c>
      <c r="D14" s="47">
        <f>[10]Abril!$E$7</f>
        <v>84.25</v>
      </c>
      <c r="E14" s="47">
        <f>[10]Abril!$E$8</f>
        <v>80.291666666666671</v>
      </c>
      <c r="F14" s="47">
        <f>[10]Abril!$E$9</f>
        <v>72</v>
      </c>
      <c r="G14" s="47">
        <f>[10]Abril!$E$10</f>
        <v>71.208333333333329</v>
      </c>
      <c r="H14" s="47">
        <f>[10]Abril!$E$11</f>
        <v>62.083333333333336</v>
      </c>
      <c r="I14" s="47">
        <f>[10]Abril!$E$12</f>
        <v>60.666666666666664</v>
      </c>
      <c r="J14" s="47">
        <f>[10]Abril!$E$13</f>
        <v>69.666666666666671</v>
      </c>
      <c r="K14" s="47">
        <f>[10]Abril!$E$14</f>
        <v>70.583333333333329</v>
      </c>
      <c r="L14" s="47">
        <f>[10]Abril!$E$15</f>
        <v>68.916666666666671</v>
      </c>
      <c r="M14" s="47">
        <f>[10]Abril!$E$16</f>
        <v>68.541666666666671</v>
      </c>
      <c r="N14" s="47">
        <f>[10]Abril!$E$17</f>
        <v>65.333333333333329</v>
      </c>
      <c r="O14" s="47">
        <f>[10]Abril!$E$18</f>
        <v>73.291666666666671</v>
      </c>
      <c r="P14" s="47">
        <f>[10]Abril!$E$19</f>
        <v>83.333333333333329</v>
      </c>
      <c r="Q14" s="47">
        <f>[10]Abril!$E$20</f>
        <v>90.25</v>
      </c>
      <c r="R14" s="47">
        <f>[10]Abril!$E$21</f>
        <v>85.125</v>
      </c>
      <c r="S14" s="47">
        <f>[10]Abril!$E$22</f>
        <v>78.25</v>
      </c>
      <c r="T14" s="47">
        <f>[10]Abril!$E$23</f>
        <v>77.208333333333329</v>
      </c>
      <c r="U14" s="47">
        <f>[10]Abril!$E$24</f>
        <v>80.75</v>
      </c>
      <c r="V14" s="47">
        <f>[10]Abril!$E$25</f>
        <v>73.166666666666671</v>
      </c>
      <c r="W14" s="47">
        <f>[10]Abril!$E$26</f>
        <v>59.166666666666664</v>
      </c>
      <c r="X14" s="47">
        <f>[10]Abril!$E$27</f>
        <v>58</v>
      </c>
      <c r="Y14" s="47">
        <f>[10]Abril!$E$28</f>
        <v>66.291666666666671</v>
      </c>
      <c r="Z14" s="47">
        <f>[10]Abril!$E$29</f>
        <v>61.166666666666664</v>
      </c>
      <c r="AA14" s="47">
        <f>[10]Abril!$E$30</f>
        <v>61.125</v>
      </c>
      <c r="AB14" s="47">
        <f>[10]Abril!$E$31</f>
        <v>68.875</v>
      </c>
      <c r="AC14" s="47">
        <f>[10]Abril!$E$32</f>
        <v>67.75</v>
      </c>
      <c r="AD14" s="47">
        <f>[10]Abril!$E$33</f>
        <v>63.375</v>
      </c>
      <c r="AE14" s="47">
        <f>[10]Abril!$E$34</f>
        <v>66.875</v>
      </c>
      <c r="AF14" s="104">
        <f>AVERAGE(B14:AE14)</f>
        <v>72.244444444444454</v>
      </c>
    </row>
    <row r="15" spans="1:32" ht="17.100000000000001" customHeight="1" x14ac:dyDescent="0.2">
      <c r="A15" s="138" t="s">
        <v>6</v>
      </c>
      <c r="B15" s="47">
        <f>[11]Abril!$E$5</f>
        <v>89.541666666666671</v>
      </c>
      <c r="C15" s="47">
        <f>[11]Abril!$E$6</f>
        <v>86.583333333333329</v>
      </c>
      <c r="D15" s="47">
        <f>[11]Abril!$E$7</f>
        <v>78.333333333333329</v>
      </c>
      <c r="E15" s="47">
        <f>[11]Abril!$E$8</f>
        <v>82.375</v>
      </c>
      <c r="F15" s="47">
        <f>[11]Abril!$E$9</f>
        <v>76.875</v>
      </c>
      <c r="G15" s="47">
        <f>[11]Abril!$E$10</f>
        <v>76.708333333333329</v>
      </c>
      <c r="H15" s="47">
        <f>[11]Abril!$E$11</f>
        <v>76.208333333333329</v>
      </c>
      <c r="I15" s="47">
        <f>[11]Abril!$E$12</f>
        <v>74.125</v>
      </c>
      <c r="J15" s="47">
        <f>[11]Abril!$E$13</f>
        <v>76.833333333333329</v>
      </c>
      <c r="K15" s="47">
        <f>[11]Abril!$E$14</f>
        <v>79.333333333333329</v>
      </c>
      <c r="L15" s="47">
        <f>[11]Abril!$E$15</f>
        <v>78.708333333333329</v>
      </c>
      <c r="M15" s="47">
        <f>[11]Abril!$E$16</f>
        <v>77.833333333333329</v>
      </c>
      <c r="N15" s="47">
        <f>[11]Abril!$E$17</f>
        <v>78.041666666666671</v>
      </c>
      <c r="O15" s="47">
        <f>[11]Abril!$E$18</f>
        <v>76.625</v>
      </c>
      <c r="P15" s="47">
        <f>[11]Abril!$E$19</f>
        <v>77.166666666666671</v>
      </c>
      <c r="Q15" s="47">
        <f>[11]Abril!$E$20</f>
        <v>87.041666666666671</v>
      </c>
      <c r="R15" s="47">
        <f>[11]Abril!$E$21</f>
        <v>87.25</v>
      </c>
      <c r="S15" s="47">
        <f>[11]Abril!$E$22</f>
        <v>84.666666666666671</v>
      </c>
      <c r="T15" s="47">
        <f>[11]Abril!$E$23</f>
        <v>87.5</v>
      </c>
      <c r="U15" s="47">
        <f>[11]Abril!$E$24</f>
        <v>85.708333333333329</v>
      </c>
      <c r="V15" s="47">
        <f>[11]Abril!$E$25</f>
        <v>82.208333333333329</v>
      </c>
      <c r="W15" s="47">
        <f>[11]Abril!$E$26</f>
        <v>76.291666666666671</v>
      </c>
      <c r="X15" s="47">
        <f>[11]Abril!$E$27</f>
        <v>75.75</v>
      </c>
      <c r="Y15" s="47">
        <f>[11]Abril!$E$28</f>
        <v>77.875</v>
      </c>
      <c r="Z15" s="47">
        <f>[11]Abril!$E$29</f>
        <v>76.5</v>
      </c>
      <c r="AA15" s="47">
        <f>[11]Abril!$E$30</f>
        <v>76.916666666666671</v>
      </c>
      <c r="AB15" s="47">
        <f>[11]Abril!$E$31</f>
        <v>79.208333333333329</v>
      </c>
      <c r="AC15" s="47">
        <f>[11]Abril!$E$32</f>
        <v>79.083333333333329</v>
      </c>
      <c r="AD15" s="47">
        <f>[11]Abril!$E$33</f>
        <v>78.125</v>
      </c>
      <c r="AE15" s="47">
        <f>[11]Abril!$E$34</f>
        <v>79.041666666666671</v>
      </c>
      <c r="AF15" s="104">
        <f>AVERAGE(B15:AE15)</f>
        <v>79.948611111111134</v>
      </c>
    </row>
    <row r="16" spans="1:32" ht="17.100000000000001" customHeight="1" x14ac:dyDescent="0.2">
      <c r="A16" s="138" t="s">
        <v>7</v>
      </c>
      <c r="B16" s="47">
        <f>[12]Abril!$E$5</f>
        <v>85.416666666666671</v>
      </c>
      <c r="C16" s="47">
        <f>[12]Abril!$E$6</f>
        <v>83.333333333333329</v>
      </c>
      <c r="D16" s="47">
        <f>[12]Abril!$E$7</f>
        <v>73.041666666666671</v>
      </c>
      <c r="E16" s="47">
        <f>[12]Abril!$E$8</f>
        <v>69.583333333333329</v>
      </c>
      <c r="F16" s="47">
        <f>[12]Abril!$E$9</f>
        <v>64.5</v>
      </c>
      <c r="G16" s="47">
        <f>[12]Abril!$E$10</f>
        <v>59.791666666666664</v>
      </c>
      <c r="H16" s="47">
        <f>[12]Abril!$E$11</f>
        <v>52.583333333333336</v>
      </c>
      <c r="I16" s="47">
        <f>[12]Abril!$E$12</f>
        <v>50.083333333333336</v>
      </c>
      <c r="J16" s="47">
        <f>[12]Abril!$E$13</f>
        <v>57.25</v>
      </c>
      <c r="K16" s="47">
        <f>[12]Abril!$E$14</f>
        <v>65.208333333333329</v>
      </c>
      <c r="L16" s="47">
        <f>[12]Abril!$E$15</f>
        <v>65.125</v>
      </c>
      <c r="M16" s="47">
        <f>[12]Abril!$E$16</f>
        <v>60.291666666666664</v>
      </c>
      <c r="N16" s="47">
        <f>[12]Abril!$E$17</f>
        <v>54.708333333333336</v>
      </c>
      <c r="O16" s="47">
        <f>[12]Abril!$E$18</f>
        <v>61.166666666666664</v>
      </c>
      <c r="P16" s="47">
        <f>[12]Abril!$E$19</f>
        <v>71.791666666666671</v>
      </c>
      <c r="Q16" s="47">
        <f>[12]Abril!$E$20</f>
        <v>73.416666666666671</v>
      </c>
      <c r="R16" s="47">
        <f>[12]Abril!$E$21</f>
        <v>71</v>
      </c>
      <c r="S16" s="47">
        <f>[12]Abril!$E$22</f>
        <v>69.291666666666671</v>
      </c>
      <c r="T16" s="47">
        <f>[12]Abril!$E$23</f>
        <v>68.5</v>
      </c>
      <c r="U16" s="47">
        <f>[12]Abril!$E$24</f>
        <v>79.083333333333329</v>
      </c>
      <c r="V16" s="47">
        <f>[12]Abril!$E$25</f>
        <v>79.041666666666671</v>
      </c>
      <c r="W16" s="47">
        <f>[12]Abril!$E$26</f>
        <v>61.833333333333336</v>
      </c>
      <c r="X16" s="47">
        <f>[12]Abril!$E$27</f>
        <v>53.541666666666664</v>
      </c>
      <c r="Y16" s="47">
        <f>[12]Abril!$E$28</f>
        <v>59.125</v>
      </c>
      <c r="Z16" s="47">
        <f>[12]Abril!$E$29</f>
        <v>57.913043478260867</v>
      </c>
      <c r="AA16" s="47">
        <f>[12]Abril!$E$30</f>
        <v>68.63636363636364</v>
      </c>
      <c r="AB16" s="47" t="str">
        <f>[12]Abril!$E$31</f>
        <v>*</v>
      </c>
      <c r="AC16" s="47" t="str">
        <f>[12]Abril!$E$32</f>
        <v>*</v>
      </c>
      <c r="AD16" s="47" t="str">
        <f>[12]Abril!$E$33</f>
        <v>*</v>
      </c>
      <c r="AE16" s="47" t="str">
        <f>[12]Abril!$E$34</f>
        <v>*</v>
      </c>
      <c r="AF16" s="104">
        <f t="shared" ref="AF16:AF31" si="3">AVERAGE(B16:AE16)</f>
        <v>65.971451555690692</v>
      </c>
    </row>
    <row r="17" spans="1:33" ht="17.100000000000001" customHeight="1" x14ac:dyDescent="0.2">
      <c r="A17" s="138" t="s">
        <v>8</v>
      </c>
      <c r="B17" s="47">
        <f>[13]Abril!$E$5</f>
        <v>89.583333333333329</v>
      </c>
      <c r="C17" s="47">
        <f>[13]Abril!$E$6</f>
        <v>80.875</v>
      </c>
      <c r="D17" s="47">
        <f>[13]Abril!$E$7</f>
        <v>74.333333333333329</v>
      </c>
      <c r="E17" s="47">
        <f>[13]Abril!$E$8</f>
        <v>71.5</v>
      </c>
      <c r="F17" s="47">
        <f>[13]Abril!$E$9</f>
        <v>67.375</v>
      </c>
      <c r="G17" s="47">
        <f>[13]Abril!$E$10</f>
        <v>66.125</v>
      </c>
      <c r="H17" s="47">
        <f>[13]Abril!$E$11</f>
        <v>61.958333333333336</v>
      </c>
      <c r="I17" s="47">
        <f>[13]Abril!$E$12</f>
        <v>61.208333333333336</v>
      </c>
      <c r="J17" s="47">
        <f>[13]Abril!$E$13</f>
        <v>66.541666666666671</v>
      </c>
      <c r="K17" s="47">
        <f>[13]Abril!$E$14</f>
        <v>69.458333333333329</v>
      </c>
      <c r="L17" s="47">
        <f>[13]Abril!$E$15</f>
        <v>68.916666666666671</v>
      </c>
      <c r="M17" s="47">
        <f>[13]Abril!$E$16</f>
        <v>63.791666666666664</v>
      </c>
      <c r="N17" s="47">
        <f>[13]Abril!$E$17</f>
        <v>63.916666666666664</v>
      </c>
      <c r="O17" s="47">
        <f>[13]Abril!$E$18</f>
        <v>71.217391304347828</v>
      </c>
      <c r="P17" s="47">
        <f>[13]Abril!$E$19</f>
        <v>81.5</v>
      </c>
      <c r="Q17" s="47">
        <f>[13]Abril!$E$20</f>
        <v>79.75</v>
      </c>
      <c r="R17" s="47">
        <f>[13]Abril!$E$21</f>
        <v>74.291666666666671</v>
      </c>
      <c r="S17" s="47">
        <f>[13]Abril!$E$22</f>
        <v>70.708333333333329</v>
      </c>
      <c r="T17" s="47">
        <f>[13]Abril!$E$23</f>
        <v>70.25</v>
      </c>
      <c r="U17" s="47">
        <f>[13]Abril!$E$24</f>
        <v>73.916666666666671</v>
      </c>
      <c r="V17" s="47">
        <f>[13]Abril!$E$25</f>
        <v>74.916666666666671</v>
      </c>
      <c r="W17" s="47">
        <f>[13]Abril!$E$26</f>
        <v>65.791666666666671</v>
      </c>
      <c r="X17" s="47">
        <f>[13]Abril!$E$27</f>
        <v>65.208333333333329</v>
      </c>
      <c r="Y17" s="47">
        <f>[13]Abril!$E$28</f>
        <v>65.5</v>
      </c>
      <c r="Z17" s="47">
        <f>[13]Abril!$E$29</f>
        <v>66.083333333333329</v>
      </c>
      <c r="AA17" s="47">
        <f>[13]Abril!$E$30</f>
        <v>64.541666666666671</v>
      </c>
      <c r="AB17" s="47">
        <f>[13]Abril!$E$31</f>
        <v>66.208333333333329</v>
      </c>
      <c r="AC17" s="47">
        <f>[13]Abril!$E$32</f>
        <v>69.458333333333329</v>
      </c>
      <c r="AD17" s="47">
        <f>[13]Abril!$E$33</f>
        <v>66.958333333333329</v>
      </c>
      <c r="AE17" s="47">
        <f>[13]Abril!$E$34</f>
        <v>62.375</v>
      </c>
      <c r="AF17" s="104">
        <f t="shared" si="3"/>
        <v>69.808635265700474</v>
      </c>
    </row>
    <row r="18" spans="1:33" ht="17.100000000000001" customHeight="1" x14ac:dyDescent="0.2">
      <c r="A18" s="138" t="s">
        <v>9</v>
      </c>
      <c r="B18" s="47">
        <f>[14]Abril!$E$5</f>
        <v>89.541666666666671</v>
      </c>
      <c r="C18" s="47">
        <f>[14]Abril!$E$6</f>
        <v>85.708333333333329</v>
      </c>
      <c r="D18" s="47">
        <f>[14]Abril!$E$7</f>
        <v>72.041666666666671</v>
      </c>
      <c r="E18" s="47">
        <f>[14]Abril!$E$8</f>
        <v>62.333333333333336</v>
      </c>
      <c r="F18" s="47">
        <f>[14]Abril!$E$9</f>
        <v>60.458333333333336</v>
      </c>
      <c r="G18" s="47">
        <f>[14]Abril!$E$10</f>
        <v>54.75</v>
      </c>
      <c r="H18" s="47">
        <f>[14]Abril!$E$11</f>
        <v>53</v>
      </c>
      <c r="I18" s="47">
        <f>[14]Abril!$E$12</f>
        <v>51.291666666666664</v>
      </c>
      <c r="J18" s="47">
        <f>[14]Abril!$E$13</f>
        <v>59.75</v>
      </c>
      <c r="K18" s="47">
        <f>[14]Abril!$E$14</f>
        <v>65.166666666666671</v>
      </c>
      <c r="L18" s="47">
        <f>[14]Abril!$E$15</f>
        <v>63.5</v>
      </c>
      <c r="M18" s="47">
        <f>[14]Abril!$E$16</f>
        <v>58.208333333333336</v>
      </c>
      <c r="N18" s="47">
        <f>[14]Abril!$E$17</f>
        <v>54.541666666666664</v>
      </c>
      <c r="O18" s="47">
        <f>[14]Abril!$E$18</f>
        <v>58.916666666666664</v>
      </c>
      <c r="P18" s="47">
        <f>[14]Abril!$E$19</f>
        <v>69.458333333333329</v>
      </c>
      <c r="Q18" s="47">
        <f>[14]Abril!$E$20</f>
        <v>72.875</v>
      </c>
      <c r="R18" s="47">
        <f>[14]Abril!$E$21</f>
        <v>68.375</v>
      </c>
      <c r="S18" s="47">
        <f>[14]Abril!$E$22</f>
        <v>66.75</v>
      </c>
      <c r="T18" s="47">
        <f>[14]Abril!$E$23</f>
        <v>64.833333333333329</v>
      </c>
      <c r="U18" s="47">
        <f>[14]Abril!$E$24</f>
        <v>66.5</v>
      </c>
      <c r="V18" s="47">
        <f>[14]Abril!$E$25</f>
        <v>63.458333333333336</v>
      </c>
      <c r="W18" s="47">
        <f>[14]Abril!$E$26</f>
        <v>54.208333333333336</v>
      </c>
      <c r="X18" s="47">
        <f>[14]Abril!$E$27</f>
        <v>53.25</v>
      </c>
      <c r="Y18" s="47">
        <f>[14]Abril!$E$28</f>
        <v>56.125</v>
      </c>
      <c r="Z18" s="47">
        <f>[14]Abril!$E$29</f>
        <v>57.458333333333336</v>
      </c>
      <c r="AA18" s="47">
        <f>[14]Abril!$E$30</f>
        <v>56</v>
      </c>
      <c r="AB18" s="47">
        <f>[14]Abril!$E$31</f>
        <v>55.375</v>
      </c>
      <c r="AC18" s="47">
        <f>[14]Abril!$E$32</f>
        <v>57.291666666666664</v>
      </c>
      <c r="AD18" s="47">
        <f>[14]Abril!$E$33</f>
        <v>55.208333333333336</v>
      </c>
      <c r="AE18" s="47">
        <f>[14]Abril!$E$34</f>
        <v>51.083333333333336</v>
      </c>
      <c r="AF18" s="104">
        <f t="shared" si="3"/>
        <v>61.91527777777776</v>
      </c>
    </row>
    <row r="19" spans="1:33" ht="17.100000000000001" customHeight="1" x14ac:dyDescent="0.2">
      <c r="A19" s="138" t="s">
        <v>49</v>
      </c>
      <c r="B19" s="47">
        <f>[15]Abril!$E$5</f>
        <v>78.166666666666671</v>
      </c>
      <c r="C19" s="47">
        <f>[15]Abril!$E$6</f>
        <v>71.727272727272734</v>
      </c>
      <c r="D19" s="47">
        <f>[15]Abril!$E$7</f>
        <v>54.727272727272727</v>
      </c>
      <c r="E19" s="47">
        <f>[15]Abril!$E$8</f>
        <v>53.166666666666664</v>
      </c>
      <c r="F19" s="47">
        <f>[15]Abril!$E$9</f>
        <v>53.4</v>
      </c>
      <c r="G19" s="47">
        <f>[15]Abril!$E$10</f>
        <v>58</v>
      </c>
      <c r="H19" s="47">
        <f>[15]Abril!$E$11</f>
        <v>52.133333333333333</v>
      </c>
      <c r="I19" s="47">
        <f>[15]Abril!$E$12</f>
        <v>48.666666666666664</v>
      </c>
      <c r="J19" s="47">
        <f>[15]Abril!$E$13</f>
        <v>48.6</v>
      </c>
      <c r="K19" s="47">
        <f>[15]Abril!$E$14</f>
        <v>52.18181818181818</v>
      </c>
      <c r="L19" s="47">
        <f>[15]Abril!$E$15</f>
        <v>47.454545454545453</v>
      </c>
      <c r="M19" s="47">
        <f>[15]Abril!$E$16</f>
        <v>49.153846153846153</v>
      </c>
      <c r="N19" s="47">
        <f>[15]Abril!$E$17</f>
        <v>59.136363636363633</v>
      </c>
      <c r="O19" s="47">
        <f>[15]Abril!$E$18</f>
        <v>66</v>
      </c>
      <c r="P19" s="47">
        <f>[15]Abril!$E$19</f>
        <v>79.666666666666671</v>
      </c>
      <c r="Q19" s="47">
        <f>[15]Abril!$E$20</f>
        <v>74.10526315789474</v>
      </c>
      <c r="R19" s="47">
        <f>[15]Abril!$E$21</f>
        <v>69.75</v>
      </c>
      <c r="S19" s="47">
        <f>[15]Abril!$E$22</f>
        <v>72.75</v>
      </c>
      <c r="T19" s="47">
        <f>[15]Abril!$E$23</f>
        <v>75.130434782608702</v>
      </c>
      <c r="U19" s="47">
        <f>[15]Abril!$E$24</f>
        <v>75.611111111111114</v>
      </c>
      <c r="V19" s="47">
        <f>[15]Abril!$E$25</f>
        <v>67.82352941176471</v>
      </c>
      <c r="W19" s="47">
        <f>[15]Abril!$E$26</f>
        <v>61.7</v>
      </c>
      <c r="X19" s="47">
        <f>[15]Abril!$E$27</f>
        <v>61.583333333333336</v>
      </c>
      <c r="Y19" s="47">
        <f>[15]Abril!$E$28</f>
        <v>63.5</v>
      </c>
      <c r="Z19" s="47">
        <f>[15]Abril!$E$29</f>
        <v>62.333333333333336</v>
      </c>
      <c r="AA19" s="47">
        <f>[15]Abril!$E$30</f>
        <v>61.958333333333336</v>
      </c>
      <c r="AB19" s="47">
        <f>[15]Abril!$E$31</f>
        <v>63.18181818181818</v>
      </c>
      <c r="AC19" s="47">
        <f>[15]Abril!$E$32</f>
        <v>66.391304347826093</v>
      </c>
      <c r="AD19" s="47">
        <f>[15]Abril!$E$33</f>
        <v>63.772727272727273</v>
      </c>
      <c r="AE19" s="47">
        <f>[15]Abril!$E$34</f>
        <v>64.75</v>
      </c>
      <c r="AF19" s="104">
        <f t="shared" si="3"/>
        <v>62.550743571562315</v>
      </c>
      <c r="AG19" s="57" t="s">
        <v>54</v>
      </c>
    </row>
    <row r="20" spans="1:33" ht="17.100000000000001" customHeight="1" x14ac:dyDescent="0.2">
      <c r="A20" s="138" t="s">
        <v>10</v>
      </c>
      <c r="B20" s="47">
        <f>[16]Abril!$E$5</f>
        <v>85.25</v>
      </c>
      <c r="C20" s="47">
        <f>[16]Abril!$E$6</f>
        <v>79.875</v>
      </c>
      <c r="D20" s="47">
        <f>[16]Abril!$E$7</f>
        <v>72.375</v>
      </c>
      <c r="E20" s="47">
        <f>[16]Abril!$E$8</f>
        <v>72.875</v>
      </c>
      <c r="F20" s="47">
        <f>[16]Abril!$E$9</f>
        <v>68.083333333333329</v>
      </c>
      <c r="G20" s="47">
        <f>[16]Abril!$E$10</f>
        <v>63.458333333333336</v>
      </c>
      <c r="H20" s="47">
        <f>[16]Abril!$E$11</f>
        <v>57.041666666666664</v>
      </c>
      <c r="I20" s="47">
        <f>[16]Abril!$E$12</f>
        <v>60.708333333333336</v>
      </c>
      <c r="J20" s="47">
        <f>[16]Abril!$E$13</f>
        <v>67.833333333333329</v>
      </c>
      <c r="K20" s="47">
        <f>[16]Abril!$E$14</f>
        <v>65.666666666666671</v>
      </c>
      <c r="L20" s="47">
        <f>[16]Abril!$E$15</f>
        <v>65.083333333333329</v>
      </c>
      <c r="M20" s="47">
        <f>[16]Abril!$E$16</f>
        <v>62.416666666666664</v>
      </c>
      <c r="N20" s="47">
        <f>[16]Abril!$E$17</f>
        <v>59.875</v>
      </c>
      <c r="O20" s="47">
        <f>[16]Abril!$E$18</f>
        <v>66.708333333333329</v>
      </c>
      <c r="P20" s="47">
        <f>[16]Abril!$E$19</f>
        <v>75.416666666666671</v>
      </c>
      <c r="Q20" s="47">
        <f>[16]Abril!$E$20</f>
        <v>77.333333333333329</v>
      </c>
      <c r="R20" s="47">
        <f>[16]Abril!$E$21</f>
        <v>71.958333333333329</v>
      </c>
      <c r="S20" s="47">
        <f>[16]Abril!$E$22</f>
        <v>68.208333333333329</v>
      </c>
      <c r="T20" s="47">
        <f>[16]Abril!$E$23</f>
        <v>66.125</v>
      </c>
      <c r="U20" s="47">
        <f>[16]Abril!$E$24</f>
        <v>82.5</v>
      </c>
      <c r="V20" s="47">
        <f>[16]Abril!$E$25</f>
        <v>77.125</v>
      </c>
      <c r="W20" s="47">
        <f>[16]Abril!$E$26</f>
        <v>65.416666666666671</v>
      </c>
      <c r="X20" s="47">
        <f>[16]Abril!$E$27</f>
        <v>60.833333333333336</v>
      </c>
      <c r="Y20" s="47">
        <f>[16]Abril!$E$28</f>
        <v>65.583333333333329</v>
      </c>
      <c r="Z20" s="47">
        <f>[16]Abril!$E$29</f>
        <v>64.666666666666671</v>
      </c>
      <c r="AA20" s="47">
        <f>[16]Abril!$E$30</f>
        <v>65.5</v>
      </c>
      <c r="AB20" s="47">
        <f>[16]Abril!$E$31</f>
        <v>63.791666666666664</v>
      </c>
      <c r="AC20" s="47">
        <f>[16]Abril!$E$32</f>
        <v>68.625</v>
      </c>
      <c r="AD20" s="47">
        <f>[16]Abril!$E$33</f>
        <v>65.75</v>
      </c>
      <c r="AE20" s="47">
        <f>[16]Abril!$E$34</f>
        <v>60.25</v>
      </c>
      <c r="AF20" s="104">
        <f t="shared" si="3"/>
        <v>68.211111111111109</v>
      </c>
    </row>
    <row r="21" spans="1:33" ht="17.100000000000001" customHeight="1" x14ac:dyDescent="0.2">
      <c r="A21" s="138" t="s">
        <v>11</v>
      </c>
      <c r="B21" s="47">
        <f>[17]Abril!$E$5</f>
        <v>87.958333333333329</v>
      </c>
      <c r="C21" s="47">
        <f>[17]Abril!$E$6</f>
        <v>85.375</v>
      </c>
      <c r="D21" s="47">
        <f>[17]Abril!$E$7</f>
        <v>75.166666666666671</v>
      </c>
      <c r="E21" s="47">
        <f>[17]Abril!$E$8</f>
        <v>69.458333333333329</v>
      </c>
      <c r="F21" s="47">
        <f>[17]Abril!$E$9</f>
        <v>70.416666666666671</v>
      </c>
      <c r="G21" s="47">
        <f>[17]Abril!$E$10</f>
        <v>67.458333333333329</v>
      </c>
      <c r="H21" s="47">
        <f>[17]Abril!$E$11</f>
        <v>64.666666666666671</v>
      </c>
      <c r="I21" s="47">
        <f>[17]Abril!$E$12</f>
        <v>62.291666666666664</v>
      </c>
      <c r="J21" s="47">
        <f>[17]Abril!$E$13</f>
        <v>67.333333333333329</v>
      </c>
      <c r="K21" s="47">
        <f>[17]Abril!$E$14</f>
        <v>70.916666666666671</v>
      </c>
      <c r="L21" s="47">
        <f>[17]Abril!$E$15</f>
        <v>68.958333333333329</v>
      </c>
      <c r="M21" s="47">
        <f>[17]Abril!$E$16</f>
        <v>65.958333333333329</v>
      </c>
      <c r="N21" s="47">
        <f>[17]Abril!$E$17</f>
        <v>64</v>
      </c>
      <c r="O21" s="47">
        <f>[17]Abril!$E$18</f>
        <v>67.958333333333329</v>
      </c>
      <c r="P21" s="47">
        <f>[17]Abril!$E$19</f>
        <v>74.333333333333329</v>
      </c>
      <c r="Q21" s="47">
        <f>[17]Abril!$E$20</f>
        <v>72.291666666666671</v>
      </c>
      <c r="R21" s="47">
        <f>[17]Abril!$E$21</f>
        <v>71.333333333333329</v>
      </c>
      <c r="S21" s="47">
        <f>[17]Abril!$E$22</f>
        <v>77.875</v>
      </c>
      <c r="T21" s="47">
        <f>[17]Abril!$E$23</f>
        <v>78</v>
      </c>
      <c r="U21" s="47">
        <f>[17]Abril!$E$24</f>
        <v>89.25</v>
      </c>
      <c r="V21" s="47">
        <f>[17]Abril!$E$25</f>
        <v>80.958333333333329</v>
      </c>
      <c r="W21" s="47">
        <f>[17]Abril!$E$26</f>
        <v>72.416666666666671</v>
      </c>
      <c r="X21" s="47">
        <f>[17]Abril!$E$27</f>
        <v>70.333333333333329</v>
      </c>
      <c r="Y21" s="47">
        <f>[17]Abril!$E$28</f>
        <v>69.708333333333329</v>
      </c>
      <c r="Z21" s="47">
        <f>[17]Abril!$E$29</f>
        <v>68.5</v>
      </c>
      <c r="AA21" s="47">
        <f>[17]Abril!$E$30</f>
        <v>66.583333333333329</v>
      </c>
      <c r="AB21" s="47">
        <f>[17]Abril!$E$31</f>
        <v>70.041666666666671</v>
      </c>
      <c r="AC21" s="47">
        <f>[17]Abril!$E$32</f>
        <v>71.291666666666671</v>
      </c>
      <c r="AD21" s="47">
        <f>[17]Abril!$E$33</f>
        <v>70.958333333333329</v>
      </c>
      <c r="AE21" s="47">
        <f>[17]Abril!$E$34</f>
        <v>69.666666666666671</v>
      </c>
      <c r="AF21" s="104">
        <f t="shared" si="3"/>
        <v>72.0486111111111</v>
      </c>
    </row>
    <row r="22" spans="1:33" ht="17.100000000000001" customHeight="1" x14ac:dyDescent="0.2">
      <c r="A22" s="138" t="s">
        <v>12</v>
      </c>
      <c r="B22" s="47">
        <f>[18]Abril!$E$5</f>
        <v>86.882352941176464</v>
      </c>
      <c r="C22" s="47">
        <f>[18]Abril!$E$6</f>
        <v>78.166666666666671</v>
      </c>
      <c r="D22" s="47">
        <f>[18]Abril!$E$7</f>
        <v>77.13333333333334</v>
      </c>
      <c r="E22" s="47">
        <f>[18]Abril!$E$8</f>
        <v>73.476190476190482</v>
      </c>
      <c r="F22" s="47">
        <f>[18]Abril!$E$9</f>
        <v>74.13636363636364</v>
      </c>
      <c r="G22" s="47">
        <f>[18]Abril!$E$10</f>
        <v>70.2</v>
      </c>
      <c r="H22" s="47">
        <f>[18]Abril!$E$11</f>
        <v>68.714285714285708</v>
      </c>
      <c r="I22" s="47">
        <f>[18]Abril!$E$12</f>
        <v>64.25</v>
      </c>
      <c r="J22" s="47">
        <f>[18]Abril!$E$13</f>
        <v>68.5</v>
      </c>
      <c r="K22" s="47">
        <f>[18]Abril!$E$14</f>
        <v>70</v>
      </c>
      <c r="L22" s="47">
        <f>[18]Abril!$E$15</f>
        <v>71.708333333333329</v>
      </c>
      <c r="M22" s="47">
        <f>[18]Abril!$E$16</f>
        <v>77.291666666666671</v>
      </c>
      <c r="N22" s="47">
        <f>[18]Abril!$E$17</f>
        <v>75.227272727272734</v>
      </c>
      <c r="O22" s="47">
        <f>[18]Abril!$E$18</f>
        <v>67.95</v>
      </c>
      <c r="P22" s="47">
        <f>[18]Abril!$E$19</f>
        <v>79.900000000000006</v>
      </c>
      <c r="Q22" s="47">
        <f>[18]Abril!$E$20</f>
        <v>75.75</v>
      </c>
      <c r="R22" s="47">
        <f>[18]Abril!$E$21</f>
        <v>79.117647058823536</v>
      </c>
      <c r="S22" s="47">
        <f>[18]Abril!$E$22</f>
        <v>84</v>
      </c>
      <c r="T22" s="47">
        <f>[18]Abril!$E$23</f>
        <v>71.5</v>
      </c>
      <c r="U22" s="47">
        <f>[18]Abril!$E$24</f>
        <v>76.89473684210526</v>
      </c>
      <c r="V22" s="47">
        <f>[18]Abril!$E$25</f>
        <v>73.349999999999994</v>
      </c>
      <c r="W22" s="47">
        <f>[18]Abril!$E$26</f>
        <v>67.55</v>
      </c>
      <c r="X22" s="47">
        <f>[18]Abril!$E$27</f>
        <v>69.5</v>
      </c>
      <c r="Y22" s="47">
        <f>[18]Abril!$E$28</f>
        <v>67.909090909090907</v>
      </c>
      <c r="Z22" s="47">
        <f>[18]Abril!$E$29</f>
        <v>67.904761904761898</v>
      </c>
      <c r="AA22" s="47">
        <f>[18]Abril!$E$30</f>
        <v>64.2</v>
      </c>
      <c r="AB22" s="47">
        <f>[18]Abril!$E$31</f>
        <v>66.5</v>
      </c>
      <c r="AC22" s="47">
        <f>[18]Abril!$E$32</f>
        <v>66.9375</v>
      </c>
      <c r="AD22" s="47">
        <f>[18]Abril!$E$33</f>
        <v>57.571428571428569</v>
      </c>
      <c r="AE22" s="47">
        <f>[18]Abril!$E$34</f>
        <v>63.705882352941174</v>
      </c>
      <c r="AF22" s="104">
        <f t="shared" si="3"/>
        <v>71.864250437814675</v>
      </c>
    </row>
    <row r="23" spans="1:33" ht="17.100000000000001" customHeight="1" x14ac:dyDescent="0.2">
      <c r="A23" s="138" t="s">
        <v>13</v>
      </c>
      <c r="B23" s="47">
        <f>[19]Abril!$E$5</f>
        <v>74</v>
      </c>
      <c r="C23" s="47" t="str">
        <f>[19]Abril!$E$6</f>
        <v>*</v>
      </c>
      <c r="D23" s="47">
        <f>[19]Abril!$E$7</f>
        <v>68.5</v>
      </c>
      <c r="E23" s="47" t="str">
        <f>[19]Abril!$E$8</f>
        <v>*</v>
      </c>
      <c r="F23" s="47" t="str">
        <f>[19]Abril!$E$9</f>
        <v>*</v>
      </c>
      <c r="G23" s="47" t="str">
        <f>[19]Abril!$E$10</f>
        <v>*</v>
      </c>
      <c r="H23" s="47" t="str">
        <f>[19]Abril!$E$11</f>
        <v>*</v>
      </c>
      <c r="I23" s="47" t="str">
        <f>[19]Abril!$E$12</f>
        <v>*</v>
      </c>
      <c r="J23" s="47" t="str">
        <f>[19]Abril!$E$13</f>
        <v>*</v>
      </c>
      <c r="K23" s="47" t="str">
        <f>[19]Abril!$E$14</f>
        <v>*</v>
      </c>
      <c r="L23" s="47" t="str">
        <f>[19]Abril!$E$15</f>
        <v>*</v>
      </c>
      <c r="M23" s="47" t="str">
        <f>[19]Abril!$E$16</f>
        <v>*</v>
      </c>
      <c r="N23" s="47" t="str">
        <f>[19]Abril!$E$17</f>
        <v>*</v>
      </c>
      <c r="O23" s="47" t="str">
        <f>[19]Abril!$E$18</f>
        <v>*</v>
      </c>
      <c r="P23" s="47" t="str">
        <f>[19]Abril!$E$19</f>
        <v>*</v>
      </c>
      <c r="Q23" s="47" t="str">
        <f>[19]Abril!$E$20</f>
        <v>*</v>
      </c>
      <c r="R23" s="47" t="str">
        <f>[19]Abril!$E$21</f>
        <v>*</v>
      </c>
      <c r="S23" s="47" t="str">
        <f>[19]Abril!$E$22</f>
        <v>*</v>
      </c>
      <c r="T23" s="47" t="str">
        <f>[19]Abril!$E$23</f>
        <v>*</v>
      </c>
      <c r="U23" s="47" t="str">
        <f>[19]Abril!$E$24</f>
        <v>*</v>
      </c>
      <c r="V23" s="47" t="str">
        <f>[19]Abril!$E$25</f>
        <v>*</v>
      </c>
      <c r="W23" s="47" t="str">
        <f>[19]Abril!$E$26</f>
        <v>*</v>
      </c>
      <c r="X23" s="47" t="str">
        <f>[19]Abril!$E$27</f>
        <v>*</v>
      </c>
      <c r="Y23" s="47" t="str">
        <f>[19]Abril!$E$28</f>
        <v>*</v>
      </c>
      <c r="Z23" s="47" t="str">
        <f>[19]Abril!$E$29</f>
        <v>*</v>
      </c>
      <c r="AA23" s="47" t="str">
        <f>[19]Abril!$E$30</f>
        <v>*</v>
      </c>
      <c r="AB23" s="47" t="str">
        <f>[19]Abril!$E$31</f>
        <v>*</v>
      </c>
      <c r="AC23" s="47" t="str">
        <f>[19]Abril!$E$32</f>
        <v>*</v>
      </c>
      <c r="AD23" s="47" t="str">
        <f>[19]Abril!$E$33</f>
        <v>*</v>
      </c>
      <c r="AE23" s="47" t="str">
        <f>[19]Abril!$E$34</f>
        <v>*</v>
      </c>
      <c r="AF23" s="104">
        <f t="shared" si="3"/>
        <v>71.25</v>
      </c>
    </row>
    <row r="24" spans="1:33" ht="17.100000000000001" customHeight="1" x14ac:dyDescent="0.2">
      <c r="A24" s="138" t="s">
        <v>14</v>
      </c>
      <c r="B24" s="47">
        <f>[20]Abril!$E$5</f>
        <v>82.5</v>
      </c>
      <c r="C24" s="47">
        <f>[20]Abril!$E$6</f>
        <v>82.833333333333329</v>
      </c>
      <c r="D24" s="47">
        <f>[20]Abril!$E$7</f>
        <v>82.470588235294116</v>
      </c>
      <c r="E24" s="47">
        <f>[20]Abril!$E$8</f>
        <v>64.733333333333334</v>
      </c>
      <c r="F24" s="47">
        <f>[20]Abril!$E$9</f>
        <v>70.043478260869563</v>
      </c>
      <c r="G24" s="47">
        <f>[20]Abril!$E$10</f>
        <v>67.541666666666671</v>
      </c>
      <c r="H24" s="47">
        <f>[20]Abril!$E$11</f>
        <v>68.458333333333329</v>
      </c>
      <c r="I24" s="47">
        <f>[20]Abril!$E$12</f>
        <v>66.833333333333329</v>
      </c>
      <c r="J24" s="47">
        <f>[20]Abril!$E$13</f>
        <v>69.375</v>
      </c>
      <c r="K24" s="47">
        <f>[20]Abril!$E$14</f>
        <v>64.25</v>
      </c>
      <c r="L24" s="47">
        <f>[20]Abril!$E$15</f>
        <v>61.833333333333336</v>
      </c>
      <c r="M24" s="47">
        <f>[20]Abril!$E$16</f>
        <v>59.625</v>
      </c>
      <c r="N24" s="47">
        <f>[20]Abril!$E$17</f>
        <v>62.833333333333336</v>
      </c>
      <c r="O24" s="47">
        <f>[20]Abril!$E$18</f>
        <v>69.416666666666671</v>
      </c>
      <c r="P24" s="47">
        <f>[20]Abril!$E$19</f>
        <v>84.583333333333329</v>
      </c>
      <c r="Q24" s="47">
        <f>[20]Abril!$E$20</f>
        <v>79.666666666666671</v>
      </c>
      <c r="R24" s="47">
        <f>[20]Abril!$E$21</f>
        <v>77.625</v>
      </c>
      <c r="S24" s="47">
        <f>[20]Abril!$E$22</f>
        <v>69.375</v>
      </c>
      <c r="T24" s="47">
        <f>[20]Abril!$E$23</f>
        <v>72.583333333333329</v>
      </c>
      <c r="U24" s="47">
        <f>[20]Abril!$E$24</f>
        <v>71.541666666666671</v>
      </c>
      <c r="V24" s="47">
        <f>[20]Abril!$E$25</f>
        <v>60.375</v>
      </c>
      <c r="W24" s="47">
        <f>[20]Abril!$E$26</f>
        <v>63.166666666666664</v>
      </c>
      <c r="X24" s="47">
        <f>[20]Abril!$E$27</f>
        <v>67.75</v>
      </c>
      <c r="Y24" s="47">
        <f>[20]Abril!$E$28</f>
        <v>66.083333333333329</v>
      </c>
      <c r="Z24" s="47">
        <f>[20]Abril!$E$29</f>
        <v>61.708333333333336</v>
      </c>
      <c r="AA24" s="47">
        <f>[20]Abril!$E$30</f>
        <v>63.416666666666664</v>
      </c>
      <c r="AB24" s="47">
        <f>[20]Abril!$E$31</f>
        <v>63.625</v>
      </c>
      <c r="AC24" s="47">
        <f>[20]Abril!$E$32</f>
        <v>63.833333333333336</v>
      </c>
      <c r="AD24" s="47">
        <f>[20]Abril!$E$33</f>
        <v>65.458333333333329</v>
      </c>
      <c r="AE24" s="47">
        <f>[20]Abril!$E$34</f>
        <v>65.333333333333329</v>
      </c>
      <c r="AF24" s="104">
        <f t="shared" si="3"/>
        <v>68.962413327649912</v>
      </c>
    </row>
    <row r="25" spans="1:33" ht="17.100000000000001" customHeight="1" x14ac:dyDescent="0.2">
      <c r="A25" s="138" t="s">
        <v>15</v>
      </c>
      <c r="B25" s="47">
        <f>[21]Abril!$E$5</f>
        <v>85.458333333333329</v>
      </c>
      <c r="C25" s="47">
        <f>[21]Abril!$E$6</f>
        <v>82.875</v>
      </c>
      <c r="D25" s="47">
        <f>[21]Abril!$E$7</f>
        <v>74.75</v>
      </c>
      <c r="E25" s="47">
        <f>[21]Abril!$E$8</f>
        <v>68.208333333333329</v>
      </c>
      <c r="F25" s="47">
        <f>[21]Abril!$E$9</f>
        <v>64.583333333333329</v>
      </c>
      <c r="G25" s="47">
        <f>[21]Abril!$E$10</f>
        <v>60.958333333333336</v>
      </c>
      <c r="H25" s="47">
        <f>[21]Abril!$E$11</f>
        <v>58.083333333333336</v>
      </c>
      <c r="I25" s="47">
        <f>[21]Abril!$E$12</f>
        <v>54.583333333333336</v>
      </c>
      <c r="J25" s="47">
        <f>[21]Abril!$E$13</f>
        <v>55.375</v>
      </c>
      <c r="K25" s="47">
        <f>[21]Abril!$E$14</f>
        <v>66.416666666666671</v>
      </c>
      <c r="L25" s="47">
        <f>[21]Abril!$E$15</f>
        <v>68.416666666666671</v>
      </c>
      <c r="M25" s="47">
        <f>[21]Abril!$E$16</f>
        <v>65.416666666666671</v>
      </c>
      <c r="N25" s="47">
        <f>[21]Abril!$E$17</f>
        <v>57.333333333333336</v>
      </c>
      <c r="O25" s="47">
        <f>[21]Abril!$E$18</f>
        <v>56.541666666666664</v>
      </c>
      <c r="P25" s="47">
        <f>[21]Abril!$E$19</f>
        <v>70.291666666666671</v>
      </c>
      <c r="Q25" s="47">
        <f>[21]Abril!$E$20</f>
        <v>74.958333333333329</v>
      </c>
      <c r="R25" s="47">
        <f>[21]Abril!$E$21</f>
        <v>73.75</v>
      </c>
      <c r="S25" s="47">
        <f>[21]Abril!$E$22</f>
        <v>72.708333333333329</v>
      </c>
      <c r="T25" s="47">
        <f>[21]Abril!$E$23</f>
        <v>73.333333333333329</v>
      </c>
      <c r="U25" s="47">
        <f>[21]Abril!$E$24</f>
        <v>77.5</v>
      </c>
      <c r="V25" s="47">
        <f>[21]Abril!$E$25</f>
        <v>78.333333333333329</v>
      </c>
      <c r="W25" s="47">
        <f>[21]Abril!$E$26</f>
        <v>70.75</v>
      </c>
      <c r="X25" s="47">
        <f>[21]Abril!$E$27</f>
        <v>60.208333333333336</v>
      </c>
      <c r="Y25" s="47">
        <f>[21]Abril!$E$28</f>
        <v>60.166666666666664</v>
      </c>
      <c r="Z25" s="47">
        <f>[21]Abril!$E$29</f>
        <v>60.166666666666664</v>
      </c>
      <c r="AA25" s="47">
        <f>[21]Abril!$E$30</f>
        <v>59.791666666666664</v>
      </c>
      <c r="AB25" s="47">
        <f>[21]Abril!$E$31</f>
        <v>61.291666666666664</v>
      </c>
      <c r="AC25" s="47">
        <f>[21]Abril!$E$32</f>
        <v>63.375</v>
      </c>
      <c r="AD25" s="47">
        <f>[21]Abril!$E$33</f>
        <v>58.958333333333336</v>
      </c>
      <c r="AE25" s="47">
        <f>[21]Abril!$E$34</f>
        <v>58.958333333333336</v>
      </c>
      <c r="AF25" s="104">
        <f t="shared" si="3"/>
        <v>66.451388888888872</v>
      </c>
    </row>
    <row r="26" spans="1:33" ht="17.100000000000001" customHeight="1" x14ac:dyDescent="0.2">
      <c r="A26" s="138" t="s">
        <v>16</v>
      </c>
      <c r="B26" s="47">
        <f>[22]Abril!$E$5</f>
        <v>82.541666666666671</v>
      </c>
      <c r="C26" s="47">
        <f>[22]Abril!$E$6</f>
        <v>82.708333333333329</v>
      </c>
      <c r="D26" s="47">
        <f>[22]Abril!$E$7</f>
        <v>74.666666666666671</v>
      </c>
      <c r="E26" s="47">
        <f>[22]Abril!$E$8</f>
        <v>70.833333333333329</v>
      </c>
      <c r="F26" s="47">
        <f>[22]Abril!$E$9</f>
        <v>70.125</v>
      </c>
      <c r="G26" s="47">
        <f>[22]Abril!$E$10</f>
        <v>68.791666666666671</v>
      </c>
      <c r="H26" s="47">
        <f>[22]Abril!$E$11</f>
        <v>67.458333333333329</v>
      </c>
      <c r="I26" s="47">
        <f>[22]Abril!$E$12</f>
        <v>64.791666666666671</v>
      </c>
      <c r="J26" s="47">
        <f>[22]Abril!$E$13</f>
        <v>61.416666666666664</v>
      </c>
      <c r="K26" s="47">
        <f>[22]Abril!$E$14</f>
        <v>66.958333333333329</v>
      </c>
      <c r="L26" s="47">
        <f>[22]Abril!$E$15</f>
        <v>66.708333333333329</v>
      </c>
      <c r="M26" s="47">
        <f>[22]Abril!$E$16</f>
        <v>68</v>
      </c>
      <c r="N26" s="47">
        <f>[22]Abril!$E$17</f>
        <v>76.458333333333329</v>
      </c>
      <c r="O26" s="47">
        <f>[22]Abril!$E$18</f>
        <v>81.625</v>
      </c>
      <c r="P26" s="47">
        <f>[22]Abril!$E$19</f>
        <v>78.875</v>
      </c>
      <c r="Q26" s="47">
        <f>[22]Abril!$E$20</f>
        <v>78.708333333333329</v>
      </c>
      <c r="R26" s="47">
        <f>[22]Abril!$E$21</f>
        <v>78.375</v>
      </c>
      <c r="S26" s="47">
        <f>[22]Abril!$E$22</f>
        <v>76.375</v>
      </c>
      <c r="T26" s="47">
        <f>[22]Abril!$E$23</f>
        <v>74.583333333333329</v>
      </c>
      <c r="U26" s="47">
        <f>[22]Abril!$E$24</f>
        <v>73</v>
      </c>
      <c r="V26" s="47">
        <f>[22]Abril!$E$25</f>
        <v>70.583333333333329</v>
      </c>
      <c r="W26" s="47">
        <f>[22]Abril!$E$26</f>
        <v>69.166666666666671</v>
      </c>
      <c r="X26" s="47">
        <f>[22]Abril!$E$27</f>
        <v>64.083333333333329</v>
      </c>
      <c r="Y26" s="47">
        <f>[22]Abril!$E$28</f>
        <v>66.291666666666671</v>
      </c>
      <c r="Z26" s="47">
        <f>[22]Abril!$E$29</f>
        <v>64.791666666666671</v>
      </c>
      <c r="AA26" s="47">
        <f>[22]Abril!$E$30</f>
        <v>63.291666666666664</v>
      </c>
      <c r="AB26" s="47">
        <f>[22]Abril!$E$31</f>
        <v>67.5</v>
      </c>
      <c r="AC26" s="47">
        <f>[22]Abril!$E$32</f>
        <v>71.5</v>
      </c>
      <c r="AD26" s="47">
        <f>[22]Abril!$E$33</f>
        <v>67.458333333333329</v>
      </c>
      <c r="AE26" s="47">
        <f>[22]Abril!$E$34</f>
        <v>65.916666666666671</v>
      </c>
      <c r="AF26" s="104">
        <f t="shared" si="3"/>
        <v>71.119444444444454</v>
      </c>
    </row>
    <row r="27" spans="1:33" ht="17.100000000000001" customHeight="1" x14ac:dyDescent="0.2">
      <c r="A27" s="138" t="s">
        <v>17</v>
      </c>
      <c r="B27" s="47">
        <f>[23]Abril!$E$5</f>
        <v>89.375</v>
      </c>
      <c r="C27" s="47">
        <f>[23]Abril!$E$6</f>
        <v>87.291666666666671</v>
      </c>
      <c r="D27" s="47">
        <f>[23]Abril!$E$7</f>
        <v>80.5</v>
      </c>
      <c r="E27" s="47">
        <f>[23]Abril!$E$8</f>
        <v>77.375</v>
      </c>
      <c r="F27" s="47">
        <f>[23]Abril!$E$9</f>
        <v>75.375</v>
      </c>
      <c r="G27" s="47">
        <f>[23]Abril!$E$10</f>
        <v>74.958333333333329</v>
      </c>
      <c r="H27" s="47">
        <f>[23]Abril!$E$11</f>
        <v>70.916666666666671</v>
      </c>
      <c r="I27" s="47">
        <f>[23]Abril!$E$12</f>
        <v>71</v>
      </c>
      <c r="J27" s="47">
        <f>[23]Abril!$E$13</f>
        <v>75.708333333333329</v>
      </c>
      <c r="K27" s="47">
        <f>[23]Abril!$E$14</f>
        <v>71.458333333333329</v>
      </c>
      <c r="L27" s="47">
        <f>[23]Abril!$E$15</f>
        <v>67.208333333333329</v>
      </c>
      <c r="M27" s="47">
        <f>[23]Abril!$E$16</f>
        <v>63.416666666666664</v>
      </c>
      <c r="N27" s="47">
        <f>[23]Abril!$E$17</f>
        <v>69.75</v>
      </c>
      <c r="O27" s="47">
        <f>[23]Abril!$E$18</f>
        <v>75.75</v>
      </c>
      <c r="P27" s="47">
        <f>[23]Abril!$E$19</f>
        <v>77.958333333333329</v>
      </c>
      <c r="Q27" s="47">
        <f>[23]Abril!$E$20</f>
        <v>75.791666666666671</v>
      </c>
      <c r="R27" s="47">
        <f>[23]Abril!$E$21</f>
        <v>70.75</v>
      </c>
      <c r="S27" s="47">
        <f>[23]Abril!$E$22</f>
        <v>71.75</v>
      </c>
      <c r="T27" s="47">
        <f>[23]Abril!$E$23</f>
        <v>72.458333333333329</v>
      </c>
      <c r="U27" s="47">
        <f>[23]Abril!$E$24</f>
        <v>82.541666666666671</v>
      </c>
      <c r="V27" s="47">
        <f>[23]Abril!$E$25</f>
        <v>80.458333333333329</v>
      </c>
      <c r="W27" s="47">
        <f>[23]Abril!$E$26</f>
        <v>69.708333333333329</v>
      </c>
      <c r="X27" s="47">
        <f>[23]Abril!$E$27</f>
        <v>66.625</v>
      </c>
      <c r="Y27" s="47">
        <f>[23]Abril!$E$28</f>
        <v>73.25</v>
      </c>
      <c r="Z27" s="47">
        <f>[23]Abril!$E$29</f>
        <v>71.916666666666671</v>
      </c>
      <c r="AA27" s="47">
        <f>[23]Abril!$E$30</f>
        <v>71.708333333333329</v>
      </c>
      <c r="AB27" s="47">
        <f>[23]Abril!$E$31</f>
        <v>71.083333333333329</v>
      </c>
      <c r="AC27" s="47">
        <f>[23]Abril!$E$32</f>
        <v>71.958333333333329</v>
      </c>
      <c r="AD27" s="47">
        <f>[23]Abril!$E$33</f>
        <v>70.833333333333329</v>
      </c>
      <c r="AE27" s="47">
        <f>[23]Abril!$E$34</f>
        <v>68.666666666666671</v>
      </c>
      <c r="AF27" s="104">
        <f t="shared" si="3"/>
        <v>73.918055555555554</v>
      </c>
    </row>
    <row r="28" spans="1:33" ht="17.100000000000001" customHeight="1" x14ac:dyDescent="0.2">
      <c r="A28" s="138" t="s">
        <v>18</v>
      </c>
      <c r="B28" s="47">
        <f>[24]Abril!$E$5</f>
        <v>85.875</v>
      </c>
      <c r="C28" s="47">
        <f>[24]Abril!$E$6</f>
        <v>87.416666666666671</v>
      </c>
      <c r="D28" s="47">
        <f>[24]Abril!$E$7</f>
        <v>81.166666666666671</v>
      </c>
      <c r="E28" s="47">
        <f>[24]Abril!$E$8</f>
        <v>76.666666666666671</v>
      </c>
      <c r="F28" s="47">
        <f>[24]Abril!$E$9</f>
        <v>69</v>
      </c>
      <c r="G28" s="47">
        <f>[24]Abril!$E$10</f>
        <v>66.416666666666671</v>
      </c>
      <c r="H28" s="47">
        <f>[24]Abril!$E$11</f>
        <v>63.458333333333336</v>
      </c>
      <c r="I28" s="47">
        <f>[24]Abril!$E$12</f>
        <v>57.291666666666664</v>
      </c>
      <c r="J28" s="47">
        <f>[24]Abril!$E$13</f>
        <v>65.083333333333329</v>
      </c>
      <c r="K28" s="47">
        <f>[24]Abril!$E$14</f>
        <v>69.958333333333329</v>
      </c>
      <c r="L28" s="47">
        <f>[24]Abril!$E$15</f>
        <v>67.708333333333329</v>
      </c>
      <c r="M28" s="47">
        <f>[24]Abril!$E$16</f>
        <v>65</v>
      </c>
      <c r="N28" s="47">
        <f>[24]Abril!$E$17</f>
        <v>66.291666666666671</v>
      </c>
      <c r="O28" s="47">
        <f>[24]Abril!$E$18</f>
        <v>66.458333333333329</v>
      </c>
      <c r="P28" s="47">
        <f>[24]Abril!$E$19</f>
        <v>79.875</v>
      </c>
      <c r="Q28" s="47">
        <f>[24]Abril!$E$20</f>
        <v>85.875</v>
      </c>
      <c r="R28" s="47">
        <f>[24]Abril!$E$21</f>
        <v>83.75</v>
      </c>
      <c r="S28" s="47">
        <f>[24]Abril!$E$22</f>
        <v>85.291666666666671</v>
      </c>
      <c r="T28" s="47">
        <f>[24]Abril!$E$23</f>
        <v>82.666666666666671</v>
      </c>
      <c r="U28" s="47">
        <f>[24]Abril!$E$24</f>
        <v>78.083333333333329</v>
      </c>
      <c r="V28" s="47">
        <f>[24]Abril!$E$25</f>
        <v>75.875</v>
      </c>
      <c r="W28" s="47">
        <f>[24]Abril!$E$26</f>
        <v>64.416666666666671</v>
      </c>
      <c r="X28" s="47">
        <f>[24]Abril!$E$27</f>
        <v>59.125</v>
      </c>
      <c r="Y28" s="47">
        <f>[24]Abril!$E$28</f>
        <v>65.333333333333329</v>
      </c>
      <c r="Z28" s="47">
        <f>[24]Abril!$E$29</f>
        <v>62.625</v>
      </c>
      <c r="AA28" s="47">
        <f>[24]Abril!$E$30</f>
        <v>62.916666666666664</v>
      </c>
      <c r="AB28" s="47">
        <f>[24]Abril!$E$31</f>
        <v>67.791666666666671</v>
      </c>
      <c r="AC28" s="47">
        <f>[24]Abril!$E$32</f>
        <v>68.583333333333329</v>
      </c>
      <c r="AD28" s="47">
        <f>[24]Abril!$E$33</f>
        <v>64.791666666666671</v>
      </c>
      <c r="AE28" s="47">
        <f>[24]Abril!$E$34</f>
        <v>67.291666666666671</v>
      </c>
      <c r="AF28" s="104">
        <f t="shared" si="3"/>
        <v>71.402777777777786</v>
      </c>
    </row>
    <row r="29" spans="1:33" ht="17.100000000000001" customHeight="1" x14ac:dyDescent="0.2">
      <c r="A29" s="138" t="s">
        <v>19</v>
      </c>
      <c r="B29" s="47" t="str">
        <f>[25]Abril!$E$5</f>
        <v>*</v>
      </c>
      <c r="C29" s="47" t="str">
        <f>[25]Abril!$E$6</f>
        <v>*</v>
      </c>
      <c r="D29" s="47" t="str">
        <f>[25]Abril!$E$7</f>
        <v>*</v>
      </c>
      <c r="E29" s="47" t="str">
        <f>[25]Abril!$E$8</f>
        <v>*</v>
      </c>
      <c r="F29" s="47" t="str">
        <f>[25]Abril!$E$9</f>
        <v>*</v>
      </c>
      <c r="G29" s="47" t="str">
        <f>[25]Abril!$E$10</f>
        <v>*</v>
      </c>
      <c r="H29" s="47" t="str">
        <f>[25]Abril!$E$11</f>
        <v>*</v>
      </c>
      <c r="I29" s="47" t="str">
        <f>[25]Abril!$E$12</f>
        <v>*</v>
      </c>
      <c r="J29" s="47" t="str">
        <f>[25]Abril!$E$13</f>
        <v>*</v>
      </c>
      <c r="K29" s="47" t="str">
        <f>[25]Abril!$E$14</f>
        <v>*</v>
      </c>
      <c r="L29" s="47" t="str">
        <f>[25]Abril!$E$15</f>
        <v>*</v>
      </c>
      <c r="M29" s="47" t="str">
        <f>[25]Abril!$E$16</f>
        <v>*</v>
      </c>
      <c r="N29" s="47" t="str">
        <f>[25]Abril!$E$17</f>
        <v>*</v>
      </c>
      <c r="O29" s="47">
        <f>[25]Abril!$E$18</f>
        <v>71</v>
      </c>
      <c r="P29" s="47">
        <f>[25]Abril!$E$19</f>
        <v>75.041666666666671</v>
      </c>
      <c r="Q29" s="47">
        <f>[25]Abril!$E$20</f>
        <v>76.5</v>
      </c>
      <c r="R29" s="47">
        <f>[25]Abril!$E$21</f>
        <v>70.291666666666671</v>
      </c>
      <c r="S29" s="47">
        <f>[25]Abril!$E$22</f>
        <v>68.25</v>
      </c>
      <c r="T29" s="47">
        <f>[25]Abril!$E$23</f>
        <v>66.583333333333329</v>
      </c>
      <c r="U29" s="47">
        <f>[25]Abril!$E$24</f>
        <v>81.791666666666671</v>
      </c>
      <c r="V29" s="47">
        <f>[25]Abril!$E$25</f>
        <v>77</v>
      </c>
      <c r="W29" s="47">
        <f>[25]Abril!$E$26</f>
        <v>69.625</v>
      </c>
      <c r="X29" s="47">
        <f>[25]Abril!$E$27</f>
        <v>66.416666666666671</v>
      </c>
      <c r="Y29" s="47">
        <f>[25]Abril!$E$28</f>
        <v>65.666666666666671</v>
      </c>
      <c r="Z29" s="47">
        <f>[25]Abril!$E$29</f>
        <v>64.791666666666671</v>
      </c>
      <c r="AA29" s="47">
        <f>[25]Abril!$E$30</f>
        <v>63.416666666666664</v>
      </c>
      <c r="AB29" s="47">
        <f>[25]Abril!$E$31</f>
        <v>64.583333333333329</v>
      </c>
      <c r="AC29" s="47">
        <f>[25]Abril!$E$32</f>
        <v>67.125</v>
      </c>
      <c r="AD29" s="47">
        <f>[25]Abril!$E$33</f>
        <v>65.5</v>
      </c>
      <c r="AE29" s="47">
        <f>[25]Abril!$E$34</f>
        <v>62.5</v>
      </c>
      <c r="AF29" s="104">
        <f t="shared" si="3"/>
        <v>69.181372549019599</v>
      </c>
    </row>
    <row r="30" spans="1:33" ht="17.100000000000001" customHeight="1" x14ac:dyDescent="0.2">
      <c r="A30" s="138" t="s">
        <v>31</v>
      </c>
      <c r="B30" s="47">
        <f>[26]Abril!$E$5</f>
        <v>92.333333333333329</v>
      </c>
      <c r="C30" s="47">
        <f>[26]Abril!$E$6</f>
        <v>88</v>
      </c>
      <c r="D30" s="47">
        <f>[26]Abril!$E$7</f>
        <v>80.166666666666671</v>
      </c>
      <c r="E30" s="47">
        <f>[26]Abril!$E$8</f>
        <v>71.791666666666671</v>
      </c>
      <c r="F30" s="47">
        <f>[26]Abril!$E$9</f>
        <v>64.833333333333329</v>
      </c>
      <c r="G30" s="47">
        <f>[26]Abril!$E$10</f>
        <v>63.208333333333336</v>
      </c>
      <c r="H30" s="47">
        <f>[26]Abril!$E$11</f>
        <v>58.416666666666664</v>
      </c>
      <c r="I30" s="47">
        <f>[26]Abril!$E$12</f>
        <v>58.083333333333336</v>
      </c>
      <c r="J30" s="47">
        <f>[26]Abril!$E$13</f>
        <v>63.416666666666664</v>
      </c>
      <c r="K30" s="47">
        <f>[26]Abril!$E$14</f>
        <v>66.125</v>
      </c>
      <c r="L30" s="47">
        <f>[26]Abril!$E$15</f>
        <v>58.375</v>
      </c>
      <c r="M30" s="47">
        <f>[26]Abril!$E$16</f>
        <v>54.291666666666664</v>
      </c>
      <c r="N30" s="47">
        <f>[26]Abril!$E$17</f>
        <v>57.416666666666664</v>
      </c>
      <c r="O30" s="47">
        <f>[26]Abril!$E$18</f>
        <v>62.833333333333336</v>
      </c>
      <c r="P30" s="47">
        <f>[26]Abril!$E$19</f>
        <v>74.583333333333329</v>
      </c>
      <c r="Q30" s="47">
        <f>[26]Abril!$E$20</f>
        <v>78.666666666666671</v>
      </c>
      <c r="R30" s="47">
        <f>[26]Abril!$E$21</f>
        <v>73.708333333333329</v>
      </c>
      <c r="S30" s="47">
        <f>[26]Abril!$E$22</f>
        <v>78.958333333333329</v>
      </c>
      <c r="T30" s="47">
        <f>[26]Abril!$E$23</f>
        <v>77.333333333333329</v>
      </c>
      <c r="U30" s="47">
        <f>[26]Abril!$E$24</f>
        <v>81.541666666666671</v>
      </c>
      <c r="V30" s="47">
        <f>[26]Abril!$E$25</f>
        <v>81.125</v>
      </c>
      <c r="W30" s="47">
        <f>[26]Abril!$E$26</f>
        <v>64.625</v>
      </c>
      <c r="X30" s="47">
        <f>[26]Abril!$E$27</f>
        <v>54.541666666666664</v>
      </c>
      <c r="Y30" s="47">
        <f>[26]Abril!$E$28</f>
        <v>63.875</v>
      </c>
      <c r="Z30" s="47">
        <f>[26]Abril!$E$29</f>
        <v>59.208333333333336</v>
      </c>
      <c r="AA30" s="47">
        <f>[26]Abril!$E$30</f>
        <v>60.25</v>
      </c>
      <c r="AB30" s="47">
        <f>[26]Abril!$E$31</f>
        <v>57.666666666666664</v>
      </c>
      <c r="AC30" s="47">
        <f>[26]Abril!$E$32</f>
        <v>60.291666666666664</v>
      </c>
      <c r="AD30" s="47">
        <f>[26]Abril!$E$33</f>
        <v>60.541666666666664</v>
      </c>
      <c r="AE30" s="47">
        <f>[26]Abril!$E$34</f>
        <v>59.5</v>
      </c>
      <c r="AF30" s="104">
        <f t="shared" si="3"/>
        <v>67.523611111111123</v>
      </c>
    </row>
    <row r="31" spans="1:33" ht="17.100000000000001" customHeight="1" x14ac:dyDescent="0.2">
      <c r="A31" s="138" t="s">
        <v>51</v>
      </c>
      <c r="B31" s="47">
        <f>[27]Abril!$E$5</f>
        <v>87.833333333333329</v>
      </c>
      <c r="C31" s="47">
        <f>[27]Abril!$E$6</f>
        <v>89.166666666666671</v>
      </c>
      <c r="D31" s="47">
        <f>[27]Abril!$E$7</f>
        <v>86.875</v>
      </c>
      <c r="E31" s="47">
        <f>[27]Abril!$E$8</f>
        <v>86.75</v>
      </c>
      <c r="F31" s="47">
        <f>[27]Abril!$E$9</f>
        <v>86.291666666666671</v>
      </c>
      <c r="G31" s="47">
        <f>[27]Abril!$E$10</f>
        <v>76.875</v>
      </c>
      <c r="H31" s="47">
        <f>[27]Abril!$E$11</f>
        <v>72.333333333333329</v>
      </c>
      <c r="I31" s="47">
        <f>[27]Abril!$E$12</f>
        <v>64.291666666666671</v>
      </c>
      <c r="J31" s="47">
        <f>[27]Abril!$E$13</f>
        <v>70.5</v>
      </c>
      <c r="K31" s="47">
        <f>[27]Abril!$E$14</f>
        <v>72.541666666666671</v>
      </c>
      <c r="L31" s="47">
        <f>[27]Abril!$E$15</f>
        <v>70.5</v>
      </c>
      <c r="M31" s="47">
        <f>[27]Abril!$E$16</f>
        <v>70.5</v>
      </c>
      <c r="N31" s="47">
        <f>[27]Abril!$E$17</f>
        <v>68.083333333333329</v>
      </c>
      <c r="O31" s="47">
        <f>[27]Abril!$E$18</f>
        <v>69.666666666666671</v>
      </c>
      <c r="P31" s="47">
        <f>[27]Abril!$E$19</f>
        <v>84.5</v>
      </c>
      <c r="Q31" s="47">
        <f>[27]Abril!$E$20</f>
        <v>85.666666666666671</v>
      </c>
      <c r="R31" s="47">
        <f>[27]Abril!$E$21</f>
        <v>91</v>
      </c>
      <c r="S31" s="47">
        <f>[27]Abril!$E$22</f>
        <v>89.416666666666671</v>
      </c>
      <c r="T31" s="47">
        <f>[27]Abril!$E$23</f>
        <v>85.958333333333329</v>
      </c>
      <c r="U31" s="47">
        <f>[27]Abril!$E$24</f>
        <v>82.541666666666671</v>
      </c>
      <c r="V31" s="47">
        <f>[27]Abril!$E$25</f>
        <v>81.333333333333329</v>
      </c>
      <c r="W31" s="47">
        <f>[27]Abril!$E$26</f>
        <v>69</v>
      </c>
      <c r="X31" s="47">
        <f>[27]Abril!$E$27</f>
        <v>58</v>
      </c>
      <c r="Y31" s="47">
        <f>[27]Abril!$E$28</f>
        <v>61.041666666666664</v>
      </c>
      <c r="Z31" s="47">
        <f>[27]Abril!$E$29</f>
        <v>66</v>
      </c>
      <c r="AA31" s="47">
        <f>[27]Abril!$E$30</f>
        <v>72.291666666666671</v>
      </c>
      <c r="AB31" s="47">
        <f>[27]Abril!$E$31</f>
        <v>69.458333333333329</v>
      </c>
      <c r="AC31" s="47">
        <f>[27]Abril!$E$32</f>
        <v>74</v>
      </c>
      <c r="AD31" s="47">
        <f>[27]Abril!$E$33</f>
        <v>75</v>
      </c>
      <c r="AE31" s="47">
        <f>[27]Abril!$E$34</f>
        <v>69.333333333333329</v>
      </c>
      <c r="AF31" s="104">
        <f t="shared" si="3"/>
        <v>76.225000000000009</v>
      </c>
    </row>
    <row r="32" spans="1:33" ht="17.100000000000001" customHeight="1" x14ac:dyDescent="0.2">
      <c r="A32" s="138" t="s">
        <v>20</v>
      </c>
      <c r="B32" s="47">
        <f>[28]Abril!$E$5</f>
        <v>83.458333333333329</v>
      </c>
      <c r="C32" s="47">
        <f>[28]Abril!$E$6</f>
        <v>84.041666666666671</v>
      </c>
      <c r="D32" s="47">
        <f>[28]Abril!$E$7</f>
        <v>77.625</v>
      </c>
      <c r="E32" s="47">
        <f>[28]Abril!$E$8</f>
        <v>67.875</v>
      </c>
      <c r="F32" s="47">
        <f>[28]Abril!$E$9</f>
        <v>63.583333333333336</v>
      </c>
      <c r="G32" s="47">
        <f>[28]Abril!$E$10</f>
        <v>63.583333333333336</v>
      </c>
      <c r="H32" s="47">
        <f>[28]Abril!$E$11</f>
        <v>58.166666666666664</v>
      </c>
      <c r="I32" s="47">
        <f>[28]Abril!$E$12</f>
        <v>56.375</v>
      </c>
      <c r="J32" s="47">
        <f>[28]Abril!$E$13</f>
        <v>59.958333333333336</v>
      </c>
      <c r="K32" s="47">
        <f>[28]Abril!$E$14</f>
        <v>60.458333333333336</v>
      </c>
      <c r="L32" s="47">
        <f>[28]Abril!$E$15</f>
        <v>58.25</v>
      </c>
      <c r="M32" s="47">
        <f>[28]Abril!$E$16</f>
        <v>53.75</v>
      </c>
      <c r="N32" s="47">
        <f>[28]Abril!$E$17</f>
        <v>53.541666666666664</v>
      </c>
      <c r="O32" s="47">
        <f>[28]Abril!$E$18</f>
        <v>63.125</v>
      </c>
      <c r="P32" s="47">
        <f>[28]Abril!$E$19</f>
        <v>70.625</v>
      </c>
      <c r="Q32" s="47">
        <f>[28]Abril!$E$20</f>
        <v>69.875</v>
      </c>
      <c r="R32" s="47">
        <f>[28]Abril!$E$21</f>
        <v>64.208333333333329</v>
      </c>
      <c r="S32" s="47">
        <f>[28]Abril!$E$22</f>
        <v>63.125</v>
      </c>
      <c r="T32" s="47">
        <f>[28]Abril!$E$23</f>
        <v>60.166666666666664</v>
      </c>
      <c r="U32" s="47">
        <f>[28]Abril!$E$24</f>
        <v>59.583333333333336</v>
      </c>
      <c r="V32" s="47">
        <f>[28]Abril!$E$25</f>
        <v>54.583333333333336</v>
      </c>
      <c r="W32" s="47">
        <f>[28]Abril!$E$26</f>
        <v>51</v>
      </c>
      <c r="X32" s="47">
        <f>[28]Abril!$E$27</f>
        <v>55.875</v>
      </c>
      <c r="Y32" s="47">
        <f>[28]Abril!$E$28</f>
        <v>55.75</v>
      </c>
      <c r="Z32" s="47">
        <f>[28]Abril!$E$29</f>
        <v>54.958333333333336</v>
      </c>
      <c r="AA32" s="47">
        <f>[28]Abril!$E$30</f>
        <v>55</v>
      </c>
      <c r="AB32" s="47">
        <f>[28]Abril!$E$31</f>
        <v>56.166666666666664</v>
      </c>
      <c r="AC32" s="47">
        <f>[28]Abril!$E$32</f>
        <v>56.125</v>
      </c>
      <c r="AD32" s="47">
        <f>[28]Abril!$E$33</f>
        <v>57.791666666666664</v>
      </c>
      <c r="AE32" s="47">
        <f>[28]Abril!$E$34</f>
        <v>57.791666666666664</v>
      </c>
      <c r="AF32" s="104">
        <f t="shared" ref="AF32:AF39" si="4">AVERAGE(B32:AE32)</f>
        <v>61.547222222222217</v>
      </c>
    </row>
    <row r="33" spans="1:32" ht="17.100000000000001" customHeight="1" x14ac:dyDescent="0.2">
      <c r="A33" s="87" t="s">
        <v>149</v>
      </c>
      <c r="B33" s="47" t="str">
        <f>[29]Abril!$E$5</f>
        <v>*</v>
      </c>
      <c r="C33" s="47" t="str">
        <f>[29]Abril!$E$6</f>
        <v>*</v>
      </c>
      <c r="D33" s="47" t="str">
        <f>[29]Abril!$E$7</f>
        <v>*</v>
      </c>
      <c r="E33" s="47" t="str">
        <f>[29]Abril!$E$8</f>
        <v>*</v>
      </c>
      <c r="F33" s="47" t="str">
        <f>[29]Abril!$E$9</f>
        <v>*</v>
      </c>
      <c r="G33" s="47" t="str">
        <f>[29]Abril!$E$10</f>
        <v>*</v>
      </c>
      <c r="H33" s="47" t="str">
        <f>[29]Abril!$E$11</f>
        <v>*</v>
      </c>
      <c r="I33" s="47" t="str">
        <f>[29]Abril!$E$12</f>
        <v>*</v>
      </c>
      <c r="J33" s="47">
        <f>[29]Abril!$E$13</f>
        <v>67</v>
      </c>
      <c r="K33" s="47">
        <f>[29]Abril!$E$14</f>
        <v>66.666666666666671</v>
      </c>
      <c r="L33" s="47">
        <f>[29]Abril!$E$15</f>
        <v>65.875</v>
      </c>
      <c r="M33" s="47">
        <f>[29]Abril!$E$16</f>
        <v>60.416666666666664</v>
      </c>
      <c r="N33" s="47">
        <f>[29]Abril!$E$17</f>
        <v>57.291666666666664</v>
      </c>
      <c r="O33" s="47">
        <f>[29]Abril!$E$18</f>
        <v>64.833333333333329</v>
      </c>
      <c r="P33" s="47">
        <f>[29]Abril!$E$19</f>
        <v>72</v>
      </c>
      <c r="Q33" s="47">
        <f>[29]Abril!$E$20</f>
        <v>73.583333333333329</v>
      </c>
      <c r="R33" s="47">
        <f>[29]Abril!$E$21</f>
        <v>69.291666666666671</v>
      </c>
      <c r="S33" s="47">
        <f>[29]Abril!$E$22</f>
        <v>66.166666666666671</v>
      </c>
      <c r="T33" s="47">
        <f>[29]Abril!$E$23</f>
        <v>66.208333333333329</v>
      </c>
      <c r="U33" s="47">
        <f>[29]Abril!$E$24</f>
        <v>67.666666666666671</v>
      </c>
      <c r="V33" s="47">
        <f>[29]Abril!$E$25</f>
        <v>66.708333333333329</v>
      </c>
      <c r="W33" s="47">
        <f>[29]Abril!$E$26</f>
        <v>59.291666666666664</v>
      </c>
      <c r="X33" s="47">
        <f>[29]Abril!$E$27</f>
        <v>59.208333333333336</v>
      </c>
      <c r="Y33" s="47">
        <f>[29]Abril!$E$28</f>
        <v>59.291666666666664</v>
      </c>
      <c r="Z33" s="47">
        <f>[29]Abril!$E$29</f>
        <v>59.625</v>
      </c>
      <c r="AA33" s="47">
        <f>[29]Abril!$E$30</f>
        <v>59.541666666666664</v>
      </c>
      <c r="AB33" s="47">
        <f>[29]Abril!$E$31</f>
        <v>57.916666666666664</v>
      </c>
      <c r="AC33" s="47">
        <f>[29]Abril!$E$32</f>
        <v>59.875</v>
      </c>
      <c r="AD33" s="47">
        <f>[29]Abril!$E$33</f>
        <v>58</v>
      </c>
      <c r="AE33" s="47">
        <f>[29]Abril!$E$34</f>
        <v>56.208333333333336</v>
      </c>
      <c r="AF33" s="103">
        <f t="shared" si="4"/>
        <v>63.303030303030305</v>
      </c>
    </row>
    <row r="34" spans="1:32" ht="17.100000000000001" customHeight="1" x14ac:dyDescent="0.2">
      <c r="A34" s="87" t="s">
        <v>150</v>
      </c>
      <c r="B34" s="47" t="str">
        <f>[30]Abril!$E$5</f>
        <v>*</v>
      </c>
      <c r="C34" s="47" t="str">
        <f>[30]Abril!$E$6</f>
        <v>*</v>
      </c>
      <c r="D34" s="47" t="str">
        <f>[30]Abril!$E$7</f>
        <v>*</v>
      </c>
      <c r="E34" s="47" t="str">
        <f>[30]Abril!$E$8</f>
        <v>*</v>
      </c>
      <c r="F34" s="47" t="str">
        <f>[30]Abril!$E$9</f>
        <v>*</v>
      </c>
      <c r="G34" s="47" t="str">
        <f>[30]Abril!$E$10</f>
        <v>*</v>
      </c>
      <c r="H34" s="47" t="str">
        <f>[30]Abril!$E$11</f>
        <v>*</v>
      </c>
      <c r="I34" s="47" t="str">
        <f>[30]Abril!$E$12</f>
        <v>*</v>
      </c>
      <c r="J34" s="47" t="str">
        <f>[30]Abril!$E$13</f>
        <v>*</v>
      </c>
      <c r="K34" s="47" t="str">
        <f>[30]Abril!$E$14</f>
        <v>*</v>
      </c>
      <c r="L34" s="47" t="str">
        <f>[30]Abril!$E$15</f>
        <v>*</v>
      </c>
      <c r="M34" s="47" t="str">
        <f>[30]Abril!$E$16</f>
        <v>*</v>
      </c>
      <c r="N34" s="47">
        <f>[30]Abril!$E$17</f>
        <v>50.25</v>
      </c>
      <c r="O34" s="47">
        <f>[30]Abril!$E$18</f>
        <v>68.5</v>
      </c>
      <c r="P34" s="47">
        <f>[30]Abril!$E$19</f>
        <v>85.615384615384613</v>
      </c>
      <c r="Q34" s="47">
        <f>[30]Abril!$E$20</f>
        <v>87.733333333333334</v>
      </c>
      <c r="R34" s="47">
        <f>[30]Abril!$E$21</f>
        <v>88.4375</v>
      </c>
      <c r="S34" s="47">
        <f>[30]Abril!$E$22</f>
        <v>88.538461538461533</v>
      </c>
      <c r="T34" s="47">
        <f>[30]Abril!$E$23</f>
        <v>85.222222222222229</v>
      </c>
      <c r="U34" s="47">
        <f>[30]Abril!$E$24</f>
        <v>86</v>
      </c>
      <c r="V34" s="47">
        <f>[30]Abril!$E$25</f>
        <v>86.0625</v>
      </c>
      <c r="W34" s="47">
        <f>[30]Abril!$E$26</f>
        <v>68.89473684210526</v>
      </c>
      <c r="X34" s="47">
        <f>[30]Abril!$E$27</f>
        <v>66.230769230769226</v>
      </c>
      <c r="Y34" s="47" t="str">
        <f>[30]Abril!$E$28</f>
        <v>*</v>
      </c>
      <c r="Z34" s="47">
        <f>[30]Abril!$E$29</f>
        <v>70.083333333333329</v>
      </c>
      <c r="AA34" s="47">
        <f>[30]Abril!$E$30</f>
        <v>63.166666666666664</v>
      </c>
      <c r="AB34" s="47">
        <f>[30]Abril!$E$31</f>
        <v>49</v>
      </c>
      <c r="AC34" s="47" t="str">
        <f>[30]Abril!$E$32</f>
        <v>*</v>
      </c>
      <c r="AD34" s="47" t="str">
        <f>[30]Abril!$E$33</f>
        <v>*</v>
      </c>
      <c r="AE34" s="47" t="str">
        <f>[30]Abril!$E$34</f>
        <v>*</v>
      </c>
      <c r="AF34" s="104">
        <f t="shared" si="4"/>
        <v>74.552493413019732</v>
      </c>
    </row>
    <row r="35" spans="1:32" ht="17.100000000000001" customHeight="1" x14ac:dyDescent="0.2">
      <c r="A35" s="87" t="s">
        <v>151</v>
      </c>
      <c r="B35" s="47">
        <f>[31]Abril!$E$5</f>
        <v>88.333333333333329</v>
      </c>
      <c r="C35" s="47">
        <f>[31]Abril!$E$6</f>
        <v>89.625</v>
      </c>
      <c r="D35" s="47">
        <f>[31]Abril!$E$7</f>
        <v>79.583333333333329</v>
      </c>
      <c r="E35" s="47">
        <f>[31]Abril!$E$8</f>
        <v>75.083333333333329</v>
      </c>
      <c r="F35" s="47">
        <f>[31]Abril!$E$9</f>
        <v>73.416666666666671</v>
      </c>
      <c r="G35" s="47">
        <f>[31]Abril!$E$10</f>
        <v>71.708333333333329</v>
      </c>
      <c r="H35" s="47">
        <f>[31]Abril!$E$11</f>
        <v>70.86363636363636</v>
      </c>
      <c r="I35" s="47">
        <f>[31]Abril!$E$12</f>
        <v>64.708333333333329</v>
      </c>
      <c r="J35" s="47">
        <f>[31]Abril!$E$13</f>
        <v>71.565217391304344</v>
      </c>
      <c r="K35" s="47">
        <f>[31]Abril!$E$14</f>
        <v>71.291666666666671</v>
      </c>
      <c r="L35" s="47">
        <f>[31]Abril!$E$15</f>
        <v>68.791666666666671</v>
      </c>
      <c r="M35" s="47">
        <f>[31]Abril!$E$16</f>
        <v>66.25</v>
      </c>
      <c r="N35" s="47">
        <f>[31]Abril!$E$17</f>
        <v>63.541666666666664</v>
      </c>
      <c r="O35" s="47">
        <f>[31]Abril!$E$18</f>
        <v>67.5</v>
      </c>
      <c r="P35" s="47">
        <f>[31]Abril!$E$19</f>
        <v>80.416666666666671</v>
      </c>
      <c r="Q35" s="47">
        <f>[31]Abril!$E$20</f>
        <v>84.875</v>
      </c>
      <c r="R35" s="47">
        <f>[31]Abril!$E$21</f>
        <v>82.208333333333329</v>
      </c>
      <c r="S35" s="47">
        <f>[31]Abril!$E$22</f>
        <v>85.75</v>
      </c>
      <c r="T35" s="47">
        <f>[31]Abril!$E$23</f>
        <v>79.666666666666671</v>
      </c>
      <c r="U35" s="47">
        <f>[31]Abril!$E$24</f>
        <v>81.25</v>
      </c>
      <c r="V35" s="47">
        <f>[31]Abril!$E$25</f>
        <v>78.166666666666671</v>
      </c>
      <c r="W35" s="47">
        <f>[31]Abril!$E$26</f>
        <v>66.708333333333329</v>
      </c>
      <c r="X35" s="47">
        <f>[31]Abril!$E$27</f>
        <v>64.958333333333329</v>
      </c>
      <c r="Y35" s="47">
        <f>[31]Abril!$E$28</f>
        <v>68.416666666666671</v>
      </c>
      <c r="Z35" s="47">
        <f>[31]Abril!$E$29</f>
        <v>66.458333333333329</v>
      </c>
      <c r="AA35" s="47">
        <f>[31]Abril!$E$30</f>
        <v>67.833333333333329</v>
      </c>
      <c r="AB35" s="47">
        <f>[31]Abril!$E$31</f>
        <v>66.791666666666671</v>
      </c>
      <c r="AC35" s="47">
        <f>[31]Abril!$E$32</f>
        <v>66.291666666666671</v>
      </c>
      <c r="AD35" s="47">
        <f>[31]Abril!$E$33</f>
        <v>66.833333333333329</v>
      </c>
      <c r="AE35" s="47">
        <f>[31]Abril!$E$34</f>
        <v>64.625</v>
      </c>
      <c r="AF35" s="104">
        <f t="shared" si="4"/>
        <v>73.117072902942468</v>
      </c>
    </row>
    <row r="36" spans="1:32" ht="17.100000000000001" customHeight="1" x14ac:dyDescent="0.2">
      <c r="A36" s="87" t="s">
        <v>152</v>
      </c>
      <c r="B36" s="47" t="str">
        <f>[32]Abril!$E$5</f>
        <v>*</v>
      </c>
      <c r="C36" s="47" t="str">
        <f>[32]Abril!$E$6</f>
        <v>*</v>
      </c>
      <c r="D36" s="47" t="str">
        <f>[32]Abril!$E$7</f>
        <v>*</v>
      </c>
      <c r="E36" s="47" t="str">
        <f>[32]Abril!$E$8</f>
        <v>*</v>
      </c>
      <c r="F36" s="47" t="str">
        <f>[32]Abril!$E$9</f>
        <v>*</v>
      </c>
      <c r="G36" s="47" t="str">
        <f>[32]Abril!$E$10</f>
        <v>*</v>
      </c>
      <c r="H36" s="47" t="str">
        <f>[32]Abril!$E$11</f>
        <v>*</v>
      </c>
      <c r="I36" s="47" t="str">
        <f>[32]Abril!$E$12</f>
        <v>*</v>
      </c>
      <c r="J36" s="47" t="str">
        <f>[32]Abril!$E$13</f>
        <v>*</v>
      </c>
      <c r="K36" s="47" t="str">
        <f>[32]Abril!$E$14</f>
        <v>*</v>
      </c>
      <c r="L36" s="47" t="str">
        <f>[32]Abril!$E$15</f>
        <v>*</v>
      </c>
      <c r="M36" s="47" t="str">
        <f>[32]Abril!$E$16</f>
        <v>*</v>
      </c>
      <c r="N36" s="47" t="str">
        <f>[32]Abril!$E$17</f>
        <v>*</v>
      </c>
      <c r="O36" s="47" t="str">
        <f>[32]Abril!$E$18</f>
        <v>*</v>
      </c>
      <c r="P36" s="47" t="str">
        <f>[32]Abril!$E$19</f>
        <v>*</v>
      </c>
      <c r="Q36" s="47" t="str">
        <f>[32]Abril!$E$20</f>
        <v>*</v>
      </c>
      <c r="R36" s="47" t="str">
        <f>[32]Abril!$E$21</f>
        <v>*</v>
      </c>
      <c r="S36" s="47" t="str">
        <f>[32]Abril!$E$22</f>
        <v>*</v>
      </c>
      <c r="T36" s="47" t="str">
        <f>[32]Abril!$E$23</f>
        <v>*</v>
      </c>
      <c r="U36" s="47" t="str">
        <f>[32]Abril!$E$24</f>
        <v>*</v>
      </c>
      <c r="V36" s="47" t="str">
        <f>[32]Abril!$E$25</f>
        <v>*</v>
      </c>
      <c r="W36" s="47" t="str">
        <f>[32]Abril!$E$26</f>
        <v>*</v>
      </c>
      <c r="X36" s="47" t="str">
        <f>[32]Abril!$E$27</f>
        <v>*</v>
      </c>
      <c r="Y36" s="47" t="str">
        <f>[32]Abril!$E$28</f>
        <v>*</v>
      </c>
      <c r="Z36" s="47" t="str">
        <f>[32]Abril!$E$29</f>
        <v>*</v>
      </c>
      <c r="AA36" s="47" t="str">
        <f>[32]Abril!$E$30</f>
        <v>*</v>
      </c>
      <c r="AB36" s="47" t="str">
        <f>[32]Abril!$E$31</f>
        <v>*</v>
      </c>
      <c r="AC36" s="47" t="str">
        <f>[32]Abril!$E$32</f>
        <v>*</v>
      </c>
      <c r="AD36" s="47" t="str">
        <f>[32]Abril!$E$33</f>
        <v>*</v>
      </c>
      <c r="AE36" s="47" t="str">
        <f>[32]Abril!$E$34</f>
        <v>*</v>
      </c>
      <c r="AF36" s="104" t="s">
        <v>133</v>
      </c>
    </row>
    <row r="37" spans="1:32" ht="17.100000000000001" customHeight="1" x14ac:dyDescent="0.2">
      <c r="A37" s="87" t="s">
        <v>153</v>
      </c>
      <c r="B37" s="47" t="str">
        <f>[33]Abril!$E$5</f>
        <v>*</v>
      </c>
      <c r="C37" s="47" t="str">
        <f>[33]Abril!$E$6</f>
        <v>*</v>
      </c>
      <c r="D37" s="47" t="str">
        <f>[33]Abril!$E$7</f>
        <v>*</v>
      </c>
      <c r="E37" s="47" t="str">
        <f>[33]Abril!$E$8</f>
        <v>*</v>
      </c>
      <c r="F37" s="47" t="str">
        <f>[33]Abril!$E$9</f>
        <v>*</v>
      </c>
      <c r="G37" s="47">
        <f>[33]Abril!$E$10</f>
        <v>50.75</v>
      </c>
      <c r="H37" s="47">
        <f>[33]Abril!$E$11</f>
        <v>53</v>
      </c>
      <c r="I37" s="47">
        <f>[33]Abril!$E$12</f>
        <v>60.5</v>
      </c>
      <c r="J37" s="47">
        <f>[33]Abril!$E$13</f>
        <v>64.833333333333329</v>
      </c>
      <c r="K37" s="47">
        <f>[33]Abril!$E$14</f>
        <v>68.25</v>
      </c>
      <c r="L37" s="47">
        <f>[33]Abril!$E$15</f>
        <v>65.166666666666671</v>
      </c>
      <c r="M37" s="47">
        <f>[33]Abril!$E$16</f>
        <v>63.791666666666664</v>
      </c>
      <c r="N37" s="47">
        <f>[33]Abril!$E$17</f>
        <v>63.791666666666664</v>
      </c>
      <c r="O37" s="47">
        <f>[33]Abril!$E$18</f>
        <v>70.875</v>
      </c>
      <c r="P37" s="47">
        <f>[33]Abril!$E$19</f>
        <v>76.875</v>
      </c>
      <c r="Q37" s="47">
        <f>[33]Abril!$E$20</f>
        <v>73.625</v>
      </c>
      <c r="R37" s="47">
        <f>[33]Abril!$E$21</f>
        <v>66.791666666666671</v>
      </c>
      <c r="S37" s="47">
        <f>[33]Abril!$E$22</f>
        <v>68.625</v>
      </c>
      <c r="T37" s="47">
        <f>[33]Abril!$E$23</f>
        <v>67.375</v>
      </c>
      <c r="U37" s="47">
        <f>[33]Abril!$E$24</f>
        <v>65.421052631578945</v>
      </c>
      <c r="V37" s="47">
        <f>[33]Abril!$E$25</f>
        <v>44.888888888888886</v>
      </c>
      <c r="W37" s="47">
        <f>[33]Abril!$E$26</f>
        <v>59.625</v>
      </c>
      <c r="X37" s="47">
        <f>[33]Abril!$E$27</f>
        <v>62.125</v>
      </c>
      <c r="Y37" s="47">
        <f>[33]Abril!$E$28</f>
        <v>61.083333333333336</v>
      </c>
      <c r="Z37" s="47">
        <f>[33]Abril!$E$29</f>
        <v>58.75</v>
      </c>
      <c r="AA37" s="47">
        <f>[33]Abril!$E$30</f>
        <v>58.875</v>
      </c>
      <c r="AB37" s="47">
        <f>[33]Abril!$E$31</f>
        <v>64.2</v>
      </c>
      <c r="AC37" s="47">
        <f>[33]Abril!$E$32</f>
        <v>64.615384615384613</v>
      </c>
      <c r="AD37" s="47">
        <f>[33]Abril!$E$33</f>
        <v>51</v>
      </c>
      <c r="AE37" s="47">
        <f>[33]Abril!$E$34</f>
        <v>75.5</v>
      </c>
      <c r="AF37" s="104">
        <f t="shared" si="4"/>
        <v>63.213346378767426</v>
      </c>
    </row>
    <row r="38" spans="1:32" ht="17.100000000000001" customHeight="1" x14ac:dyDescent="0.2">
      <c r="A38" s="87" t="s">
        <v>154</v>
      </c>
      <c r="B38" s="47">
        <f>[34]Abril!$E$5</f>
        <v>85.791666666666671</v>
      </c>
      <c r="C38" s="47">
        <f>[34]Abril!$E$6</f>
        <v>82.541666666666671</v>
      </c>
      <c r="D38" s="47">
        <f>[34]Abril!$E$7</f>
        <v>76.083333333333329</v>
      </c>
      <c r="E38" s="47">
        <f>[34]Abril!$E$8</f>
        <v>74.75</v>
      </c>
      <c r="F38" s="47">
        <f>[34]Abril!$E$9</f>
        <v>68.375</v>
      </c>
      <c r="G38" s="47">
        <f>[34]Abril!$E$10</f>
        <v>62.958333333333336</v>
      </c>
      <c r="H38" s="47">
        <f>[34]Abril!$E$11</f>
        <v>55.666666666666664</v>
      </c>
      <c r="I38" s="47">
        <f>[34]Abril!$E$12</f>
        <v>56.208333333333336</v>
      </c>
      <c r="J38" s="47">
        <f>[34]Abril!$E$13</f>
        <v>60.625</v>
      </c>
      <c r="K38" s="47">
        <f>[34]Abril!$E$14</f>
        <v>65.916666666666671</v>
      </c>
      <c r="L38" s="47">
        <f>[34]Abril!$E$15</f>
        <v>66.708333333333329</v>
      </c>
      <c r="M38" s="47">
        <f>[34]Abril!$E$16</f>
        <v>56.083333333333336</v>
      </c>
      <c r="N38" s="47">
        <f>[34]Abril!$E$17</f>
        <v>57.416666666666664</v>
      </c>
      <c r="O38" s="47">
        <f>[34]Abril!$E$18</f>
        <v>65.125</v>
      </c>
      <c r="P38" s="47">
        <f>[34]Abril!$E$19</f>
        <v>75.291666666666671</v>
      </c>
      <c r="Q38" s="47">
        <f>[34]Abril!$E$20</f>
        <v>75.75</v>
      </c>
      <c r="R38" s="47">
        <f>[34]Abril!$E$21</f>
        <v>72.208333333333329</v>
      </c>
      <c r="S38" s="47">
        <f>[34]Abril!$E$22</f>
        <v>69.041666666666671</v>
      </c>
      <c r="T38" s="47">
        <f>[34]Abril!$E$23</f>
        <v>67.875</v>
      </c>
      <c r="U38" s="47">
        <f>[34]Abril!$E$24</f>
        <v>79.833333333333329</v>
      </c>
      <c r="V38" s="47">
        <f>[34]Abril!$E$25</f>
        <v>77</v>
      </c>
      <c r="W38" s="47">
        <f>[34]Abril!$E$26</f>
        <v>65.041666666666671</v>
      </c>
      <c r="X38" s="47">
        <f>[34]Abril!$E$27</f>
        <v>59.125</v>
      </c>
      <c r="Y38" s="47">
        <f>[34]Abril!$E$28</f>
        <v>66.125</v>
      </c>
      <c r="Z38" s="47">
        <f>[34]Abril!$E$29</f>
        <v>63.208333333333336</v>
      </c>
      <c r="AA38" s="47">
        <f>[34]Abril!$E$30</f>
        <v>64.5</v>
      </c>
      <c r="AB38" s="47">
        <f>[34]Abril!$E$31</f>
        <v>62.291666666666664</v>
      </c>
      <c r="AC38" s="47">
        <f>[34]Abril!$E$32</f>
        <v>67.666666666666671</v>
      </c>
      <c r="AD38" s="47">
        <f>[34]Abril!$E$33</f>
        <v>65.5</v>
      </c>
      <c r="AE38" s="47">
        <f>[34]Abril!$E$34</f>
        <v>59.083333333333336</v>
      </c>
      <c r="AF38" s="104">
        <f t="shared" si="4"/>
        <v>67.459722222222211</v>
      </c>
    </row>
    <row r="39" spans="1:32" ht="17.100000000000001" customHeight="1" x14ac:dyDescent="0.2">
      <c r="A39" s="87" t="s">
        <v>155</v>
      </c>
      <c r="B39" s="47" t="str">
        <f>[35]Abril!$E$5</f>
        <v>*</v>
      </c>
      <c r="C39" s="47" t="str">
        <f>[35]Abril!$E$6</f>
        <v>*</v>
      </c>
      <c r="D39" s="47" t="str">
        <f>[35]Abril!$E$7</f>
        <v>*</v>
      </c>
      <c r="E39" s="47" t="str">
        <f>[35]Abril!$E$8</f>
        <v>*</v>
      </c>
      <c r="F39" s="47" t="str">
        <f>[35]Abril!$E$9</f>
        <v>*</v>
      </c>
      <c r="G39" s="47" t="str">
        <f>[35]Abril!$E$10</f>
        <v>*</v>
      </c>
      <c r="H39" s="47" t="str">
        <f>[35]Abril!$E$11</f>
        <v>*</v>
      </c>
      <c r="I39" s="47" t="str">
        <f>[35]Abril!$E$12</f>
        <v>*</v>
      </c>
      <c r="J39" s="47" t="str">
        <f>[35]Abril!$E$13</f>
        <v>*</v>
      </c>
      <c r="K39" s="47" t="str">
        <f>[35]Abril!$E$14</f>
        <v>*</v>
      </c>
      <c r="L39" s="47" t="str">
        <f>[35]Abril!$E$15</f>
        <v>*</v>
      </c>
      <c r="M39" s="47" t="str">
        <f>[35]Abril!$E$16</f>
        <v>*</v>
      </c>
      <c r="N39" s="47" t="str">
        <f>[35]Abril!$E$17</f>
        <v>*</v>
      </c>
      <c r="O39" s="47" t="str">
        <f>[35]Abril!$E$18</f>
        <v>*</v>
      </c>
      <c r="P39" s="47" t="str">
        <f>[35]Abril!$E$19</f>
        <v>*</v>
      </c>
      <c r="Q39" s="47" t="str">
        <f>[35]Abril!$E$20</f>
        <v>*</v>
      </c>
      <c r="R39" s="47">
        <f>[35]Abril!$E$21</f>
        <v>81.75</v>
      </c>
      <c r="S39" s="47">
        <f>[35]Abril!$E$22</f>
        <v>86.916666666666671</v>
      </c>
      <c r="T39" s="47">
        <f>[35]Abril!$E$23</f>
        <v>86.266666666666666</v>
      </c>
      <c r="U39" s="47" t="str">
        <f>[35]Abril!$E$24</f>
        <v>*</v>
      </c>
      <c r="V39" s="47" t="str">
        <f>[35]Abril!$E$25</f>
        <v>*</v>
      </c>
      <c r="W39" s="47" t="str">
        <f>[35]Abril!$E$26</f>
        <v>*</v>
      </c>
      <c r="X39" s="47" t="str">
        <f>[35]Abril!$E$27</f>
        <v>*</v>
      </c>
      <c r="Y39" s="47" t="str">
        <f>[35]Abril!$E$28</f>
        <v>*</v>
      </c>
      <c r="Z39" s="47" t="str">
        <f>[35]Abril!$E$29</f>
        <v>*</v>
      </c>
      <c r="AA39" s="47" t="str">
        <f>[35]Abril!$E$30</f>
        <v>*</v>
      </c>
      <c r="AB39" s="47" t="str">
        <f>[35]Abril!$E$31</f>
        <v>*</v>
      </c>
      <c r="AC39" s="47" t="str">
        <f>[35]Abril!$E$32</f>
        <v>*</v>
      </c>
      <c r="AD39" s="47" t="str">
        <f>[35]Abril!$E$33</f>
        <v>*</v>
      </c>
      <c r="AE39" s="47" t="str">
        <f>[35]Abril!$E$34</f>
        <v>*</v>
      </c>
      <c r="AF39" s="104">
        <f t="shared" si="4"/>
        <v>84.977777777777774</v>
      </c>
    </row>
    <row r="40" spans="1:32" ht="17.100000000000001" customHeight="1" x14ac:dyDescent="0.2">
      <c r="A40" s="87" t="s">
        <v>156</v>
      </c>
      <c r="B40" s="47" t="str">
        <f>[36]Abril!$E$5</f>
        <v>*</v>
      </c>
      <c r="C40" s="47" t="str">
        <f>[36]Abril!$E$6</f>
        <v>*</v>
      </c>
      <c r="D40" s="47" t="str">
        <f>[36]Abril!$E$7</f>
        <v>*</v>
      </c>
      <c r="E40" s="47" t="str">
        <f>[36]Abril!$E$8</f>
        <v>*</v>
      </c>
      <c r="F40" s="47" t="str">
        <f>[36]Abril!$E$9</f>
        <v>*</v>
      </c>
      <c r="G40" s="47" t="str">
        <f>[36]Abril!$E$10</f>
        <v>*</v>
      </c>
      <c r="H40" s="47" t="str">
        <f>[36]Abril!$E$11</f>
        <v>*</v>
      </c>
      <c r="I40" s="47" t="str">
        <f>[36]Abril!$E$12</f>
        <v>*</v>
      </c>
      <c r="J40" s="47" t="str">
        <f>[36]Abril!$E$13</f>
        <v>*</v>
      </c>
      <c r="K40" s="47" t="str">
        <f>[36]Abril!$E$14</f>
        <v>*</v>
      </c>
      <c r="L40" s="47" t="str">
        <f>[36]Abril!$E$15</f>
        <v>*</v>
      </c>
      <c r="M40" s="47" t="str">
        <f>[36]Abril!$E$16</f>
        <v>*</v>
      </c>
      <c r="N40" s="47" t="str">
        <f>[36]Abril!$E$17</f>
        <v>*</v>
      </c>
      <c r="O40" s="47" t="str">
        <f>[36]Abril!$E$18</f>
        <v>*</v>
      </c>
      <c r="P40" s="47" t="str">
        <f>[36]Abril!$E$19</f>
        <v>*</v>
      </c>
      <c r="Q40" s="47" t="str">
        <f>[36]Abril!$E$20</f>
        <v>*</v>
      </c>
      <c r="R40" s="47" t="str">
        <f>[36]Abril!$E$21</f>
        <v>*</v>
      </c>
      <c r="S40" s="47" t="str">
        <f>[36]Abril!$E$22</f>
        <v>*</v>
      </c>
      <c r="T40" s="47" t="str">
        <f>[36]Abril!$E$23</f>
        <v>*</v>
      </c>
      <c r="U40" s="47" t="str">
        <f>[36]Abril!$E$24</f>
        <v>*</v>
      </c>
      <c r="V40" s="47" t="str">
        <f>[36]Abril!$E$25</f>
        <v>*</v>
      </c>
      <c r="W40" s="47" t="str">
        <f>[36]Abril!$E$26</f>
        <v>*</v>
      </c>
      <c r="X40" s="47" t="str">
        <f>[36]Abril!$E$27</f>
        <v>*</v>
      </c>
      <c r="Y40" s="47" t="str">
        <f>[36]Abril!$E$28</f>
        <v>*</v>
      </c>
      <c r="Z40" s="47" t="str">
        <f>[36]Abril!$E$29</f>
        <v>*</v>
      </c>
      <c r="AA40" s="47" t="str">
        <f>[36]Abril!$E$30</f>
        <v>*</v>
      </c>
      <c r="AB40" s="47" t="str">
        <f>[36]Abril!$E$31</f>
        <v>*</v>
      </c>
      <c r="AC40" s="47" t="str">
        <f>[36]Abril!$E$32</f>
        <v>*</v>
      </c>
      <c r="AD40" s="47" t="str">
        <f>[36]Abril!$E$33</f>
        <v>*</v>
      </c>
      <c r="AE40" s="47" t="str">
        <f>[36]Abril!$E$34</f>
        <v>*</v>
      </c>
      <c r="AF40" s="104" t="s">
        <v>133</v>
      </c>
    </row>
    <row r="41" spans="1:32" ht="17.100000000000001" customHeight="1" x14ac:dyDescent="0.2">
      <c r="A41" s="87" t="s">
        <v>157</v>
      </c>
      <c r="B41" s="47" t="str">
        <f>[37]Abril!$E$5</f>
        <v>*</v>
      </c>
      <c r="C41" s="47" t="str">
        <f>[37]Abril!$E$6</f>
        <v>*</v>
      </c>
      <c r="D41" s="47" t="str">
        <f>[37]Abril!$E$7</f>
        <v>*</v>
      </c>
      <c r="E41" s="47" t="str">
        <f>[37]Abril!$E$8</f>
        <v>*</v>
      </c>
      <c r="F41" s="47" t="str">
        <f>[37]Abril!$E$9</f>
        <v>*</v>
      </c>
      <c r="G41" s="47" t="str">
        <f>[37]Abril!$E$10</f>
        <v>*</v>
      </c>
      <c r="H41" s="47" t="str">
        <f>[37]Abril!$E$11</f>
        <v>*</v>
      </c>
      <c r="I41" s="47" t="str">
        <f>[37]Abril!$E$12</f>
        <v>*</v>
      </c>
      <c r="J41" s="47" t="str">
        <f>[37]Abril!$E$13</f>
        <v>*</v>
      </c>
      <c r="K41" s="47" t="str">
        <f>[37]Abril!$E$14</f>
        <v>*</v>
      </c>
      <c r="L41" s="47" t="str">
        <f>[37]Abril!$E$15</f>
        <v>*</v>
      </c>
      <c r="M41" s="47" t="str">
        <f>[37]Abril!$E$16</f>
        <v>*</v>
      </c>
      <c r="N41" s="47" t="str">
        <f>[37]Abril!$E$17</f>
        <v>*</v>
      </c>
      <c r="O41" s="47" t="str">
        <f>[37]Abril!$E$18</f>
        <v>*</v>
      </c>
      <c r="P41" s="47" t="str">
        <f>[37]Abril!$E$19</f>
        <v>*</v>
      </c>
      <c r="Q41" s="47" t="str">
        <f>[37]Abril!$E$20</f>
        <v>*</v>
      </c>
      <c r="R41" s="47" t="str">
        <f>[37]Abril!$E$21</f>
        <v>*</v>
      </c>
      <c r="S41" s="47" t="str">
        <f>[37]Abril!$E$22</f>
        <v>*</v>
      </c>
      <c r="T41" s="47" t="str">
        <f>[37]Abril!$E$23</f>
        <v>*</v>
      </c>
      <c r="U41" s="47" t="str">
        <f>[37]Abril!$E$24</f>
        <v>*</v>
      </c>
      <c r="V41" s="47" t="str">
        <f>[37]Abril!$E$25</f>
        <v>*</v>
      </c>
      <c r="W41" s="47" t="str">
        <f>[37]Abril!$E$26</f>
        <v>*</v>
      </c>
      <c r="X41" s="47" t="str">
        <f>[37]Abril!$E$27</f>
        <v>*</v>
      </c>
      <c r="Y41" s="47" t="str">
        <f>[37]Abril!$E$28</f>
        <v>*</v>
      </c>
      <c r="Z41" s="47" t="str">
        <f>[37]Abril!$E$29</f>
        <v>*</v>
      </c>
      <c r="AA41" s="47" t="str">
        <f>[37]Abril!$E$30</f>
        <v>*</v>
      </c>
      <c r="AB41" s="47" t="str">
        <f>[37]Abril!$E$31</f>
        <v>*</v>
      </c>
      <c r="AC41" s="47" t="str">
        <f>[37]Abril!$E$32</f>
        <v>*</v>
      </c>
      <c r="AD41" s="47" t="str">
        <f>[37]Abril!$E$33</f>
        <v>*</v>
      </c>
      <c r="AE41" s="47" t="str">
        <f>[37]Abril!$E$34</f>
        <v>*</v>
      </c>
      <c r="AF41" s="104" t="s">
        <v>133</v>
      </c>
    </row>
    <row r="42" spans="1:32" ht="17.100000000000001" customHeight="1" x14ac:dyDescent="0.2">
      <c r="A42" s="87" t="s">
        <v>158</v>
      </c>
      <c r="B42" s="47">
        <f>[38]Abril!$E$5</f>
        <v>88.041666666666671</v>
      </c>
      <c r="C42" s="47">
        <f>[38]Abril!$E$6</f>
        <v>89.956521739130437</v>
      </c>
      <c r="D42" s="47">
        <f>[38]Abril!$E$7</f>
        <v>75.434782608695656</v>
      </c>
      <c r="E42" s="47">
        <f>[38]Abril!$E$8</f>
        <v>68.19047619047619</v>
      </c>
      <c r="F42" s="47">
        <f>[38]Abril!$E$9</f>
        <v>74.94736842105263</v>
      </c>
      <c r="G42" s="47">
        <f>[38]Abril!$E$10</f>
        <v>69.647058823529406</v>
      </c>
      <c r="H42" s="47">
        <f>[38]Abril!$E$11</f>
        <v>69.17647058823529</v>
      </c>
      <c r="I42" s="47">
        <f>[38]Abril!$E$12</f>
        <v>63.944444444444443</v>
      </c>
      <c r="J42" s="47">
        <f>[38]Abril!$E$13</f>
        <v>65.631578947368425</v>
      </c>
      <c r="K42" s="47">
        <f>[38]Abril!$E$14</f>
        <v>76.411764705882348</v>
      </c>
      <c r="L42" s="47">
        <f>[38]Abril!$E$15</f>
        <v>76.764705882352942</v>
      </c>
      <c r="M42" s="47">
        <f>[38]Abril!$E$16</f>
        <v>72.470588235294116</v>
      </c>
      <c r="N42" s="47">
        <f>[38]Abril!$E$17</f>
        <v>67.4375</v>
      </c>
      <c r="O42" s="47">
        <f>[38]Abril!$E$18</f>
        <v>64.466666666666669</v>
      </c>
      <c r="P42" s="47">
        <f>[38]Abril!$E$19</f>
        <v>70.285714285714292</v>
      </c>
      <c r="Q42" s="47">
        <f>[38]Abril!$E$20</f>
        <v>73</v>
      </c>
      <c r="R42" s="47">
        <f>[38]Abril!$E$21</f>
        <v>72.833333333333329</v>
      </c>
      <c r="S42" s="47">
        <f>[38]Abril!$E$22</f>
        <v>71.458333333333329</v>
      </c>
      <c r="T42" s="47">
        <f>[38]Abril!$E$23</f>
        <v>77.17647058823529</v>
      </c>
      <c r="U42" s="47" t="str">
        <f>[38]Abril!$E$24</f>
        <v>*</v>
      </c>
      <c r="V42" s="47">
        <f>[38]Abril!$E$25</f>
        <v>80.904761904761898</v>
      </c>
      <c r="W42" s="47">
        <f>[38]Abril!$E$26</f>
        <v>69.272727272727266</v>
      </c>
      <c r="X42" s="47">
        <f>[38]Abril!$E$27</f>
        <v>63.869565217391305</v>
      </c>
      <c r="Y42" s="47">
        <f>[38]Abril!$E$28</f>
        <v>66.857142857142861</v>
      </c>
      <c r="Z42" s="47">
        <f>[38]Abril!$E$29</f>
        <v>64.956521739130437</v>
      </c>
      <c r="AA42" s="47">
        <f>[38]Abril!$E$30</f>
        <v>64.681818181818187</v>
      </c>
      <c r="AB42" s="47">
        <f>[38]Abril!$E$31</f>
        <v>62.782608695652172</v>
      </c>
      <c r="AC42" s="47">
        <f>[38]Abril!$E$32</f>
        <v>72.75</v>
      </c>
      <c r="AD42" s="47" t="str">
        <f>[38]Abril!$E$33</f>
        <v>*</v>
      </c>
      <c r="AE42" s="47">
        <f>[38]Abril!$E$34</f>
        <v>52.5</v>
      </c>
      <c r="AF42" s="104">
        <f>AVERAGE(B42:AE42)</f>
        <v>70.92323540460842</v>
      </c>
    </row>
    <row r="43" spans="1:32" ht="17.100000000000001" customHeight="1" x14ac:dyDescent="0.2">
      <c r="A43" s="87" t="s">
        <v>159</v>
      </c>
      <c r="B43" s="47" t="str">
        <f>[39]Abril!$E$5</f>
        <v>*</v>
      </c>
      <c r="C43" s="47" t="str">
        <f>[39]Abril!$E$6</f>
        <v>*</v>
      </c>
      <c r="D43" s="47" t="str">
        <f>[39]Abril!$E$7</f>
        <v>*</v>
      </c>
      <c r="E43" s="47" t="str">
        <f>[39]Abril!$E$8</f>
        <v>*</v>
      </c>
      <c r="F43" s="47" t="str">
        <f>[39]Abril!$E$9</f>
        <v>*</v>
      </c>
      <c r="G43" s="47" t="str">
        <f>[39]Abril!$E$10</f>
        <v>*</v>
      </c>
      <c r="H43" s="47" t="str">
        <f>[39]Abril!$E$11</f>
        <v>*</v>
      </c>
      <c r="I43" s="47" t="str">
        <f>[39]Abril!$E$12</f>
        <v>*</v>
      </c>
      <c r="J43" s="47" t="str">
        <f>[39]Abril!$E$13</f>
        <v>*</v>
      </c>
      <c r="K43" s="47" t="str">
        <f>[39]Abril!$E$14</f>
        <v>*</v>
      </c>
      <c r="L43" s="47" t="str">
        <f>[39]Abril!$E$15</f>
        <v>*</v>
      </c>
      <c r="M43" s="47">
        <f>[39]Abril!$E$16</f>
        <v>73</v>
      </c>
      <c r="N43" s="47">
        <f>[39]Abril!$E$17</f>
        <v>68.555555555555557</v>
      </c>
      <c r="O43" s="47">
        <f>[39]Abril!$E$18</f>
        <v>72.599999999999994</v>
      </c>
      <c r="P43" s="47">
        <f>[39]Abril!$E$19</f>
        <v>78.583333333333329</v>
      </c>
      <c r="Q43" s="47">
        <f>[39]Abril!$E$20</f>
        <v>78.666666666666671</v>
      </c>
      <c r="R43" s="47">
        <f>[39]Abril!$E$21</f>
        <v>74.5</v>
      </c>
      <c r="S43" s="47">
        <f>[39]Abril!$E$22</f>
        <v>72.5</v>
      </c>
      <c r="T43" s="47">
        <f>[39]Abril!$E$23</f>
        <v>75.375</v>
      </c>
      <c r="U43" s="47">
        <f>[39]Abril!$E$24</f>
        <v>80.791666666666671</v>
      </c>
      <c r="V43" s="47">
        <f>[39]Abril!$E$25</f>
        <v>79.173913043478265</v>
      </c>
      <c r="W43" s="47">
        <f>[39]Abril!$E$26</f>
        <v>74.849999999999994</v>
      </c>
      <c r="X43" s="47">
        <f>[39]Abril!$E$27</f>
        <v>68.714285714285708</v>
      </c>
      <c r="Y43" s="47">
        <f>[39]Abril!$E$28</f>
        <v>69.055555555555557</v>
      </c>
      <c r="Z43" s="47">
        <f>[39]Abril!$E$29</f>
        <v>68.272727272727266</v>
      </c>
      <c r="AA43" s="47">
        <f>[39]Abril!$E$30</f>
        <v>66.333333333333329</v>
      </c>
      <c r="AB43" s="47">
        <f>[39]Abril!$E$31</f>
        <v>66.19047619047619</v>
      </c>
      <c r="AC43" s="47">
        <f>[39]Abril!$E$32</f>
        <v>76.235294117647058</v>
      </c>
      <c r="AD43" s="47">
        <f>[39]Abril!$E$33</f>
        <v>74.277777777777771</v>
      </c>
      <c r="AE43" s="47">
        <f>[39]Abril!$E$34</f>
        <v>71.315789473684205</v>
      </c>
      <c r="AF43" s="104">
        <f>AVERAGE(B43:AE43)</f>
        <v>73.10480919479933</v>
      </c>
    </row>
    <row r="44" spans="1:32" ht="17.100000000000001" customHeight="1" x14ac:dyDescent="0.2">
      <c r="A44" s="87" t="s">
        <v>160</v>
      </c>
      <c r="B44" s="47" t="str">
        <f>[40]Abril!$E$5</f>
        <v>*</v>
      </c>
      <c r="C44" s="47" t="str">
        <f>[40]Abril!$E$6</f>
        <v>*</v>
      </c>
      <c r="D44" s="47" t="str">
        <f>[40]Abril!$E$7</f>
        <v>*</v>
      </c>
      <c r="E44" s="47" t="str">
        <f>[40]Abril!$E$8</f>
        <v>*</v>
      </c>
      <c r="F44" s="47" t="str">
        <f>[40]Abril!$E$9</f>
        <v>*</v>
      </c>
      <c r="G44" s="47" t="str">
        <f>[40]Abril!$E$10</f>
        <v>*</v>
      </c>
      <c r="H44" s="47" t="str">
        <f>[40]Abril!$E$11</f>
        <v>*</v>
      </c>
      <c r="I44" s="47" t="str">
        <f>[40]Abril!$E$12</f>
        <v>*</v>
      </c>
      <c r="J44" s="47" t="str">
        <f>[40]Abril!$E$13</f>
        <v>*</v>
      </c>
      <c r="K44" s="47" t="str">
        <f>[40]Abril!$E$14</f>
        <v>*</v>
      </c>
      <c r="L44" s="47" t="str">
        <f>[40]Abril!$E$15</f>
        <v>*</v>
      </c>
      <c r="M44" s="47" t="str">
        <f>[40]Abril!$E$16</f>
        <v>*</v>
      </c>
      <c r="N44" s="47" t="str">
        <f>[40]Abril!$E$17</f>
        <v>*</v>
      </c>
      <c r="O44" s="47" t="str">
        <f>[40]Abril!$E$18</f>
        <v>*</v>
      </c>
      <c r="P44" s="47" t="str">
        <f>[40]Abril!$E$19</f>
        <v>*</v>
      </c>
      <c r="Q44" s="47" t="str">
        <f>[40]Abril!$E$20</f>
        <v>*</v>
      </c>
      <c r="R44" s="47">
        <f>[40]Abril!$E$21</f>
        <v>61.636363636363633</v>
      </c>
      <c r="S44" s="47">
        <f>[40]Abril!$E$22</f>
        <v>77.708333333333329</v>
      </c>
      <c r="T44" s="47">
        <f>[40]Abril!$E$23</f>
        <v>73.958333333333329</v>
      </c>
      <c r="U44" s="47">
        <f>[40]Abril!$E$24</f>
        <v>80.166666666666671</v>
      </c>
      <c r="V44" s="47">
        <f>[40]Abril!$E$25</f>
        <v>82.666666666666671</v>
      </c>
      <c r="W44" s="47">
        <f>[40]Abril!$E$26</f>
        <v>61.958333333333336</v>
      </c>
      <c r="X44" s="47">
        <f>[40]Abril!$E$27</f>
        <v>60.958333333333336</v>
      </c>
      <c r="Y44" s="47">
        <f>[40]Abril!$E$28</f>
        <v>64.166666666666671</v>
      </c>
      <c r="Z44" s="47">
        <f>[40]Abril!$E$29</f>
        <v>64.625</v>
      </c>
      <c r="AA44" s="47">
        <f>[40]Abril!$E$30</f>
        <v>62.75</v>
      </c>
      <c r="AB44" s="47">
        <f>[40]Abril!$E$31</f>
        <v>60.041666666666664</v>
      </c>
      <c r="AC44" s="47">
        <f>[40]Abril!$E$32</f>
        <v>67.833333333333329</v>
      </c>
      <c r="AD44" s="47">
        <f>[40]Abril!$E$33</f>
        <v>68.041666666666671</v>
      </c>
      <c r="AE44" s="47">
        <f>[40]Abril!$E$34</f>
        <v>63.708333333333336</v>
      </c>
      <c r="AF44" s="104">
        <f t="shared" ref="AF44:AF49" si="5">AVERAGE(B44:AE44)</f>
        <v>67.872835497835496</v>
      </c>
    </row>
    <row r="45" spans="1:32" ht="17.100000000000001" customHeight="1" x14ac:dyDescent="0.2">
      <c r="A45" s="87" t="s">
        <v>161</v>
      </c>
      <c r="B45" s="47" t="str">
        <f>[41]Abril!$E$5</f>
        <v>*</v>
      </c>
      <c r="C45" s="47" t="str">
        <f>[41]Abril!$E$6</f>
        <v>*</v>
      </c>
      <c r="D45" s="47" t="str">
        <f>[41]Abril!$E$7</f>
        <v>*</v>
      </c>
      <c r="E45" s="47" t="str">
        <f>[41]Abril!$E$8</f>
        <v>*</v>
      </c>
      <c r="F45" s="47" t="str">
        <f>[41]Abril!$E$9</f>
        <v>*</v>
      </c>
      <c r="G45" s="47" t="str">
        <f>[41]Abril!$E$10</f>
        <v>*</v>
      </c>
      <c r="H45" s="47" t="str">
        <f>[41]Abril!$E$11</f>
        <v>*</v>
      </c>
      <c r="I45" s="47" t="str">
        <f>[41]Abril!$E$12</f>
        <v>*</v>
      </c>
      <c r="J45" s="47" t="str">
        <f>[41]Abril!$E$13</f>
        <v>*</v>
      </c>
      <c r="K45" s="47">
        <f>[41]Abril!$E$14</f>
        <v>58.692307692307693</v>
      </c>
      <c r="L45" s="47">
        <f>[41]Abril!$E$15</f>
        <v>65.958333333333329</v>
      </c>
      <c r="M45" s="47">
        <f>[41]Abril!$E$16</f>
        <v>61.75</v>
      </c>
      <c r="N45" s="47">
        <f>[41]Abril!$E$17</f>
        <v>58.166666666666664</v>
      </c>
      <c r="O45" s="47">
        <f>[41]Abril!$E$18</f>
        <v>67.958333333333329</v>
      </c>
      <c r="P45" s="47">
        <f>[41]Abril!$E$19</f>
        <v>72.416666666666671</v>
      </c>
      <c r="Q45" s="47">
        <f>[41]Abril!$E$20</f>
        <v>75</v>
      </c>
      <c r="R45" s="47">
        <f>[41]Abril!$E$21</f>
        <v>69.208333333333329</v>
      </c>
      <c r="S45" s="47">
        <f>[41]Abril!$E$22</f>
        <v>67.958333333333329</v>
      </c>
      <c r="T45" s="47">
        <f>[41]Abril!$E$23</f>
        <v>66.083333333333329</v>
      </c>
      <c r="U45" s="47">
        <f>[41]Abril!$E$24</f>
        <v>68.875</v>
      </c>
      <c r="V45" s="47">
        <f>[41]Abril!$E$25</f>
        <v>64.541666666666671</v>
      </c>
      <c r="W45" s="47">
        <f>[41]Abril!$E$26</f>
        <v>53.833333333333336</v>
      </c>
      <c r="X45" s="47">
        <f>[41]Abril!$E$27</f>
        <v>56.916666666666664</v>
      </c>
      <c r="Y45" s="47">
        <f>[41]Abril!$E$28</f>
        <v>58.125</v>
      </c>
      <c r="Z45" s="47">
        <f>[41]Abril!$E$29</f>
        <v>60.583333333333336</v>
      </c>
      <c r="AA45" s="47">
        <f>[41]Abril!$E$30</f>
        <v>62.375</v>
      </c>
      <c r="AB45" s="47">
        <f>[41]Abril!$E$31</f>
        <v>58.041666666666664</v>
      </c>
      <c r="AC45" s="47">
        <f>[41]Abril!$E$32</f>
        <v>61.583333333333336</v>
      </c>
      <c r="AD45" s="47">
        <f>[41]Abril!$E$33</f>
        <v>56.708333333333336</v>
      </c>
      <c r="AE45" s="47">
        <f>[41]Abril!$E$34</f>
        <v>53.291666666666664</v>
      </c>
      <c r="AF45" s="104">
        <f t="shared" si="5"/>
        <v>62.765109890109883</v>
      </c>
    </row>
    <row r="46" spans="1:32" ht="17.100000000000001" customHeight="1" x14ac:dyDescent="0.2">
      <c r="A46" s="87" t="s">
        <v>162</v>
      </c>
      <c r="B46" s="47" t="str">
        <f>[42]Abril!$E$5</f>
        <v>*</v>
      </c>
      <c r="C46" s="47" t="str">
        <f>[42]Abril!$E$6</f>
        <v>*</v>
      </c>
      <c r="D46" s="47" t="str">
        <f>[42]Abril!$E$7</f>
        <v>*</v>
      </c>
      <c r="E46" s="47" t="str">
        <f>[42]Abril!$E$8</f>
        <v>*</v>
      </c>
      <c r="F46" s="47">
        <f>[42]Abril!$E$9</f>
        <v>76</v>
      </c>
      <c r="G46" s="47">
        <f>[42]Abril!$E$10</f>
        <v>60</v>
      </c>
      <c r="H46" s="47" t="str">
        <f>[42]Abril!$E$11</f>
        <v>*</v>
      </c>
      <c r="I46" s="47" t="str">
        <f>[42]Abril!$E$12</f>
        <v>*</v>
      </c>
      <c r="J46" s="47" t="str">
        <f>[42]Abril!$E$13</f>
        <v>*</v>
      </c>
      <c r="K46" s="47">
        <f>[42]Abril!$E$14</f>
        <v>67</v>
      </c>
      <c r="L46" s="47" t="str">
        <f>[42]Abril!$E$15</f>
        <v>*</v>
      </c>
      <c r="M46" s="47" t="str">
        <f>[42]Abril!$E$16</f>
        <v>*</v>
      </c>
      <c r="N46" s="47" t="str">
        <f>[42]Abril!$E$17</f>
        <v>*</v>
      </c>
      <c r="O46" s="47">
        <f>[42]Abril!$E$18</f>
        <v>98</v>
      </c>
      <c r="P46" s="47">
        <f>[42]Abril!$E$19</f>
        <v>85</v>
      </c>
      <c r="Q46" s="47" t="str">
        <f>[42]Abril!$E$20</f>
        <v>*</v>
      </c>
      <c r="R46" s="47" t="str">
        <f>[42]Abril!$E$21</f>
        <v>*</v>
      </c>
      <c r="S46" s="47" t="str">
        <f>[42]Abril!$E$22</f>
        <v>*</v>
      </c>
      <c r="T46" s="47" t="str">
        <f>[42]Abril!$E$23</f>
        <v>*</v>
      </c>
      <c r="U46" s="47" t="str">
        <f>[42]Abril!$E$24</f>
        <v>*</v>
      </c>
      <c r="V46" s="47">
        <f>[42]Abril!$E$25</f>
        <v>91</v>
      </c>
      <c r="W46" s="47">
        <f>[42]Abril!$E$26</f>
        <v>98</v>
      </c>
      <c r="X46" s="47">
        <f>[42]Abril!$E$27</f>
        <v>97.125</v>
      </c>
      <c r="Y46" s="47">
        <f>[42]Abril!$E$28</f>
        <v>87.6</v>
      </c>
      <c r="Z46" s="47">
        <f>[42]Abril!$E$29</f>
        <v>98.2</v>
      </c>
      <c r="AA46" s="47">
        <f>[42]Abril!$E$30</f>
        <v>82.333333333333329</v>
      </c>
      <c r="AB46" s="47">
        <f>[42]Abril!$E$31</f>
        <v>64.666666666666671</v>
      </c>
      <c r="AC46" s="47">
        <f>[42]Abril!$E$32</f>
        <v>54</v>
      </c>
      <c r="AD46" s="47">
        <f>[42]Abril!$E$33</f>
        <v>61.333333333333336</v>
      </c>
      <c r="AE46" s="47">
        <f>[42]Abril!$E$34</f>
        <v>77.400000000000006</v>
      </c>
      <c r="AF46" s="104">
        <f t="shared" si="5"/>
        <v>79.843888888888898</v>
      </c>
    </row>
    <row r="47" spans="1:32" ht="17.100000000000001" customHeight="1" x14ac:dyDescent="0.2">
      <c r="A47" s="87" t="s">
        <v>163</v>
      </c>
      <c r="B47" s="47">
        <f>[43]Abril!$E$5</f>
        <v>89.791666666666671</v>
      </c>
      <c r="C47" s="47">
        <f>[43]Abril!$E$6</f>
        <v>90.416666666666671</v>
      </c>
      <c r="D47" s="47">
        <f>[43]Abril!$E$7</f>
        <v>84.75</v>
      </c>
      <c r="E47" s="47">
        <f>[43]Abril!$E$8</f>
        <v>76.583333333333329</v>
      </c>
      <c r="F47" s="47">
        <f>[43]Abril!$E$9</f>
        <v>75.375</v>
      </c>
      <c r="G47" s="47">
        <f>[43]Abril!$E$10</f>
        <v>73.666666666666671</v>
      </c>
      <c r="H47" s="47">
        <f>[43]Abril!$E$11</f>
        <v>70.875</v>
      </c>
      <c r="I47" s="47">
        <f>[43]Abril!$E$12</f>
        <v>67.541666666666671</v>
      </c>
      <c r="J47" s="47">
        <f>[43]Abril!$E$13</f>
        <v>69.25</v>
      </c>
      <c r="K47" s="47">
        <f>[43]Abril!$E$14</f>
        <v>70.5</v>
      </c>
      <c r="L47" s="47">
        <f>[43]Abril!$E$15</f>
        <v>67.125</v>
      </c>
      <c r="M47" s="47">
        <f>[43]Abril!$E$16</f>
        <v>63.291666666666664</v>
      </c>
      <c r="N47" s="47">
        <f>[43]Abril!$E$17</f>
        <v>65.166666666666671</v>
      </c>
      <c r="O47" s="47">
        <f>[43]Abril!$E$18</f>
        <v>68.5</v>
      </c>
      <c r="P47" s="47">
        <f>[43]Abril!$E$19</f>
        <v>86.375</v>
      </c>
      <c r="Q47" s="47">
        <f>[43]Abril!$E$20</f>
        <v>87.333333333333329</v>
      </c>
      <c r="R47" s="47">
        <f>[43]Abril!$E$21</f>
        <v>81.208333333333329</v>
      </c>
      <c r="S47" s="47">
        <f>[43]Abril!$E$22</f>
        <v>79.416666666666671</v>
      </c>
      <c r="T47" s="47">
        <f>[43]Abril!$E$23</f>
        <v>76.75</v>
      </c>
      <c r="U47" s="47">
        <f>[43]Abril!$E$24</f>
        <v>79.333333333333329</v>
      </c>
      <c r="V47" s="47">
        <f>[43]Abril!$E$25</f>
        <v>72.916666666666671</v>
      </c>
      <c r="W47" s="47">
        <f>[43]Abril!$E$26</f>
        <v>68.5</v>
      </c>
      <c r="X47" s="47">
        <f>[43]Abril!$E$27</f>
        <v>67.416666666666671</v>
      </c>
      <c r="Y47" s="47">
        <f>[43]Abril!$E$28</f>
        <v>68.333333333333329</v>
      </c>
      <c r="Z47" s="47">
        <f>[43]Abril!$E$29</f>
        <v>64.5</v>
      </c>
      <c r="AA47" s="47">
        <f>[43]Abril!$E$30</f>
        <v>65.541666666666671</v>
      </c>
      <c r="AB47" s="47">
        <f>[43]Abril!$E$31</f>
        <v>67.916666666666671</v>
      </c>
      <c r="AC47" s="47">
        <f>[43]Abril!$E$32</f>
        <v>66.5</v>
      </c>
      <c r="AD47" s="47">
        <f>[43]Abril!$E$33</f>
        <v>70.625</v>
      </c>
      <c r="AE47" s="47">
        <f>[43]Abril!$E$34</f>
        <v>67.916666666666671</v>
      </c>
      <c r="AF47" s="104">
        <f t="shared" si="5"/>
        <v>73.447222222222223</v>
      </c>
    </row>
    <row r="48" spans="1:32" ht="17.100000000000001" customHeight="1" x14ac:dyDescent="0.2">
      <c r="A48" s="87" t="s">
        <v>164</v>
      </c>
      <c r="B48" s="47" t="str">
        <f>[44]Abril!$E$5</f>
        <v>*</v>
      </c>
      <c r="C48" s="47" t="str">
        <f>[44]Abril!$E$6</f>
        <v>*</v>
      </c>
      <c r="D48" s="47" t="str">
        <f>[44]Abril!$E$7</f>
        <v>*</v>
      </c>
      <c r="E48" s="47" t="str">
        <f>[44]Abril!$E$8</f>
        <v>*</v>
      </c>
      <c r="F48" s="47" t="str">
        <f>[44]Abril!$E$9</f>
        <v>*</v>
      </c>
      <c r="G48" s="47" t="str">
        <f>[44]Abril!$E$10</f>
        <v>*</v>
      </c>
      <c r="H48" s="47" t="str">
        <f>[44]Abril!$E$11</f>
        <v>*</v>
      </c>
      <c r="I48" s="47" t="str">
        <f>[44]Abril!$E$12</f>
        <v>*</v>
      </c>
      <c r="J48" s="47" t="str">
        <f>[44]Abril!$E$13</f>
        <v>*</v>
      </c>
      <c r="K48" s="47" t="str">
        <f>[44]Abril!$E$14</f>
        <v>*</v>
      </c>
      <c r="L48" s="47" t="str">
        <f>[44]Abril!$E$15</f>
        <v>*</v>
      </c>
      <c r="M48" s="47" t="str">
        <f>[44]Abril!$E$16</f>
        <v>*</v>
      </c>
      <c r="N48" s="47" t="str">
        <f>[44]Abril!$E$17</f>
        <v>*</v>
      </c>
      <c r="O48" s="47" t="str">
        <f>[44]Abril!$E$18</f>
        <v>*</v>
      </c>
      <c r="P48" s="47" t="str">
        <f>[44]Abril!$E$19</f>
        <v>*</v>
      </c>
      <c r="Q48" s="47" t="str">
        <f>[44]Abril!$E$20</f>
        <v>*</v>
      </c>
      <c r="R48" s="47" t="str">
        <f>[44]Abril!$E$21</f>
        <v>*</v>
      </c>
      <c r="S48" s="47" t="str">
        <f>[44]Abril!$E$22</f>
        <v>*</v>
      </c>
      <c r="T48" s="47" t="str">
        <f>[44]Abril!$E$23</f>
        <v>*</v>
      </c>
      <c r="U48" s="47" t="str">
        <f>[44]Abril!$E$24</f>
        <v>*</v>
      </c>
      <c r="V48" s="47" t="str">
        <f>[44]Abril!$E$25</f>
        <v>*</v>
      </c>
      <c r="W48" s="47" t="str">
        <f>[44]Abril!$E$26</f>
        <v>*</v>
      </c>
      <c r="X48" s="47">
        <f>[44]Abril!$E$27</f>
        <v>62.4</v>
      </c>
      <c r="Y48" s="47">
        <f>[44]Abril!$E$28</f>
        <v>68.875</v>
      </c>
      <c r="Z48" s="47">
        <f>[44]Abril!$E$29</f>
        <v>64.625</v>
      </c>
      <c r="AA48" s="47">
        <f>[44]Abril!$E$30</f>
        <v>65.625</v>
      </c>
      <c r="AB48" s="47">
        <f>[44]Abril!$E$31</f>
        <v>67.375</v>
      </c>
      <c r="AC48" s="47">
        <f>[44]Abril!$E$32</f>
        <v>68.833333333333329</v>
      </c>
      <c r="AD48" s="47">
        <f>[44]Abril!$E$33</f>
        <v>68.125</v>
      </c>
      <c r="AE48" s="47">
        <f>[44]Abril!$E$34</f>
        <v>67.916666666666671</v>
      </c>
      <c r="AF48" s="104">
        <f t="shared" si="5"/>
        <v>66.721874999999997</v>
      </c>
    </row>
    <row r="49" spans="1:37" ht="17.100000000000001" customHeight="1" x14ac:dyDescent="0.2">
      <c r="A49" s="87" t="s">
        <v>165</v>
      </c>
      <c r="B49" s="47" t="str">
        <f>[45]Abril!$E$5</f>
        <v>*</v>
      </c>
      <c r="C49" s="47" t="str">
        <f>[45]Abril!$E$6</f>
        <v>*</v>
      </c>
      <c r="D49" s="47" t="str">
        <f>[45]Abril!$E$7</f>
        <v>*</v>
      </c>
      <c r="E49" s="47" t="str">
        <f>[45]Abril!$E$8</f>
        <v>*</v>
      </c>
      <c r="F49" s="47">
        <f>[45]Abril!$E$9</f>
        <v>43.75</v>
      </c>
      <c r="G49" s="47">
        <f>[45]Abril!$E$10</f>
        <v>60.153846153846153</v>
      </c>
      <c r="H49" s="47">
        <f>[45]Abril!$E$11</f>
        <v>60.764705882352942</v>
      </c>
      <c r="I49" s="47">
        <f>[45]Abril!$E$12</f>
        <v>63.25</v>
      </c>
      <c r="J49" s="47">
        <f>[45]Abril!$E$13</f>
        <v>71.75</v>
      </c>
      <c r="K49" s="47">
        <f>[45]Abril!$E$14</f>
        <v>72.375</v>
      </c>
      <c r="L49" s="47">
        <f>[45]Abril!$E$15</f>
        <v>66.75</v>
      </c>
      <c r="M49" s="47">
        <f>[45]Abril!$E$16</f>
        <v>65.416666666666671</v>
      </c>
      <c r="N49" s="47">
        <f>[45]Abril!$E$17</f>
        <v>65.041666666666671</v>
      </c>
      <c r="O49" s="47">
        <f>[45]Abril!$E$18</f>
        <v>74.625</v>
      </c>
      <c r="P49" s="47">
        <f>[45]Abril!$E$19</f>
        <v>82.333333333333329</v>
      </c>
      <c r="Q49" s="47">
        <f>[45]Abril!$E$20</f>
        <v>75</v>
      </c>
      <c r="R49" s="47">
        <f>[45]Abril!$E$21</f>
        <v>71</v>
      </c>
      <c r="S49" s="47">
        <f>[45]Abril!$E$22</f>
        <v>70.958333333333329</v>
      </c>
      <c r="T49" s="47">
        <f>[45]Abril!$E$23</f>
        <v>74.875</v>
      </c>
      <c r="U49" s="47">
        <f>[45]Abril!$E$24</f>
        <v>70.333333333333329</v>
      </c>
      <c r="V49" s="47">
        <f>[45]Abril!$E$25</f>
        <v>63.208333333333336</v>
      </c>
      <c r="W49" s="47">
        <f>[45]Abril!$E$26</f>
        <v>59.291666666666664</v>
      </c>
      <c r="X49" s="47">
        <f>[45]Abril!$E$27</f>
        <v>70.5</v>
      </c>
      <c r="Y49" s="47">
        <f>[45]Abril!$E$28</f>
        <v>65.125</v>
      </c>
      <c r="Z49" s="47">
        <f>[45]Abril!$E$29</f>
        <v>60.583333333333336</v>
      </c>
      <c r="AA49" s="47">
        <f>[45]Abril!$E$30</f>
        <v>66.583333333333329</v>
      </c>
      <c r="AB49" s="47">
        <f>[45]Abril!$E$31</f>
        <v>70.625</v>
      </c>
      <c r="AC49" s="47">
        <f>[45]Abril!$E$32</f>
        <v>69.375</v>
      </c>
      <c r="AD49" s="47">
        <f>[45]Abril!$E$33</f>
        <v>70.875</v>
      </c>
      <c r="AE49" s="47">
        <f>[45]Abril!$E$34</f>
        <v>67.291666666666671</v>
      </c>
      <c r="AF49" s="104">
        <f t="shared" si="5"/>
        <v>67.378277642417913</v>
      </c>
    </row>
    <row r="50" spans="1:37" s="46" customFormat="1" ht="17.100000000000001" customHeight="1" x14ac:dyDescent="0.2">
      <c r="A50" s="102" t="s">
        <v>34</v>
      </c>
      <c r="B50" s="50">
        <f t="shared" ref="B50:AF50" si="6">AVERAGE(B5:B49)</f>
        <v>86.546978919773039</v>
      </c>
      <c r="C50" s="50">
        <f t="shared" si="6"/>
        <v>84.104247876061976</v>
      </c>
      <c r="D50" s="50">
        <f t="shared" si="6"/>
        <v>77.217519742973721</v>
      </c>
      <c r="E50" s="50">
        <f t="shared" si="6"/>
        <v>72.163218390804602</v>
      </c>
      <c r="F50" s="50">
        <f t="shared" si="6"/>
        <v>68.703834741450081</v>
      </c>
      <c r="G50" s="50">
        <f t="shared" si="6"/>
        <v>65.722802901755102</v>
      </c>
      <c r="H50" s="50">
        <f t="shared" si="6"/>
        <v>62.756872191691919</v>
      </c>
      <c r="I50" s="50">
        <f t="shared" si="6"/>
        <v>61.25150700553926</v>
      </c>
      <c r="J50" s="50">
        <f t="shared" si="6"/>
        <v>65.594951968916845</v>
      </c>
      <c r="K50" s="50">
        <f t="shared" si="6"/>
        <v>67.828506585686526</v>
      </c>
      <c r="L50" s="50">
        <f t="shared" si="6"/>
        <v>66.22152001296385</v>
      </c>
      <c r="M50" s="50">
        <f t="shared" si="6"/>
        <v>64.575072490946184</v>
      </c>
      <c r="N50" s="50">
        <f t="shared" si="6"/>
        <v>63.036814574314576</v>
      </c>
      <c r="O50" s="50">
        <f t="shared" si="6"/>
        <v>69.073176832959447</v>
      </c>
      <c r="P50" s="50">
        <f t="shared" si="6"/>
        <v>76.612859289832969</v>
      </c>
      <c r="Q50" s="50">
        <f t="shared" si="6"/>
        <v>77.593610715979153</v>
      </c>
      <c r="R50" s="50">
        <f t="shared" si="6"/>
        <v>74.483970359705665</v>
      </c>
      <c r="S50" s="50">
        <f t="shared" si="6"/>
        <v>74.589175781483476</v>
      </c>
      <c r="T50" s="50">
        <f t="shared" si="6"/>
        <v>73.446007156620965</v>
      </c>
      <c r="U50" s="50">
        <f t="shared" si="6"/>
        <v>75.636537853643119</v>
      </c>
      <c r="V50" s="50">
        <f t="shared" si="6"/>
        <v>72.482687317182183</v>
      </c>
      <c r="W50" s="50">
        <f t="shared" si="6"/>
        <v>64.887588434956868</v>
      </c>
      <c r="X50" s="50">
        <f t="shared" si="6"/>
        <v>62.943433685879334</v>
      </c>
      <c r="Y50" s="50">
        <f t="shared" si="6"/>
        <v>64.936028786028785</v>
      </c>
      <c r="Z50" s="50">
        <f t="shared" si="6"/>
        <v>63.800968026538683</v>
      </c>
      <c r="AA50" s="50">
        <f t="shared" si="6"/>
        <v>63.847329545454571</v>
      </c>
      <c r="AB50" s="50">
        <f t="shared" si="6"/>
        <v>63.838159907725128</v>
      </c>
      <c r="AC50" s="50">
        <f t="shared" si="6"/>
        <v>65.94950775460687</v>
      </c>
      <c r="AD50" s="50">
        <f t="shared" si="6"/>
        <v>64.367259467259473</v>
      </c>
      <c r="AE50" s="50">
        <f t="shared" si="6"/>
        <v>63.952982591928716</v>
      </c>
      <c r="AF50" s="104">
        <f t="shared" si="6"/>
        <v>69.327905991003689</v>
      </c>
    </row>
    <row r="51" spans="1:37" x14ac:dyDescent="0.2">
      <c r="A51" s="77"/>
      <c r="B51" s="63"/>
      <c r="C51" s="63"/>
      <c r="D51" s="63" t="s">
        <v>137</v>
      </c>
      <c r="E51" s="63"/>
      <c r="F51" s="63"/>
      <c r="G51" s="63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6"/>
      <c r="AE51" s="66"/>
      <c r="AF51" s="78"/>
    </row>
    <row r="52" spans="1:37" x14ac:dyDescent="0.2">
      <c r="A52" s="77"/>
      <c r="B52" s="67" t="s">
        <v>138</v>
      </c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 t="s">
        <v>52</v>
      </c>
      <c r="N52" s="62"/>
      <c r="O52" s="62"/>
      <c r="P52" s="62"/>
      <c r="Q52" s="62"/>
      <c r="R52" s="62"/>
      <c r="S52" s="62"/>
      <c r="T52" s="142" t="s">
        <v>139</v>
      </c>
      <c r="U52" s="142"/>
      <c r="V52" s="142"/>
      <c r="W52" s="142"/>
      <c r="X52" s="142"/>
      <c r="Y52" s="62"/>
      <c r="Z52" s="62"/>
      <c r="AA52" s="62"/>
      <c r="AB52" s="62"/>
      <c r="AC52" s="62"/>
      <c r="AD52" s="62"/>
      <c r="AE52" s="62"/>
      <c r="AF52" s="81"/>
      <c r="AG52" s="51"/>
    </row>
    <row r="53" spans="1:37" x14ac:dyDescent="0.2">
      <c r="A53" s="80"/>
      <c r="B53" s="62"/>
      <c r="C53" s="62"/>
      <c r="D53" s="62"/>
      <c r="E53" s="62"/>
      <c r="F53" s="62"/>
      <c r="G53" s="62"/>
      <c r="H53" s="62"/>
      <c r="I53" s="62"/>
      <c r="J53" s="65"/>
      <c r="K53" s="65"/>
      <c r="L53" s="65"/>
      <c r="M53" s="65" t="s">
        <v>53</v>
      </c>
      <c r="N53" s="65"/>
      <c r="O53" s="65"/>
      <c r="P53" s="65"/>
      <c r="Q53" s="62"/>
      <c r="R53" s="62"/>
      <c r="S53" s="62"/>
      <c r="T53" s="143" t="s">
        <v>140</v>
      </c>
      <c r="U53" s="143"/>
      <c r="V53" s="143"/>
      <c r="W53" s="143"/>
      <c r="X53" s="143"/>
      <c r="Y53" s="62"/>
      <c r="Z53" s="62"/>
      <c r="AA53" s="62"/>
      <c r="AB53" s="62"/>
      <c r="AC53" s="62"/>
      <c r="AD53" s="66"/>
      <c r="AE53" s="66"/>
      <c r="AF53" s="78"/>
      <c r="AG53" s="51"/>
      <c r="AH53" s="51"/>
    </row>
    <row r="54" spans="1:37" x14ac:dyDescent="0.2">
      <c r="A54" s="77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6"/>
      <c r="AE54" s="66"/>
      <c r="AF54" s="78"/>
    </row>
    <row r="55" spans="1:37" x14ac:dyDescent="0.2">
      <c r="A55" s="80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81"/>
    </row>
    <row r="56" spans="1:37" ht="13.5" thickBot="1" x14ac:dyDescent="0.2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92"/>
      <c r="AH56" s="57" t="s">
        <v>54</v>
      </c>
      <c r="AI56" s="57" t="s">
        <v>54</v>
      </c>
    </row>
    <row r="57" spans="1:37" x14ac:dyDescent="0.2">
      <c r="M57" s="51" t="s">
        <v>54</v>
      </c>
      <c r="Y57" s="51" t="s">
        <v>54</v>
      </c>
      <c r="AK57" s="57" t="s">
        <v>54</v>
      </c>
    </row>
    <row r="62" spans="1:37" x14ac:dyDescent="0.2">
      <c r="AI62" s="57" t="s">
        <v>54</v>
      </c>
    </row>
  </sheetData>
  <sheetProtection algorithmName="SHA-512" hashValue="/mKOfy1/4obLa+Yv8KihPmZRp8Thgnp9NgaykiZuDd+adrmMTEhHgoo4QhAXLioO1+XkfUaUoP2AnJXPOLesSw==" saltValue="i5PbGXu/d3cm5UhxmWhCZQ==" spinCount="100000" sheet="1" objects="1" scenarios="1"/>
  <mergeCells count="35">
    <mergeCell ref="Z3:Z4"/>
    <mergeCell ref="AE3:AE4"/>
    <mergeCell ref="AA3:AA4"/>
    <mergeCell ref="AB3:AB4"/>
    <mergeCell ref="AC3:AC4"/>
    <mergeCell ref="AD3:AD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52:X52"/>
    <mergeCell ref="T53:X53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5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zoomScale="90" zoomScaleNormal="90" workbookViewId="0">
      <selection activeCell="AH67" sqref="AH67"/>
    </sheetView>
  </sheetViews>
  <sheetFormatPr defaultRowHeight="12.75" x14ac:dyDescent="0.2"/>
  <cols>
    <col min="1" max="1" width="19.140625" style="51" bestFit="1" customWidth="1"/>
    <col min="2" max="31" width="6.42578125" style="51" customWidth="1"/>
    <col min="32" max="32" width="7.5703125" style="52" bestFit="1" customWidth="1"/>
    <col min="33" max="33" width="7.28515625" style="53" bestFit="1" customWidth="1"/>
    <col min="34" max="16384" width="9.140625" style="42"/>
  </cols>
  <sheetData>
    <row r="1" spans="1:33" ht="20.100000000000001" customHeight="1" x14ac:dyDescent="0.2">
      <c r="A1" s="154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3" s="43" customFormat="1" ht="20.100000000000001" customHeight="1" x14ac:dyDescent="0.2">
      <c r="A2" s="158" t="s">
        <v>21</v>
      </c>
      <c r="B2" s="144" t="s">
        <v>136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6"/>
    </row>
    <row r="3" spans="1:33" s="46" customFormat="1" ht="20.100000000000001" customHeight="1" x14ac:dyDescent="0.2">
      <c r="A3" s="158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44" t="s">
        <v>41</v>
      </c>
      <c r="AG3" s="100" t="s">
        <v>40</v>
      </c>
    </row>
    <row r="4" spans="1:33" s="46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44" t="s">
        <v>39</v>
      </c>
      <c r="AG4" s="100" t="s">
        <v>39</v>
      </c>
    </row>
    <row r="5" spans="1:33" s="46" customFormat="1" ht="20.100000000000001" customHeight="1" x14ac:dyDescent="0.2">
      <c r="A5" s="101" t="s">
        <v>47</v>
      </c>
      <c r="B5" s="47">
        <f>[1]Abril!$F$5</f>
        <v>100</v>
      </c>
      <c r="C5" s="47">
        <f>[1]Abril!$F$6</f>
        <v>100</v>
      </c>
      <c r="D5" s="47">
        <f>[1]Abril!$F$7</f>
        <v>100</v>
      </c>
      <c r="E5" s="47">
        <f>[1]Abril!$F$8</f>
        <v>100</v>
      </c>
      <c r="F5" s="47">
        <f>[1]Abril!$F$9</f>
        <v>100</v>
      </c>
      <c r="G5" s="47">
        <f>[1]Abril!$F$10</f>
        <v>100</v>
      </c>
      <c r="H5" s="47">
        <f>[1]Abril!$F$11</f>
        <v>100</v>
      </c>
      <c r="I5" s="47">
        <f>[1]Abril!$F$12</f>
        <v>98</v>
      </c>
      <c r="J5" s="47">
        <f>[1]Abril!$F$13</f>
        <v>94</v>
      </c>
      <c r="K5" s="47">
        <f>[1]Abril!$F$14</f>
        <v>100</v>
      </c>
      <c r="L5" s="47">
        <f>[1]Abril!$F$15</f>
        <v>97</v>
      </c>
      <c r="M5" s="47">
        <f>[1]Abril!$F$16</f>
        <v>97</v>
      </c>
      <c r="N5" s="47">
        <f>[1]Abril!$F$17</f>
        <v>99</v>
      </c>
      <c r="O5" s="47">
        <f>[1]Abril!$F$18</f>
        <v>97</v>
      </c>
      <c r="P5" s="47">
        <f>[1]Abril!$F$19</f>
        <v>96</v>
      </c>
      <c r="Q5" s="47">
        <f>[1]Abril!$F$20</f>
        <v>98</v>
      </c>
      <c r="R5" s="47">
        <f>[1]Abril!$F$21</f>
        <v>89</v>
      </c>
      <c r="S5" s="47">
        <f>[1]Abril!$F$22</f>
        <v>97</v>
      </c>
      <c r="T5" s="47">
        <f>[1]Abril!$F$23</f>
        <v>99</v>
      </c>
      <c r="U5" s="47">
        <f>[1]Abril!$F$24</f>
        <v>98</v>
      </c>
      <c r="V5" s="47">
        <f>[1]Abril!$F$25</f>
        <v>100</v>
      </c>
      <c r="W5" s="47">
        <f>[1]Abril!$F$26</f>
        <v>100</v>
      </c>
      <c r="X5" s="47">
        <f>[1]Abril!$F$27</f>
        <v>98</v>
      </c>
      <c r="Y5" s="47">
        <f>[1]Abril!$F$28</f>
        <v>100</v>
      </c>
      <c r="Z5" s="47">
        <f>[1]Abril!$F$29</f>
        <v>98</v>
      </c>
      <c r="AA5" s="47">
        <f>[1]Abril!$F$30</f>
        <v>98</v>
      </c>
      <c r="AB5" s="47">
        <f>[1]Abril!$F$31</f>
        <v>99</v>
      </c>
      <c r="AC5" s="47">
        <f>[1]Abril!$F$32</f>
        <v>98</v>
      </c>
      <c r="AD5" s="47">
        <f>[1]Abril!$F$33</f>
        <v>98</v>
      </c>
      <c r="AE5" s="47">
        <f>[1]Abril!$F$34</f>
        <v>99</v>
      </c>
      <c r="AF5" s="44">
        <f t="shared" ref="AF5:AF30" si="1">MAX(B5:AE5)</f>
        <v>100</v>
      </c>
      <c r="AG5" s="139">
        <f t="shared" ref="AG5:AG30" si="2">AVERAGE(B5:AE5)</f>
        <v>98.233333333333334</v>
      </c>
    </row>
    <row r="6" spans="1:33" ht="17.100000000000001" customHeight="1" x14ac:dyDescent="0.2">
      <c r="A6" s="101" t="s">
        <v>0</v>
      </c>
      <c r="B6" s="47">
        <f>[2]Abril!$F$5</f>
        <v>98</v>
      </c>
      <c r="C6" s="47">
        <f>[2]Abril!$F$6</f>
        <v>98</v>
      </c>
      <c r="D6" s="47">
        <f>[2]Abril!$F$7</f>
        <v>98</v>
      </c>
      <c r="E6" s="47">
        <f>[2]Abril!$F$8</f>
        <v>98</v>
      </c>
      <c r="F6" s="47">
        <f>[2]Abril!$F$9</f>
        <v>98</v>
      </c>
      <c r="G6" s="47">
        <f>[2]Abril!$F$10</f>
        <v>92</v>
      </c>
      <c r="H6" s="47">
        <f>[2]Abril!$F$11</f>
        <v>95</v>
      </c>
      <c r="I6" s="47">
        <f>[2]Abril!$F$12</f>
        <v>94</v>
      </c>
      <c r="J6" s="47">
        <f>[2]Abril!$F$13</f>
        <v>91</v>
      </c>
      <c r="K6" s="47">
        <f>[2]Abril!$F$14</f>
        <v>91</v>
      </c>
      <c r="L6" s="47">
        <f>[2]Abril!$F$15</f>
        <v>93</v>
      </c>
      <c r="M6" s="47">
        <f>[2]Abril!$F$16</f>
        <v>91</v>
      </c>
      <c r="N6" s="47">
        <f>[2]Abril!$F$17</f>
        <v>91</v>
      </c>
      <c r="O6" s="47">
        <f>[2]Abril!$F$18</f>
        <v>91</v>
      </c>
      <c r="P6" s="47">
        <f>[2]Abril!$F$19</f>
        <v>90</v>
      </c>
      <c r="Q6" s="47">
        <f>[2]Abril!$F$20</f>
        <v>98</v>
      </c>
      <c r="R6" s="47">
        <f>[2]Abril!$F$21</f>
        <v>93</v>
      </c>
      <c r="S6" s="47">
        <f>[2]Abril!$F$22</f>
        <v>91</v>
      </c>
      <c r="T6" s="47">
        <f>[2]Abril!$F$23</f>
        <v>93</v>
      </c>
      <c r="U6" s="47">
        <f>[2]Abril!$F$24</f>
        <v>93</v>
      </c>
      <c r="V6" s="47">
        <f>[2]Abril!$F$25</f>
        <v>97</v>
      </c>
      <c r="W6" s="47">
        <f>[2]Abril!$F$26</f>
        <v>98</v>
      </c>
      <c r="X6" s="47">
        <f>[2]Abril!$F$27</f>
        <v>94</v>
      </c>
      <c r="Y6" s="47">
        <f>[2]Abril!$F$28</f>
        <v>93</v>
      </c>
      <c r="Z6" s="47">
        <f>[2]Abril!$F$29</f>
        <v>94</v>
      </c>
      <c r="AA6" s="47">
        <f>[2]Abril!$F$30</f>
        <v>91</v>
      </c>
      <c r="AB6" s="47">
        <f>[2]Abril!$F$31</f>
        <v>90</v>
      </c>
      <c r="AC6" s="47">
        <f>[2]Abril!$F$32</f>
        <v>98</v>
      </c>
      <c r="AD6" s="47">
        <f>[2]Abril!$F$33</f>
        <v>92</v>
      </c>
      <c r="AE6" s="47">
        <f>[2]Abril!$F$34</f>
        <v>94</v>
      </c>
      <c r="AF6" s="48">
        <f t="shared" si="1"/>
        <v>98</v>
      </c>
      <c r="AG6" s="140">
        <f t="shared" si="2"/>
        <v>93.933333333333337</v>
      </c>
    </row>
    <row r="7" spans="1:33" ht="17.100000000000001" customHeight="1" x14ac:dyDescent="0.2">
      <c r="A7" s="138" t="s">
        <v>1</v>
      </c>
      <c r="B7" s="47">
        <f>[3]Abril!$F$5</f>
        <v>97</v>
      </c>
      <c r="C7" s="47">
        <f>[3]Abril!$F$6</f>
        <v>96</v>
      </c>
      <c r="D7" s="47">
        <f>[3]Abril!$F$7</f>
        <v>100</v>
      </c>
      <c r="E7" s="47">
        <f>[3]Abril!$F$8</f>
        <v>96</v>
      </c>
      <c r="F7" s="47">
        <f>[3]Abril!$F$9</f>
        <v>97</v>
      </c>
      <c r="G7" s="47">
        <f>[3]Abril!$F$10</f>
        <v>96</v>
      </c>
      <c r="H7" s="47">
        <f>[3]Abril!$F$11</f>
        <v>92</v>
      </c>
      <c r="I7" s="47">
        <f>[3]Abril!$F$12</f>
        <v>95</v>
      </c>
      <c r="J7" s="47">
        <f>[3]Abril!$F$13</f>
        <v>94</v>
      </c>
      <c r="K7" s="47">
        <f>[3]Abril!$F$14</f>
        <v>90</v>
      </c>
      <c r="L7" s="47">
        <f>[3]Abril!$F$15</f>
        <v>94</v>
      </c>
      <c r="M7" s="47">
        <f>[3]Abril!$F$16</f>
        <v>93</v>
      </c>
      <c r="N7" s="47">
        <f>[3]Abril!$F$17</f>
        <v>96</v>
      </c>
      <c r="O7" s="47">
        <f>[3]Abril!$F$18</f>
        <v>95</v>
      </c>
      <c r="P7" s="47">
        <f>[3]Abril!$F$19</f>
        <v>95</v>
      </c>
      <c r="Q7" s="47">
        <f>[3]Abril!$F$20</f>
        <v>95</v>
      </c>
      <c r="R7" s="47">
        <f>[3]Abril!$F$21</f>
        <v>96</v>
      </c>
      <c r="S7" s="47">
        <f>[3]Abril!$F$22</f>
        <v>96</v>
      </c>
      <c r="T7" s="47">
        <f>[3]Abril!$F$23</f>
        <v>96</v>
      </c>
      <c r="U7" s="47">
        <f>[3]Abril!$F$24</f>
        <v>95</v>
      </c>
      <c r="V7" s="47">
        <f>[3]Abril!$F$25</f>
        <v>96</v>
      </c>
      <c r="W7" s="47">
        <f>[3]Abril!$F$26</f>
        <v>97</v>
      </c>
      <c r="X7" s="47">
        <f>[3]Abril!$F$27</f>
        <v>96</v>
      </c>
      <c r="Y7" s="47">
        <f>[3]Abril!$F$28</f>
        <v>96</v>
      </c>
      <c r="Z7" s="47">
        <f>[3]Abril!$F$29</f>
        <v>94</v>
      </c>
      <c r="AA7" s="47">
        <f>[3]Abril!$F$30</f>
        <v>92</v>
      </c>
      <c r="AB7" s="47">
        <f>[3]Abril!$F$31</f>
        <v>95</v>
      </c>
      <c r="AC7" s="47">
        <f>[3]Abril!$F$32</f>
        <v>96</v>
      </c>
      <c r="AD7" s="47">
        <f>[3]Abril!$F$33</f>
        <v>96</v>
      </c>
      <c r="AE7" s="47">
        <f>[3]Abril!$F$34</f>
        <v>96</v>
      </c>
      <c r="AF7" s="48">
        <f t="shared" si="1"/>
        <v>100</v>
      </c>
      <c r="AG7" s="140">
        <f t="shared" si="2"/>
        <v>95.266666666666666</v>
      </c>
    </row>
    <row r="8" spans="1:33" ht="17.100000000000001" customHeight="1" x14ac:dyDescent="0.2">
      <c r="A8" s="138" t="s">
        <v>55</v>
      </c>
      <c r="B8" s="47">
        <f>[4]Abril!$F$5</f>
        <v>100</v>
      </c>
      <c r="C8" s="47">
        <f>[4]Abril!$F$6</f>
        <v>100</v>
      </c>
      <c r="D8" s="47">
        <f>[4]Abril!$F$7</f>
        <v>100</v>
      </c>
      <c r="E8" s="47">
        <f>[4]Abril!$F$8</f>
        <v>100</v>
      </c>
      <c r="F8" s="47">
        <f>[4]Abril!$F$9</f>
        <v>97</v>
      </c>
      <c r="G8" s="47">
        <f>[4]Abril!$F$10</f>
        <v>100</v>
      </c>
      <c r="H8" s="47">
        <f>[4]Abril!$F$11</f>
        <v>78</v>
      </c>
      <c r="I8" s="47">
        <f>[4]Abril!$F$12</f>
        <v>75</v>
      </c>
      <c r="J8" s="47">
        <f>[4]Abril!$F$13</f>
        <v>82</v>
      </c>
      <c r="K8" s="47">
        <f>[4]Abril!$F$14</f>
        <v>95</v>
      </c>
      <c r="L8" s="47">
        <f>[4]Abril!$F$15</f>
        <v>81</v>
      </c>
      <c r="M8" s="47">
        <f>[4]Abril!$F$16</f>
        <v>83</v>
      </c>
      <c r="N8" s="47">
        <f>[4]Abril!$F$17</f>
        <v>80</v>
      </c>
      <c r="O8" s="47">
        <f>[4]Abril!$F$18</f>
        <v>80</v>
      </c>
      <c r="P8" s="47">
        <f>[4]Abril!$F$19</f>
        <v>82</v>
      </c>
      <c r="Q8" s="47">
        <f>[4]Abril!$F$20</f>
        <v>82</v>
      </c>
      <c r="R8" s="47">
        <f>[4]Abril!$F$21</f>
        <v>77</v>
      </c>
      <c r="S8" s="47">
        <f>[4]Abril!$F$22</f>
        <v>84</v>
      </c>
      <c r="T8" s="47">
        <f>[4]Abril!$F$23</f>
        <v>83</v>
      </c>
      <c r="U8" s="47">
        <f>[4]Abril!$F$24</f>
        <v>77</v>
      </c>
      <c r="V8" s="47">
        <f>[4]Abril!$F$25</f>
        <v>79</v>
      </c>
      <c r="W8" s="47">
        <f>[4]Abril!$F$26</f>
        <v>83</v>
      </c>
      <c r="X8" s="47">
        <f>[4]Abril!$F$27</f>
        <v>72</v>
      </c>
      <c r="Y8" s="47">
        <f>[4]Abril!$F$28</f>
        <v>78</v>
      </c>
      <c r="Z8" s="47">
        <f>[4]Abril!$F$29</f>
        <v>76</v>
      </c>
      <c r="AA8" s="47">
        <f>[4]Abril!$F$30</f>
        <v>73</v>
      </c>
      <c r="AB8" s="47">
        <f>[4]Abril!$F$31</f>
        <v>78</v>
      </c>
      <c r="AC8" s="47">
        <f>[4]Abril!$F$32</f>
        <v>82</v>
      </c>
      <c r="AD8" s="47">
        <f>[4]Abril!$F$33</f>
        <v>77</v>
      </c>
      <c r="AE8" s="47">
        <f>[4]Abril!$F$34</f>
        <v>93</v>
      </c>
      <c r="AF8" s="48">
        <f t="shared" ref="AF8" si="3">MAX(B8:AE8)</f>
        <v>100</v>
      </c>
      <c r="AG8" s="140">
        <f t="shared" ref="AG8" si="4">AVERAGE(B8:AE8)</f>
        <v>84.233333333333334</v>
      </c>
    </row>
    <row r="9" spans="1:33" ht="17.100000000000001" customHeight="1" x14ac:dyDescent="0.2">
      <c r="A9" s="138" t="s">
        <v>48</v>
      </c>
      <c r="B9" s="47" t="str">
        <f>[5]Abril!$F$5</f>
        <v>*</v>
      </c>
      <c r="C9" s="47" t="str">
        <f>[5]Abril!$F$6</f>
        <v>*</v>
      </c>
      <c r="D9" s="47" t="str">
        <f>[5]Abril!$F$7</f>
        <v>*</v>
      </c>
      <c r="E9" s="47" t="str">
        <f>[5]Abril!$F$8</f>
        <v>*</v>
      </c>
      <c r="F9" s="47" t="str">
        <f>[5]Abril!$F$9</f>
        <v>*</v>
      </c>
      <c r="G9" s="47" t="str">
        <f>[5]Abril!$F$10</f>
        <v>*</v>
      </c>
      <c r="H9" s="47" t="str">
        <f>[5]Abril!$F$11</f>
        <v>*</v>
      </c>
      <c r="I9" s="47" t="str">
        <f>[5]Abril!$F$12</f>
        <v>*</v>
      </c>
      <c r="J9" s="47" t="str">
        <f>[5]Abril!$F$13</f>
        <v>*</v>
      </c>
      <c r="K9" s="47" t="str">
        <f>[5]Abril!$F$14</f>
        <v>*</v>
      </c>
      <c r="L9" s="47" t="str">
        <f>[5]Abril!$F$15</f>
        <v>*</v>
      </c>
      <c r="M9" s="47" t="str">
        <f>[5]Abril!$F$16</f>
        <v>*</v>
      </c>
      <c r="N9" s="47" t="str">
        <f>[5]Abril!$F$17</f>
        <v>*</v>
      </c>
      <c r="O9" s="47" t="str">
        <f>[5]Abril!$F$18</f>
        <v>*</v>
      </c>
      <c r="P9" s="47">
        <f>[5]Abril!$F$19</f>
        <v>51</v>
      </c>
      <c r="Q9" s="47">
        <f>[5]Abril!$F$20</f>
        <v>52</v>
      </c>
      <c r="R9" s="47">
        <f>[5]Abril!$F$21</f>
        <v>52</v>
      </c>
      <c r="S9" s="47">
        <f>[5]Abril!$F$22</f>
        <v>52</v>
      </c>
      <c r="T9" s="47">
        <f>[5]Abril!$F$23</f>
        <v>52</v>
      </c>
      <c r="U9" s="47">
        <f>[5]Abril!$F$24</f>
        <v>52</v>
      </c>
      <c r="V9" s="47">
        <f>[5]Abril!$F$25</f>
        <v>52</v>
      </c>
      <c r="W9" s="47">
        <f>[5]Abril!$F$26</f>
        <v>52</v>
      </c>
      <c r="X9" s="47">
        <f>[5]Abril!$F$27</f>
        <v>53</v>
      </c>
      <c r="Y9" s="47">
        <f>[5]Abril!$F$28</f>
        <v>53</v>
      </c>
      <c r="Z9" s="47">
        <f>[5]Abril!$F$29</f>
        <v>53</v>
      </c>
      <c r="AA9" s="47">
        <f>[5]Abril!$F$30</f>
        <v>53</v>
      </c>
      <c r="AB9" s="47">
        <f>[5]Abril!$F$31</f>
        <v>53</v>
      </c>
      <c r="AC9" s="47">
        <f>[5]Abril!$F$32</f>
        <v>53</v>
      </c>
      <c r="AD9" s="47">
        <f>[5]Abril!$F$33</f>
        <v>52</v>
      </c>
      <c r="AE9" s="47">
        <f>[5]Abril!$F$34</f>
        <v>53</v>
      </c>
      <c r="AF9" s="48">
        <f t="shared" si="1"/>
        <v>53</v>
      </c>
      <c r="AG9" s="140">
        <f t="shared" si="2"/>
        <v>52.375</v>
      </c>
    </row>
    <row r="10" spans="1:33" ht="17.100000000000001" customHeight="1" x14ac:dyDescent="0.2">
      <c r="A10" s="138" t="s">
        <v>2</v>
      </c>
      <c r="B10" s="47">
        <f>[6]Abril!$F$5</f>
        <v>93</v>
      </c>
      <c r="C10" s="47">
        <f>[6]Abril!$F$6</f>
        <v>93</v>
      </c>
      <c r="D10" s="47">
        <f>[6]Abril!$F$7</f>
        <v>95</v>
      </c>
      <c r="E10" s="47">
        <f>[6]Abril!$F$8</f>
        <v>84</v>
      </c>
      <c r="F10" s="47">
        <f>[6]Abril!$F$9</f>
        <v>82</v>
      </c>
      <c r="G10" s="47">
        <f>[6]Abril!$F$10</f>
        <v>80</v>
      </c>
      <c r="H10" s="47">
        <f>[6]Abril!$F$11</f>
        <v>77</v>
      </c>
      <c r="I10" s="47">
        <f>[6]Abril!$F$12</f>
        <v>71</v>
      </c>
      <c r="J10" s="47">
        <f>[6]Abril!$F$13</f>
        <v>73</v>
      </c>
      <c r="K10" s="47">
        <f>[6]Abril!$F$14</f>
        <v>78</v>
      </c>
      <c r="L10" s="47">
        <f>[6]Abril!$F$15</f>
        <v>74</v>
      </c>
      <c r="M10" s="47">
        <f>[6]Abril!$F$16</f>
        <v>70</v>
      </c>
      <c r="N10" s="47">
        <f>[6]Abril!$F$17</f>
        <v>78</v>
      </c>
      <c r="O10" s="47">
        <f>[6]Abril!$F$18</f>
        <v>77</v>
      </c>
      <c r="P10" s="47">
        <f>[6]Abril!$F$19</f>
        <v>82</v>
      </c>
      <c r="Q10" s="47">
        <f>[6]Abril!$F$20</f>
        <v>88</v>
      </c>
      <c r="R10" s="47">
        <f>[6]Abril!$F$21</f>
        <v>84</v>
      </c>
      <c r="S10" s="47">
        <f>[6]Abril!$F$22</f>
        <v>85</v>
      </c>
      <c r="T10" s="47">
        <f>[6]Abril!$F$23</f>
        <v>83</v>
      </c>
      <c r="U10" s="47">
        <f>[6]Abril!$F$24</f>
        <v>89</v>
      </c>
      <c r="V10" s="47">
        <f>[6]Abril!$F$25</f>
        <v>91</v>
      </c>
      <c r="W10" s="47">
        <f>[6]Abril!$F$26</f>
        <v>89</v>
      </c>
      <c r="X10" s="47">
        <f>[6]Abril!$F$27</f>
        <v>69</v>
      </c>
      <c r="Y10" s="47">
        <f>[6]Abril!$F$28</f>
        <v>77</v>
      </c>
      <c r="Z10" s="47">
        <f>[6]Abril!$F$29</f>
        <v>61</v>
      </c>
      <c r="AA10" s="47">
        <f>[6]Abril!$F$30</f>
        <v>65</v>
      </c>
      <c r="AB10" s="47">
        <f>[6]Abril!$F$31</f>
        <v>78</v>
      </c>
      <c r="AC10" s="47">
        <f>[6]Abril!$F$32</f>
        <v>81</v>
      </c>
      <c r="AD10" s="47">
        <f>[6]Abril!$F$33</f>
        <v>76</v>
      </c>
      <c r="AE10" s="47">
        <f>[6]Abril!$F$34</f>
        <v>70</v>
      </c>
      <c r="AF10" s="48">
        <f t="shared" si="1"/>
        <v>95</v>
      </c>
      <c r="AG10" s="140">
        <f t="shared" si="2"/>
        <v>79.766666666666666</v>
      </c>
    </row>
    <row r="11" spans="1:33" ht="17.100000000000001" customHeight="1" x14ac:dyDescent="0.2">
      <c r="A11" s="138" t="s">
        <v>3</v>
      </c>
      <c r="B11" s="47">
        <f>[7]Abril!$F$5</f>
        <v>97</v>
      </c>
      <c r="C11" s="47">
        <f>[7]Abril!$F$6</f>
        <v>98</v>
      </c>
      <c r="D11" s="47">
        <f>[7]Abril!$F$7</f>
        <v>98</v>
      </c>
      <c r="E11" s="47">
        <f>[7]Abril!$F$8</f>
        <v>99</v>
      </c>
      <c r="F11" s="47">
        <f>[7]Abril!$F$9</f>
        <v>96</v>
      </c>
      <c r="G11" s="47">
        <f>[7]Abril!$F$10</f>
        <v>95</v>
      </c>
      <c r="H11" s="47">
        <f>[7]Abril!$F$11</f>
        <v>90</v>
      </c>
      <c r="I11" s="47">
        <f>[7]Abril!$F$12</f>
        <v>87</v>
      </c>
      <c r="J11" s="47">
        <f>[7]Abril!$F$13</f>
        <v>94</v>
      </c>
      <c r="K11" s="47">
        <f>[7]Abril!$F$14</f>
        <v>92</v>
      </c>
      <c r="L11" s="47">
        <f>[7]Abril!$F$15</f>
        <v>90</v>
      </c>
      <c r="M11" s="47">
        <f>[7]Abril!$F$16</f>
        <v>91</v>
      </c>
      <c r="N11" s="47">
        <f>[7]Abril!$F$17</f>
        <v>90</v>
      </c>
      <c r="O11" s="47">
        <f>[7]Abril!$F$18</f>
        <v>95</v>
      </c>
      <c r="P11" s="47">
        <f>[7]Abril!$F$19</f>
        <v>96</v>
      </c>
      <c r="Q11" s="47">
        <f>[7]Abril!$F$20</f>
        <v>98</v>
      </c>
      <c r="R11" s="47">
        <f>[7]Abril!$F$21</f>
        <v>98</v>
      </c>
      <c r="S11" s="47">
        <f>[7]Abril!$F$22</f>
        <v>98</v>
      </c>
      <c r="T11" s="47">
        <f>[7]Abril!$F$23</f>
        <v>98</v>
      </c>
      <c r="U11" s="47">
        <f>[7]Abril!$F$24</f>
        <v>96</v>
      </c>
      <c r="V11" s="47">
        <f>[7]Abril!$F$25</f>
        <v>90</v>
      </c>
      <c r="W11" s="47">
        <f>[7]Abril!$F$26</f>
        <v>92</v>
      </c>
      <c r="X11" s="47">
        <f>[7]Abril!$F$27</f>
        <v>90</v>
      </c>
      <c r="Y11" s="47">
        <f>[7]Abril!$F$28</f>
        <v>91</v>
      </c>
      <c r="Z11" s="47">
        <f>[7]Abril!$F$29</f>
        <v>92</v>
      </c>
      <c r="AA11" s="47">
        <f>[7]Abril!$F$30</f>
        <v>92</v>
      </c>
      <c r="AB11" s="47">
        <f>[7]Abril!$F$31</f>
        <v>91</v>
      </c>
      <c r="AC11" s="47">
        <f>[7]Abril!$F$32</f>
        <v>90</v>
      </c>
      <c r="AD11" s="47">
        <f>[7]Abril!$F$33</f>
        <v>92</v>
      </c>
      <c r="AE11" s="47">
        <f>[7]Abril!$F$34</f>
        <v>91</v>
      </c>
      <c r="AF11" s="48">
        <f t="shared" si="1"/>
        <v>99</v>
      </c>
      <c r="AG11" s="140">
        <f t="shared" si="2"/>
        <v>93.566666666666663</v>
      </c>
    </row>
    <row r="12" spans="1:33" ht="17.100000000000001" customHeight="1" x14ac:dyDescent="0.2">
      <c r="A12" s="138" t="s">
        <v>4</v>
      </c>
      <c r="B12" s="47">
        <f>[8]Abril!$F$5</f>
        <v>94</v>
      </c>
      <c r="C12" s="47">
        <f>[8]Abril!$F$6</f>
        <v>95</v>
      </c>
      <c r="D12" s="47">
        <f>[8]Abril!$F$7</f>
        <v>95</v>
      </c>
      <c r="E12" s="47">
        <f>[8]Abril!$F$8</f>
        <v>93</v>
      </c>
      <c r="F12" s="47">
        <f>[8]Abril!$F$9</f>
        <v>85</v>
      </c>
      <c r="G12" s="47">
        <f>[8]Abril!$F$10</f>
        <v>80</v>
      </c>
      <c r="H12" s="47">
        <f>[8]Abril!$F$11</f>
        <v>73</v>
      </c>
      <c r="I12" s="47">
        <f>[8]Abril!$F$12</f>
        <v>77</v>
      </c>
      <c r="J12" s="47">
        <f>[8]Abril!$F$13</f>
        <v>90</v>
      </c>
      <c r="K12" s="47">
        <f>[8]Abril!$F$14</f>
        <v>88</v>
      </c>
      <c r="L12" s="47">
        <f>[8]Abril!$F$15</f>
        <v>86</v>
      </c>
      <c r="M12" s="47">
        <f>[8]Abril!$F$16</f>
        <v>86</v>
      </c>
      <c r="N12" s="47">
        <f>[8]Abril!$F$17</f>
        <v>87</v>
      </c>
      <c r="O12" s="47">
        <f>[8]Abril!$F$18</f>
        <v>83</v>
      </c>
      <c r="P12" s="47">
        <f>[8]Abril!$F$19</f>
        <v>94</v>
      </c>
      <c r="Q12" s="47">
        <f>[8]Abril!$F$20</f>
        <v>95</v>
      </c>
      <c r="R12" s="47">
        <f>[8]Abril!$F$21</f>
        <v>93</v>
      </c>
      <c r="S12" s="47">
        <f>[8]Abril!$F$22</f>
        <v>94</v>
      </c>
      <c r="T12" s="47">
        <f>[8]Abril!$F$23</f>
        <v>93</v>
      </c>
      <c r="U12" s="47">
        <f>[8]Abril!$F$24</f>
        <v>94</v>
      </c>
      <c r="V12" s="47">
        <f>[8]Abril!$F$25</f>
        <v>85</v>
      </c>
      <c r="W12" s="47">
        <f>[8]Abril!$F$26</f>
        <v>72</v>
      </c>
      <c r="X12" s="47">
        <f>[8]Abril!$F$27</f>
        <v>79</v>
      </c>
      <c r="Y12" s="47">
        <f>[8]Abril!$F$28</f>
        <v>85</v>
      </c>
      <c r="Z12" s="47">
        <f>[8]Abril!$F$29</f>
        <v>78</v>
      </c>
      <c r="AA12" s="47">
        <f>[8]Abril!$F$30</f>
        <v>77</v>
      </c>
      <c r="AB12" s="47">
        <f>[8]Abril!$F$31</f>
        <v>79</v>
      </c>
      <c r="AC12" s="47">
        <f>[8]Abril!$F$32</f>
        <v>79</v>
      </c>
      <c r="AD12" s="47">
        <f>[8]Abril!$F$33</f>
        <v>81</v>
      </c>
      <c r="AE12" s="47">
        <f>[8]Abril!$F$34</f>
        <v>82</v>
      </c>
      <c r="AF12" s="48">
        <f t="shared" si="1"/>
        <v>95</v>
      </c>
      <c r="AG12" s="140">
        <f t="shared" si="2"/>
        <v>85.733333333333334</v>
      </c>
    </row>
    <row r="13" spans="1:33" ht="17.100000000000001" customHeight="1" x14ac:dyDescent="0.2">
      <c r="A13" s="138" t="s">
        <v>5</v>
      </c>
      <c r="B13" s="47">
        <f>[9]Abril!$F$5</f>
        <v>85</v>
      </c>
      <c r="C13" s="47">
        <f>[9]Abril!$F$6</f>
        <v>94</v>
      </c>
      <c r="D13" s="47">
        <f>[9]Abril!$F$7</f>
        <v>93</v>
      </c>
      <c r="E13" s="47">
        <f>[9]Abril!$F$8</f>
        <v>89</v>
      </c>
      <c r="F13" s="47">
        <f>[9]Abril!$F$9</f>
        <v>91</v>
      </c>
      <c r="G13" s="47">
        <f>[9]Abril!$F$10</f>
        <v>82</v>
      </c>
      <c r="H13" s="47">
        <f>[9]Abril!$F$11</f>
        <v>75</v>
      </c>
      <c r="I13" s="47">
        <f>[9]Abril!$F$12</f>
        <v>68</v>
      </c>
      <c r="J13" s="47">
        <f>[9]Abril!$F$13</f>
        <v>72</v>
      </c>
      <c r="K13" s="47">
        <f>[9]Abril!$F$14</f>
        <v>84</v>
      </c>
      <c r="L13" s="47">
        <f>[9]Abril!$F$15</f>
        <v>76</v>
      </c>
      <c r="M13" s="47">
        <f>[9]Abril!$F$16</f>
        <v>91</v>
      </c>
      <c r="N13" s="47">
        <f>[9]Abril!$F$17</f>
        <v>83</v>
      </c>
      <c r="O13" s="47">
        <f>[9]Abril!$F$18</f>
        <v>88</v>
      </c>
      <c r="P13" s="47">
        <f>[9]Abril!$F$19</f>
        <v>88</v>
      </c>
      <c r="Q13" s="47">
        <f>[9]Abril!$F$20</f>
        <v>88</v>
      </c>
      <c r="R13" s="47">
        <f>[9]Abril!$F$21</f>
        <v>88</v>
      </c>
      <c r="S13" s="47">
        <f>[9]Abril!$F$22</f>
        <v>87</v>
      </c>
      <c r="T13" s="47">
        <f>[9]Abril!$F$23</f>
        <v>84</v>
      </c>
      <c r="U13" s="47">
        <f>[9]Abril!$F$24</f>
        <v>86</v>
      </c>
      <c r="V13" s="47">
        <f>[9]Abril!$F$25</f>
        <v>89</v>
      </c>
      <c r="W13" s="47">
        <f>[9]Abril!$F$26</f>
        <v>74</v>
      </c>
      <c r="X13" s="47">
        <f>[9]Abril!$F$27</f>
        <v>73</v>
      </c>
      <c r="Y13" s="47">
        <f>[9]Abril!$F$28</f>
        <v>76</v>
      </c>
      <c r="Z13" s="47">
        <f>[9]Abril!$F$29</f>
        <v>80</v>
      </c>
      <c r="AA13" s="47">
        <f>[9]Abril!$F$30</f>
        <v>83</v>
      </c>
      <c r="AB13" s="47">
        <f>[9]Abril!$F$31</f>
        <v>76</v>
      </c>
      <c r="AC13" s="47">
        <f>[9]Abril!$F$32</f>
        <v>76</v>
      </c>
      <c r="AD13" s="47">
        <f>[9]Abril!$F$33</f>
        <v>80</v>
      </c>
      <c r="AE13" s="47">
        <f>[9]Abril!$F$34</f>
        <v>73</v>
      </c>
      <c r="AF13" s="48">
        <f t="shared" si="1"/>
        <v>94</v>
      </c>
      <c r="AG13" s="140">
        <f t="shared" si="2"/>
        <v>82.4</v>
      </c>
    </row>
    <row r="14" spans="1:33" ht="17.100000000000001" customHeight="1" x14ac:dyDescent="0.2">
      <c r="A14" s="138" t="s">
        <v>50</v>
      </c>
      <c r="B14" s="47">
        <f>[10]Abril!$F$5</f>
        <v>97</v>
      </c>
      <c r="C14" s="47">
        <f>[10]Abril!$F$6</f>
        <v>98</v>
      </c>
      <c r="D14" s="47">
        <f>[10]Abril!$F$7</f>
        <v>98</v>
      </c>
      <c r="E14" s="47">
        <f>[10]Abril!$F$8</f>
        <v>98</v>
      </c>
      <c r="F14" s="47">
        <f>[10]Abril!$F$9</f>
        <v>92</v>
      </c>
      <c r="G14" s="47">
        <f>[10]Abril!$F$10</f>
        <v>96</v>
      </c>
      <c r="H14" s="47">
        <f>[10]Abril!$F$11</f>
        <v>92</v>
      </c>
      <c r="I14" s="47">
        <f>[10]Abril!$F$12</f>
        <v>88</v>
      </c>
      <c r="J14" s="47">
        <f>[10]Abril!$F$13</f>
        <v>96</v>
      </c>
      <c r="K14" s="47">
        <f>[10]Abril!$F$14</f>
        <v>94</v>
      </c>
      <c r="L14" s="47">
        <f>[10]Abril!$F$15</f>
        <v>93</v>
      </c>
      <c r="M14" s="47">
        <f>[10]Abril!$F$16</f>
        <v>90</v>
      </c>
      <c r="N14" s="47">
        <f>[10]Abril!$F$17</f>
        <v>96</v>
      </c>
      <c r="O14" s="47">
        <f>[10]Abril!$F$18</f>
        <v>93</v>
      </c>
      <c r="P14" s="47">
        <f>[10]Abril!$F$19</f>
        <v>97</v>
      </c>
      <c r="Q14" s="47">
        <f>[10]Abril!$F$20</f>
        <v>98</v>
      </c>
      <c r="R14" s="47">
        <f>[10]Abril!$F$21</f>
        <v>96</v>
      </c>
      <c r="S14" s="47">
        <f>[10]Abril!$F$22</f>
        <v>95</v>
      </c>
      <c r="T14" s="47">
        <f>[10]Abril!$F$23</f>
        <v>95</v>
      </c>
      <c r="U14" s="47">
        <f>[10]Abril!$F$24</f>
        <v>97</v>
      </c>
      <c r="V14" s="47">
        <f>[10]Abril!$F$25</f>
        <v>96</v>
      </c>
      <c r="W14" s="47">
        <f>[10]Abril!$F$26</f>
        <v>88</v>
      </c>
      <c r="X14" s="47">
        <f>[10]Abril!$F$27</f>
        <v>84</v>
      </c>
      <c r="Y14" s="47">
        <f>[10]Abril!$F$28</f>
        <v>90</v>
      </c>
      <c r="Z14" s="47">
        <f>[10]Abril!$F$29</f>
        <v>88</v>
      </c>
      <c r="AA14" s="47">
        <f>[10]Abril!$F$30</f>
        <v>85</v>
      </c>
      <c r="AB14" s="47">
        <f>[10]Abril!$F$31</f>
        <v>89</v>
      </c>
      <c r="AC14" s="47">
        <f>[10]Abril!$F$32</f>
        <v>95</v>
      </c>
      <c r="AD14" s="47">
        <f>[10]Abril!$F$33</f>
        <v>90</v>
      </c>
      <c r="AE14" s="47">
        <f>[10]Abril!$F$34</f>
        <v>87</v>
      </c>
      <c r="AF14" s="48">
        <f t="shared" si="1"/>
        <v>98</v>
      </c>
      <c r="AG14" s="140">
        <f t="shared" si="2"/>
        <v>93.033333333333331</v>
      </c>
    </row>
    <row r="15" spans="1:33" ht="17.100000000000001" customHeight="1" x14ac:dyDescent="0.2">
      <c r="A15" s="138" t="s">
        <v>6</v>
      </c>
      <c r="B15" s="47">
        <f>[11]Abril!$F$5</f>
        <v>96</v>
      </c>
      <c r="C15" s="47">
        <f>[11]Abril!$F$6</f>
        <v>96</v>
      </c>
      <c r="D15" s="47">
        <f>[11]Abril!$F$7</f>
        <v>96</v>
      </c>
      <c r="E15" s="47">
        <f>[11]Abril!$F$8</f>
        <v>97</v>
      </c>
      <c r="F15" s="47">
        <f>[11]Abril!$F$9</f>
        <v>96</v>
      </c>
      <c r="G15" s="47">
        <f>[11]Abril!$F$10</f>
        <v>96</v>
      </c>
      <c r="H15" s="47">
        <f>[11]Abril!$F$11</f>
        <v>96</v>
      </c>
      <c r="I15" s="47">
        <f>[11]Abril!$F$12</f>
        <v>96</v>
      </c>
      <c r="J15" s="47">
        <f>[11]Abril!$F$13</f>
        <v>96</v>
      </c>
      <c r="K15" s="47">
        <f>[11]Abril!$F$14</f>
        <v>96</v>
      </c>
      <c r="L15" s="47">
        <f>[11]Abril!$F$15</f>
        <v>97</v>
      </c>
      <c r="M15" s="47">
        <f>[11]Abril!$F$16</f>
        <v>97</v>
      </c>
      <c r="N15" s="47">
        <f>[11]Abril!$F$17</f>
        <v>97</v>
      </c>
      <c r="O15" s="47">
        <f>[11]Abril!$F$18</f>
        <v>95</v>
      </c>
      <c r="P15" s="47">
        <f>[11]Abril!$F$19</f>
        <v>97</v>
      </c>
      <c r="Q15" s="47">
        <f>[11]Abril!$F$20</f>
        <v>96</v>
      </c>
      <c r="R15" s="47">
        <f>[11]Abril!$F$21</f>
        <v>96</v>
      </c>
      <c r="S15" s="47">
        <f>[11]Abril!$F$22</f>
        <v>97</v>
      </c>
      <c r="T15" s="47">
        <f>[11]Abril!$F$23</f>
        <v>96</v>
      </c>
      <c r="U15" s="47">
        <f>[11]Abril!$F$24</f>
        <v>97</v>
      </c>
      <c r="V15" s="47">
        <f>[11]Abril!$F$25</f>
        <v>97</v>
      </c>
      <c r="W15" s="47">
        <f>[11]Abril!$F$26</f>
        <v>97</v>
      </c>
      <c r="X15" s="47">
        <f>[11]Abril!$F$27</f>
        <v>96</v>
      </c>
      <c r="Y15" s="47">
        <f>[11]Abril!$F$28</f>
        <v>97</v>
      </c>
      <c r="Z15" s="47">
        <f>[11]Abril!$F$29</f>
        <v>96</v>
      </c>
      <c r="AA15" s="47">
        <f>[11]Abril!$F$30</f>
        <v>96</v>
      </c>
      <c r="AB15" s="47">
        <f>[11]Abril!$F$31</f>
        <v>97</v>
      </c>
      <c r="AC15" s="47">
        <f>[11]Abril!$F$32</f>
        <v>96</v>
      </c>
      <c r="AD15" s="47">
        <f>[11]Abril!$F$33</f>
        <v>97</v>
      </c>
      <c r="AE15" s="47">
        <f>[11]Abril!$F$34</f>
        <v>97</v>
      </c>
      <c r="AF15" s="48">
        <f t="shared" si="1"/>
        <v>97</v>
      </c>
      <c r="AG15" s="140">
        <f t="shared" si="2"/>
        <v>96.4</v>
      </c>
    </row>
    <row r="16" spans="1:33" ht="17.100000000000001" customHeight="1" x14ac:dyDescent="0.2">
      <c r="A16" s="138" t="s">
        <v>7</v>
      </c>
      <c r="B16" s="47">
        <f>[12]Abril!$F$5</f>
        <v>97</v>
      </c>
      <c r="C16" s="47">
        <f>[12]Abril!$F$6</f>
        <v>96</v>
      </c>
      <c r="D16" s="47">
        <f>[12]Abril!$F$7</f>
        <v>97</v>
      </c>
      <c r="E16" s="47">
        <f>[12]Abril!$F$8</f>
        <v>95</v>
      </c>
      <c r="F16" s="47">
        <f>[12]Abril!$F$9</f>
        <v>95</v>
      </c>
      <c r="G16" s="47">
        <f>[12]Abril!$F$10</f>
        <v>89</v>
      </c>
      <c r="H16" s="47">
        <f>[12]Abril!$F$11</f>
        <v>70</v>
      </c>
      <c r="I16" s="47">
        <f>[12]Abril!$F$12</f>
        <v>75</v>
      </c>
      <c r="J16" s="47">
        <f>[12]Abril!$F$13</f>
        <v>87</v>
      </c>
      <c r="K16" s="47">
        <f>[12]Abril!$F$14</f>
        <v>84</v>
      </c>
      <c r="L16" s="47">
        <f>[12]Abril!$F$15</f>
        <v>85</v>
      </c>
      <c r="M16" s="47">
        <f>[12]Abril!$F$16</f>
        <v>80</v>
      </c>
      <c r="N16" s="47">
        <f>[12]Abril!$F$17</f>
        <v>83</v>
      </c>
      <c r="O16" s="47">
        <f>[12]Abril!$F$18</f>
        <v>82</v>
      </c>
      <c r="P16" s="47">
        <f>[12]Abril!$F$19</f>
        <v>83</v>
      </c>
      <c r="Q16" s="47">
        <f>[12]Abril!$F$20</f>
        <v>94</v>
      </c>
      <c r="R16" s="47">
        <f>[12]Abril!$F$21</f>
        <v>87</v>
      </c>
      <c r="S16" s="47">
        <f>[12]Abril!$F$22</f>
        <v>84</v>
      </c>
      <c r="T16" s="47">
        <f>[12]Abril!$F$23</f>
        <v>87</v>
      </c>
      <c r="U16" s="47">
        <f>[12]Abril!$F$24</f>
        <v>90</v>
      </c>
      <c r="V16" s="47">
        <f>[12]Abril!$F$25</f>
        <v>95</v>
      </c>
      <c r="W16" s="47">
        <f>[12]Abril!$F$26</f>
        <v>83</v>
      </c>
      <c r="X16" s="47">
        <f>[12]Abril!$F$27</f>
        <v>67</v>
      </c>
      <c r="Y16" s="47">
        <f>[12]Abril!$F$28</f>
        <v>82</v>
      </c>
      <c r="Z16" s="47">
        <f>[12]Abril!$F$29</f>
        <v>84</v>
      </c>
      <c r="AA16" s="47">
        <f>[12]Abril!$F$30</f>
        <v>81</v>
      </c>
      <c r="AB16" s="47" t="str">
        <f>[12]Abril!$F$31</f>
        <v>*</v>
      </c>
      <c r="AC16" s="47" t="str">
        <f>[12]Abril!$F$32</f>
        <v>*</v>
      </c>
      <c r="AD16" s="47" t="str">
        <f>[12]Abril!$F$33</f>
        <v>*</v>
      </c>
      <c r="AE16" s="47" t="str">
        <f>[12]Abril!$F$34</f>
        <v>*</v>
      </c>
      <c r="AF16" s="48">
        <f t="shared" si="1"/>
        <v>97</v>
      </c>
      <c r="AG16" s="140">
        <f t="shared" si="2"/>
        <v>85.84615384615384</v>
      </c>
    </row>
    <row r="17" spans="1:33" ht="17.100000000000001" customHeight="1" x14ac:dyDescent="0.2">
      <c r="A17" s="138" t="s">
        <v>8</v>
      </c>
      <c r="B17" s="47">
        <f>[13]Abril!$F$5</f>
        <v>100</v>
      </c>
      <c r="C17" s="47">
        <f>[13]Abril!$F$6</f>
        <v>99</v>
      </c>
      <c r="D17" s="47">
        <f>[13]Abril!$F$7</f>
        <v>96</v>
      </c>
      <c r="E17" s="47">
        <f>[13]Abril!$F$8</f>
        <v>95</v>
      </c>
      <c r="F17" s="47">
        <f>[13]Abril!$F$9</f>
        <v>91</v>
      </c>
      <c r="G17" s="47">
        <f>[13]Abril!$F$10</f>
        <v>94</v>
      </c>
      <c r="H17" s="47">
        <f>[13]Abril!$F$11</f>
        <v>86</v>
      </c>
      <c r="I17" s="47">
        <f>[13]Abril!$F$12</f>
        <v>89</v>
      </c>
      <c r="J17" s="47">
        <f>[13]Abril!$F$13</f>
        <v>93</v>
      </c>
      <c r="K17" s="47">
        <f>[13]Abril!$F$14</f>
        <v>84</v>
      </c>
      <c r="L17" s="47">
        <f>[13]Abril!$F$15</f>
        <v>89</v>
      </c>
      <c r="M17" s="47">
        <f>[13]Abril!$F$16</f>
        <v>85</v>
      </c>
      <c r="N17" s="47">
        <f>[13]Abril!$F$17</f>
        <v>96</v>
      </c>
      <c r="O17" s="47">
        <f>[13]Abril!$F$18</f>
        <v>94</v>
      </c>
      <c r="P17" s="47">
        <f>[13]Abril!$F$19</f>
        <v>93</v>
      </c>
      <c r="Q17" s="47">
        <f>[13]Abril!$F$20</f>
        <v>96</v>
      </c>
      <c r="R17" s="47">
        <f>[13]Abril!$F$21</f>
        <v>94</v>
      </c>
      <c r="S17" s="47">
        <f>[13]Abril!$F$22</f>
        <v>87</v>
      </c>
      <c r="T17" s="47">
        <f>[13]Abril!$F$23</f>
        <v>90</v>
      </c>
      <c r="U17" s="47">
        <f>[13]Abril!$F$24</f>
        <v>87</v>
      </c>
      <c r="V17" s="47">
        <f>[13]Abril!$F$25</f>
        <v>96</v>
      </c>
      <c r="W17" s="47">
        <f>[13]Abril!$F$26</f>
        <v>92</v>
      </c>
      <c r="X17" s="47">
        <f>[13]Abril!$F$27</f>
        <v>88</v>
      </c>
      <c r="Y17" s="47">
        <f>[13]Abril!$F$28</f>
        <v>86</v>
      </c>
      <c r="Z17" s="47">
        <f>[13]Abril!$F$29</f>
        <v>91</v>
      </c>
      <c r="AA17" s="47">
        <f>[13]Abril!$F$30</f>
        <v>91</v>
      </c>
      <c r="AB17" s="47">
        <f>[13]Abril!$F$31</f>
        <v>89</v>
      </c>
      <c r="AC17" s="47">
        <f>[13]Abril!$F$32</f>
        <v>97</v>
      </c>
      <c r="AD17" s="47">
        <f>[13]Abril!$F$33</f>
        <v>94</v>
      </c>
      <c r="AE17" s="47">
        <f>[13]Abril!$F$34</f>
        <v>90</v>
      </c>
      <c r="AF17" s="48">
        <f t="shared" si="1"/>
        <v>100</v>
      </c>
      <c r="AG17" s="140">
        <f t="shared" si="2"/>
        <v>91.733333333333334</v>
      </c>
    </row>
    <row r="18" spans="1:33" ht="17.100000000000001" customHeight="1" x14ac:dyDescent="0.2">
      <c r="A18" s="138" t="s">
        <v>9</v>
      </c>
      <c r="B18" s="47">
        <f>[14]Abril!$F$5</f>
        <v>95</v>
      </c>
      <c r="C18" s="47">
        <f>[14]Abril!$F$6</f>
        <v>96</v>
      </c>
      <c r="D18" s="47">
        <f>[14]Abril!$F$7</f>
        <v>95</v>
      </c>
      <c r="E18" s="47">
        <f>[14]Abril!$F$8</f>
        <v>83</v>
      </c>
      <c r="F18" s="47">
        <f>[14]Abril!$F$9</f>
        <v>80</v>
      </c>
      <c r="G18" s="47">
        <f>[14]Abril!$F$10</f>
        <v>77</v>
      </c>
      <c r="H18" s="47">
        <f>[14]Abril!$F$11</f>
        <v>77</v>
      </c>
      <c r="I18" s="47">
        <f>[14]Abril!$F$12</f>
        <v>69</v>
      </c>
      <c r="J18" s="47">
        <f>[14]Abril!$F$13</f>
        <v>77</v>
      </c>
      <c r="K18" s="47">
        <f>[14]Abril!$F$14</f>
        <v>85</v>
      </c>
      <c r="L18" s="47">
        <f>[14]Abril!$F$15</f>
        <v>81</v>
      </c>
      <c r="M18" s="47">
        <f>[14]Abril!$F$16</f>
        <v>78</v>
      </c>
      <c r="N18" s="47">
        <f>[14]Abril!$F$17</f>
        <v>73</v>
      </c>
      <c r="O18" s="47">
        <f>[14]Abril!$F$18</f>
        <v>75</v>
      </c>
      <c r="P18" s="47">
        <f>[14]Abril!$F$19</f>
        <v>82</v>
      </c>
      <c r="Q18" s="47">
        <f>[14]Abril!$F$20</f>
        <v>90</v>
      </c>
      <c r="R18" s="47">
        <f>[14]Abril!$F$21</f>
        <v>83</v>
      </c>
      <c r="S18" s="47">
        <f>[14]Abril!$F$22</f>
        <v>83</v>
      </c>
      <c r="T18" s="47">
        <f>[14]Abril!$F$23</f>
        <v>82</v>
      </c>
      <c r="U18" s="47">
        <f>[14]Abril!$F$24</f>
        <v>81</v>
      </c>
      <c r="V18" s="47">
        <f>[14]Abril!$F$25</f>
        <v>88</v>
      </c>
      <c r="W18" s="47">
        <f>[14]Abril!$F$26</f>
        <v>75</v>
      </c>
      <c r="X18" s="47">
        <f>[14]Abril!$F$27</f>
        <v>70</v>
      </c>
      <c r="Y18" s="47">
        <f>[14]Abril!$F$28</f>
        <v>81</v>
      </c>
      <c r="Z18" s="47">
        <f>[14]Abril!$F$29</f>
        <v>80</v>
      </c>
      <c r="AA18" s="47">
        <f>[14]Abril!$F$30</f>
        <v>80</v>
      </c>
      <c r="AB18" s="47">
        <f>[14]Abril!$F$31</f>
        <v>75</v>
      </c>
      <c r="AC18" s="47">
        <f>[14]Abril!$F$32</f>
        <v>77</v>
      </c>
      <c r="AD18" s="47">
        <f>[14]Abril!$F$33</f>
        <v>79</v>
      </c>
      <c r="AE18" s="47">
        <f>[14]Abril!$F$34</f>
        <v>71</v>
      </c>
      <c r="AF18" s="48">
        <f t="shared" si="1"/>
        <v>96</v>
      </c>
      <c r="AG18" s="140">
        <f t="shared" si="2"/>
        <v>80.599999999999994</v>
      </c>
    </row>
    <row r="19" spans="1:33" ht="17.100000000000001" customHeight="1" x14ac:dyDescent="0.2">
      <c r="A19" s="138" t="s">
        <v>49</v>
      </c>
      <c r="B19" s="47">
        <f>[15]Abril!$F$5</f>
        <v>100</v>
      </c>
      <c r="C19" s="47">
        <f>[15]Abril!$F$6</f>
        <v>100</v>
      </c>
      <c r="D19" s="47">
        <f>[15]Abril!$F$7</f>
        <v>82</v>
      </c>
      <c r="E19" s="47">
        <f>[15]Abril!$F$8</f>
        <v>84</v>
      </c>
      <c r="F19" s="47">
        <f>[15]Abril!$F$9</f>
        <v>86</v>
      </c>
      <c r="G19" s="47">
        <f>[15]Abril!$F$10</f>
        <v>100</v>
      </c>
      <c r="H19" s="47">
        <f>[15]Abril!$F$11</f>
        <v>86</v>
      </c>
      <c r="I19" s="47">
        <f>[15]Abril!$F$12</f>
        <v>88</v>
      </c>
      <c r="J19" s="47">
        <f>[15]Abril!$F$13</f>
        <v>86</v>
      </c>
      <c r="K19" s="47">
        <f>[15]Abril!$F$14</f>
        <v>77</v>
      </c>
      <c r="L19" s="47">
        <f>[15]Abril!$F$15</f>
        <v>68</v>
      </c>
      <c r="M19" s="47">
        <f>[15]Abril!$F$16</f>
        <v>79</v>
      </c>
      <c r="N19" s="47">
        <f>[15]Abril!$F$17</f>
        <v>93</v>
      </c>
      <c r="O19" s="47">
        <f>[15]Abril!$F$18</f>
        <v>100</v>
      </c>
      <c r="P19" s="47">
        <f>[15]Abril!$F$19</f>
        <v>100</v>
      </c>
      <c r="Q19" s="47">
        <f>[15]Abril!$F$20</f>
        <v>100</v>
      </c>
      <c r="R19" s="47">
        <f>[15]Abril!$F$21</f>
        <v>92</v>
      </c>
      <c r="S19" s="47">
        <f>[15]Abril!$F$22</f>
        <v>100</v>
      </c>
      <c r="T19" s="47">
        <f>[15]Abril!$F$23</f>
        <v>94</v>
      </c>
      <c r="U19" s="47">
        <f>[15]Abril!$F$24</f>
        <v>100</v>
      </c>
      <c r="V19" s="47">
        <f>[15]Abril!$F$25</f>
        <v>100</v>
      </c>
      <c r="W19" s="47">
        <f>[15]Abril!$F$26</f>
        <v>100</v>
      </c>
      <c r="X19" s="47">
        <f>[15]Abril!$F$27</f>
        <v>100</v>
      </c>
      <c r="Y19" s="47">
        <f>[15]Abril!$F$28</f>
        <v>92</v>
      </c>
      <c r="Z19" s="47">
        <f>[15]Abril!$F$29</f>
        <v>95</v>
      </c>
      <c r="AA19" s="47">
        <f>[15]Abril!$F$30</f>
        <v>100</v>
      </c>
      <c r="AB19" s="47">
        <f>[15]Abril!$F$31</f>
        <v>100</v>
      </c>
      <c r="AC19" s="47">
        <f>[15]Abril!$F$32</f>
        <v>100</v>
      </c>
      <c r="AD19" s="47">
        <f>[15]Abril!$F$33</f>
        <v>100</v>
      </c>
      <c r="AE19" s="47">
        <f>[15]Abril!$F$34</f>
        <v>100</v>
      </c>
      <c r="AF19" s="48">
        <f t="shared" si="1"/>
        <v>100</v>
      </c>
      <c r="AG19" s="140">
        <f t="shared" si="2"/>
        <v>93.4</v>
      </c>
    </row>
    <row r="20" spans="1:33" ht="17.100000000000001" customHeight="1" x14ac:dyDescent="0.2">
      <c r="A20" s="138" t="s">
        <v>10</v>
      </c>
      <c r="B20" s="47">
        <f>[16]Abril!$F$5</f>
        <v>96</v>
      </c>
      <c r="C20" s="47">
        <f>[16]Abril!$F$6</f>
        <v>98</v>
      </c>
      <c r="D20" s="47">
        <f>[16]Abril!$F$7</f>
        <v>97</v>
      </c>
      <c r="E20" s="47">
        <f>[16]Abril!$F$8</f>
        <v>97</v>
      </c>
      <c r="F20" s="47">
        <f>[16]Abril!$F$9</f>
        <v>97</v>
      </c>
      <c r="G20" s="47">
        <f>[16]Abril!$F$10</f>
        <v>96</v>
      </c>
      <c r="H20" s="47">
        <f>[16]Abril!$F$11</f>
        <v>86</v>
      </c>
      <c r="I20" s="47">
        <f>[16]Abril!$F$12</f>
        <v>93</v>
      </c>
      <c r="J20" s="47">
        <f>[16]Abril!$F$13</f>
        <v>93</v>
      </c>
      <c r="K20" s="47">
        <f>[16]Abril!$F$14</f>
        <v>89</v>
      </c>
      <c r="L20" s="47">
        <f>[16]Abril!$F$15</f>
        <v>87</v>
      </c>
      <c r="M20" s="47">
        <f>[16]Abril!$F$16</f>
        <v>94</v>
      </c>
      <c r="N20" s="47">
        <f>[16]Abril!$F$17</f>
        <v>90</v>
      </c>
      <c r="O20" s="47">
        <f>[16]Abril!$F$18</f>
        <v>92</v>
      </c>
      <c r="P20" s="47">
        <f>[16]Abril!$F$19</f>
        <v>91</v>
      </c>
      <c r="Q20" s="47">
        <f>[16]Abril!$F$20</f>
        <v>97</v>
      </c>
      <c r="R20" s="47">
        <f>[16]Abril!$F$21</f>
        <v>90</v>
      </c>
      <c r="S20" s="47">
        <f>[16]Abril!$F$22</f>
        <v>84</v>
      </c>
      <c r="T20" s="47">
        <f>[16]Abril!$F$23</f>
        <v>84</v>
      </c>
      <c r="U20" s="47">
        <f>[16]Abril!$F$24</f>
        <v>94</v>
      </c>
      <c r="V20" s="47">
        <f>[16]Abril!$F$25</f>
        <v>96</v>
      </c>
      <c r="W20" s="47">
        <f>[16]Abril!$F$26</f>
        <v>93</v>
      </c>
      <c r="X20" s="47">
        <f>[16]Abril!$F$27</f>
        <v>92</v>
      </c>
      <c r="Y20" s="47">
        <f>[16]Abril!$F$28</f>
        <v>92</v>
      </c>
      <c r="Z20" s="47">
        <f>[16]Abril!$F$29</f>
        <v>94</v>
      </c>
      <c r="AA20" s="47">
        <f>[16]Abril!$F$30</f>
        <v>94</v>
      </c>
      <c r="AB20" s="47">
        <f>[16]Abril!$F$31</f>
        <v>89</v>
      </c>
      <c r="AC20" s="47">
        <f>[16]Abril!$F$32</f>
        <v>96</v>
      </c>
      <c r="AD20" s="47">
        <f>[16]Abril!$F$33</f>
        <v>95</v>
      </c>
      <c r="AE20" s="47">
        <f>[16]Abril!$F$34</f>
        <v>89</v>
      </c>
      <c r="AF20" s="48">
        <f t="shared" si="1"/>
        <v>98</v>
      </c>
      <c r="AG20" s="140">
        <f t="shared" si="2"/>
        <v>92.5</v>
      </c>
    </row>
    <row r="21" spans="1:33" ht="17.100000000000001" customHeight="1" x14ac:dyDescent="0.2">
      <c r="A21" s="138" t="s">
        <v>11</v>
      </c>
      <c r="B21" s="47">
        <f>[17]Abril!$F$5</f>
        <v>95</v>
      </c>
      <c r="C21" s="47">
        <f>[17]Abril!$F$6</f>
        <v>95</v>
      </c>
      <c r="D21" s="47">
        <f>[17]Abril!$F$7</f>
        <v>95</v>
      </c>
      <c r="E21" s="47">
        <f>[17]Abril!$F$8</f>
        <v>91</v>
      </c>
      <c r="F21" s="47">
        <f>[17]Abril!$F$9</f>
        <v>93</v>
      </c>
      <c r="G21" s="47">
        <f>[17]Abril!$F$10</f>
        <v>92</v>
      </c>
      <c r="H21" s="47">
        <f>[17]Abril!$F$11</f>
        <v>91</v>
      </c>
      <c r="I21" s="47">
        <f>[17]Abril!$F$12</f>
        <v>90</v>
      </c>
      <c r="J21" s="47">
        <f>[17]Abril!$F$13</f>
        <v>88</v>
      </c>
      <c r="K21" s="47">
        <f>[17]Abril!$F$14</f>
        <v>94</v>
      </c>
      <c r="L21" s="47">
        <f>[17]Abril!$F$15</f>
        <v>94</v>
      </c>
      <c r="M21" s="47">
        <f>[17]Abril!$F$16</f>
        <v>91</v>
      </c>
      <c r="N21" s="47">
        <f>[17]Abril!$F$17</f>
        <v>92</v>
      </c>
      <c r="O21" s="47">
        <f>[17]Abril!$F$18</f>
        <v>90</v>
      </c>
      <c r="P21" s="47">
        <f>[17]Abril!$F$19</f>
        <v>87</v>
      </c>
      <c r="Q21" s="47">
        <f>[17]Abril!$F$20</f>
        <v>89</v>
      </c>
      <c r="R21" s="47">
        <f>[17]Abril!$F$21</f>
        <v>84</v>
      </c>
      <c r="S21" s="47">
        <f>[17]Abril!$F$22</f>
        <v>92</v>
      </c>
      <c r="T21" s="47">
        <f>[17]Abril!$F$23</f>
        <v>94</v>
      </c>
      <c r="U21" s="47">
        <f>[17]Abril!$F$24</f>
        <v>95</v>
      </c>
      <c r="V21" s="47">
        <f>[17]Abril!$F$25</f>
        <v>95</v>
      </c>
      <c r="W21" s="47">
        <f>[17]Abril!$F$26</f>
        <v>95</v>
      </c>
      <c r="X21" s="47">
        <f>[17]Abril!$F$27</f>
        <v>94</v>
      </c>
      <c r="Y21" s="47">
        <f>[17]Abril!$F$28</f>
        <v>93</v>
      </c>
      <c r="Z21" s="47">
        <f>[17]Abril!$F$29</f>
        <v>92</v>
      </c>
      <c r="AA21" s="47">
        <f>[17]Abril!$F$30</f>
        <v>92</v>
      </c>
      <c r="AB21" s="47">
        <f>[17]Abril!$F$31</f>
        <v>91</v>
      </c>
      <c r="AC21" s="47">
        <f>[17]Abril!$F$32</f>
        <v>92</v>
      </c>
      <c r="AD21" s="47">
        <f>[17]Abril!$F$33</f>
        <v>92</v>
      </c>
      <c r="AE21" s="47">
        <f>[17]Abril!$F$34</f>
        <v>93</v>
      </c>
      <c r="AF21" s="48">
        <f t="shared" si="1"/>
        <v>95</v>
      </c>
      <c r="AG21" s="140">
        <f t="shared" si="2"/>
        <v>92.033333333333331</v>
      </c>
    </row>
    <row r="22" spans="1:33" ht="17.100000000000001" customHeight="1" x14ac:dyDescent="0.2">
      <c r="A22" s="138" t="s">
        <v>12</v>
      </c>
      <c r="B22" s="47">
        <f>[18]Abril!$F$5</f>
        <v>94</v>
      </c>
      <c r="C22" s="47">
        <f>[18]Abril!$F$6</f>
        <v>93</v>
      </c>
      <c r="D22" s="47">
        <f>[18]Abril!$F$7</f>
        <v>96</v>
      </c>
      <c r="E22" s="47">
        <f>[18]Abril!$F$8</f>
        <v>94</v>
      </c>
      <c r="F22" s="47">
        <f>[18]Abril!$F$9</f>
        <v>93</v>
      </c>
      <c r="G22" s="47">
        <f>[18]Abril!$F$10</f>
        <v>92</v>
      </c>
      <c r="H22" s="47">
        <f>[18]Abril!$F$11</f>
        <v>92</v>
      </c>
      <c r="I22" s="47">
        <f>[18]Abril!$F$12</f>
        <v>92</v>
      </c>
      <c r="J22" s="47">
        <f>[18]Abril!$F$13</f>
        <v>88</v>
      </c>
      <c r="K22" s="47">
        <f>[18]Abril!$F$14</f>
        <v>87</v>
      </c>
      <c r="L22" s="47">
        <f>[18]Abril!$F$15</f>
        <v>92</v>
      </c>
      <c r="M22" s="47">
        <f>[18]Abril!$F$16</f>
        <v>92</v>
      </c>
      <c r="N22" s="47">
        <f>[18]Abril!$F$17</f>
        <v>93</v>
      </c>
      <c r="O22" s="47">
        <f>[18]Abril!$F$18</f>
        <v>91</v>
      </c>
      <c r="P22" s="47">
        <f>[18]Abril!$F$19</f>
        <v>92</v>
      </c>
      <c r="Q22" s="47">
        <f>[18]Abril!$F$20</f>
        <v>93</v>
      </c>
      <c r="R22" s="47">
        <f>[18]Abril!$F$21</f>
        <v>93</v>
      </c>
      <c r="S22" s="47">
        <f>[18]Abril!$F$22</f>
        <v>93</v>
      </c>
      <c r="T22" s="47">
        <f>[18]Abril!$F$23</f>
        <v>92</v>
      </c>
      <c r="U22" s="47">
        <f>[18]Abril!$F$24</f>
        <v>93</v>
      </c>
      <c r="V22" s="47">
        <f>[18]Abril!$F$25</f>
        <v>90</v>
      </c>
      <c r="W22" s="47">
        <f>[18]Abril!$F$26</f>
        <v>90</v>
      </c>
      <c r="X22" s="47">
        <f>[18]Abril!$F$27</f>
        <v>92</v>
      </c>
      <c r="Y22" s="47">
        <f>[18]Abril!$F$28</f>
        <v>91</v>
      </c>
      <c r="Z22" s="47">
        <f>[18]Abril!$F$29</f>
        <v>88</v>
      </c>
      <c r="AA22" s="47">
        <f>[18]Abril!$F$30</f>
        <v>87</v>
      </c>
      <c r="AB22" s="47">
        <f>[18]Abril!$F$31</f>
        <v>92</v>
      </c>
      <c r="AC22" s="47">
        <f>[18]Abril!$F$32</f>
        <v>91</v>
      </c>
      <c r="AD22" s="47">
        <f>[18]Abril!$F$33</f>
        <v>88</v>
      </c>
      <c r="AE22" s="47">
        <f>[18]Abril!$F$34</f>
        <v>92</v>
      </c>
      <c r="AF22" s="48">
        <f t="shared" si="1"/>
        <v>96</v>
      </c>
      <c r="AG22" s="140">
        <f t="shared" si="2"/>
        <v>91.533333333333331</v>
      </c>
    </row>
    <row r="23" spans="1:33" ht="17.100000000000001" customHeight="1" x14ac:dyDescent="0.2">
      <c r="A23" s="138" t="s">
        <v>13</v>
      </c>
      <c r="B23" s="47" t="str">
        <f>[19]Abril!$F$5</f>
        <v>*</v>
      </c>
      <c r="C23" s="47" t="str">
        <f>[19]Abril!$F$6</f>
        <v>*</v>
      </c>
      <c r="D23" s="47">
        <f>[19]Abril!$F$7</f>
        <v>85</v>
      </c>
      <c r="E23" s="47" t="str">
        <f>[19]Abril!$F$8</f>
        <v>*</v>
      </c>
      <c r="F23" s="47" t="str">
        <f>[19]Abril!$F$9</f>
        <v>*</v>
      </c>
      <c r="G23" s="47" t="str">
        <f>[19]Abril!$F$10</f>
        <v>*</v>
      </c>
      <c r="H23" s="47" t="str">
        <f>[19]Abril!$F$11</f>
        <v>*</v>
      </c>
      <c r="I23" s="47" t="str">
        <f>[19]Abril!$F$12</f>
        <v>*</v>
      </c>
      <c r="J23" s="47" t="str">
        <f>[19]Abril!$F$13</f>
        <v>*</v>
      </c>
      <c r="K23" s="47" t="str">
        <f>[19]Abril!$F$14</f>
        <v>*</v>
      </c>
      <c r="L23" s="47" t="str">
        <f>[19]Abril!$F$15</f>
        <v>*</v>
      </c>
      <c r="M23" s="47" t="str">
        <f>[19]Abril!$F$16</f>
        <v>*</v>
      </c>
      <c r="N23" s="47" t="str">
        <f>[19]Abril!$F$17</f>
        <v>*</v>
      </c>
      <c r="O23" s="47" t="str">
        <f>[19]Abril!$F$18</f>
        <v>*</v>
      </c>
      <c r="P23" s="47" t="str">
        <f>[19]Abril!$F$19</f>
        <v>*</v>
      </c>
      <c r="Q23" s="47" t="str">
        <f>[19]Abril!$F$20</f>
        <v>*</v>
      </c>
      <c r="R23" s="47" t="str">
        <f>[19]Abril!$F$21</f>
        <v>*</v>
      </c>
      <c r="S23" s="47" t="str">
        <f>[19]Abril!$F$22</f>
        <v>*</v>
      </c>
      <c r="T23" s="47" t="str">
        <f>[19]Abril!$F$23</f>
        <v>*</v>
      </c>
      <c r="U23" s="47" t="str">
        <f>[19]Abril!$F$24</f>
        <v>*</v>
      </c>
      <c r="V23" s="47" t="str">
        <f>[19]Abril!$F$25</f>
        <v>*</v>
      </c>
      <c r="W23" s="47" t="str">
        <f>[19]Abril!$F$26</f>
        <v>*</v>
      </c>
      <c r="X23" s="47" t="str">
        <f>[19]Abril!$F$27</f>
        <v>*</v>
      </c>
      <c r="Y23" s="47" t="str">
        <f>[19]Abril!$F$28</f>
        <v>*</v>
      </c>
      <c r="Z23" s="47" t="str">
        <f>[19]Abril!$F$29</f>
        <v>*</v>
      </c>
      <c r="AA23" s="47" t="str">
        <f>[19]Abril!$F$30</f>
        <v>*</v>
      </c>
      <c r="AB23" s="47" t="str">
        <f>[19]Abril!$F$31</f>
        <v>*</v>
      </c>
      <c r="AC23" s="47" t="str">
        <f>[19]Abril!$F$32</f>
        <v>*</v>
      </c>
      <c r="AD23" s="47" t="str">
        <f>[19]Abril!$F$33</f>
        <v>*</v>
      </c>
      <c r="AE23" s="47" t="str">
        <f>[19]Abril!$F$34</f>
        <v>*</v>
      </c>
      <c r="AF23" s="48">
        <f t="shared" si="1"/>
        <v>85</v>
      </c>
      <c r="AG23" s="140">
        <f t="shared" si="2"/>
        <v>85</v>
      </c>
    </row>
    <row r="24" spans="1:33" ht="17.100000000000001" customHeight="1" x14ac:dyDescent="0.2">
      <c r="A24" s="138" t="s">
        <v>14</v>
      </c>
      <c r="B24" s="47">
        <f>[20]Abril!$F$5</f>
        <v>95</v>
      </c>
      <c r="C24" s="47">
        <f>[20]Abril!$F$6</f>
        <v>94</v>
      </c>
      <c r="D24" s="47">
        <f>[20]Abril!$F$7</f>
        <v>95</v>
      </c>
      <c r="E24" s="47">
        <f>[20]Abril!$F$8</f>
        <v>93</v>
      </c>
      <c r="F24" s="47">
        <f>[20]Abril!$F$9</f>
        <v>94</v>
      </c>
      <c r="G24" s="47">
        <f>[20]Abril!$F$10</f>
        <v>92</v>
      </c>
      <c r="H24" s="47">
        <f>[20]Abril!$F$11</f>
        <v>90</v>
      </c>
      <c r="I24" s="47">
        <f>[20]Abril!$F$12</f>
        <v>90</v>
      </c>
      <c r="J24" s="47">
        <f>[20]Abril!$F$13</f>
        <v>92</v>
      </c>
      <c r="K24" s="47">
        <f>[20]Abril!$F$14</f>
        <v>90</v>
      </c>
      <c r="L24" s="47">
        <f>[20]Abril!$F$15</f>
        <v>90</v>
      </c>
      <c r="M24" s="47">
        <f>[20]Abril!$F$16</f>
        <v>87</v>
      </c>
      <c r="N24" s="47">
        <f>[20]Abril!$F$17</f>
        <v>93</v>
      </c>
      <c r="O24" s="47">
        <f>[20]Abril!$F$18</f>
        <v>91</v>
      </c>
      <c r="P24" s="47">
        <f>[20]Abril!$F$19</f>
        <v>95</v>
      </c>
      <c r="Q24" s="47">
        <f>[20]Abril!$F$20</f>
        <v>93</v>
      </c>
      <c r="R24" s="47">
        <f>[20]Abril!$F$21</f>
        <v>85</v>
      </c>
      <c r="S24" s="47">
        <f>[20]Abril!$F$22</f>
        <v>86</v>
      </c>
      <c r="T24" s="47">
        <f>[20]Abril!$F$23</f>
        <v>94</v>
      </c>
      <c r="U24" s="47">
        <f>[20]Abril!$F$24</f>
        <v>93</v>
      </c>
      <c r="V24" s="47">
        <f>[20]Abril!$F$25</f>
        <v>90</v>
      </c>
      <c r="W24" s="47">
        <f>[20]Abril!$F$26</f>
        <v>94</v>
      </c>
      <c r="X24" s="47">
        <f>[20]Abril!$F$27</f>
        <v>93</v>
      </c>
      <c r="Y24" s="47">
        <f>[20]Abril!$F$28</f>
        <v>94</v>
      </c>
      <c r="Z24" s="47">
        <f>[20]Abril!$F$29</f>
        <v>89</v>
      </c>
      <c r="AA24" s="47">
        <f>[20]Abril!$F$30</f>
        <v>89</v>
      </c>
      <c r="AB24" s="47">
        <f>[20]Abril!$F$31</f>
        <v>95</v>
      </c>
      <c r="AC24" s="47">
        <f>[20]Abril!$F$32</f>
        <v>94</v>
      </c>
      <c r="AD24" s="47">
        <f>[20]Abril!$F$33</f>
        <v>95</v>
      </c>
      <c r="AE24" s="47">
        <f>[20]Abril!$F$34</f>
        <v>94</v>
      </c>
      <c r="AF24" s="48">
        <f t="shared" si="1"/>
        <v>95</v>
      </c>
      <c r="AG24" s="140">
        <f t="shared" si="2"/>
        <v>91.966666666666669</v>
      </c>
    </row>
    <row r="25" spans="1:33" ht="17.100000000000001" customHeight="1" x14ac:dyDescent="0.2">
      <c r="A25" s="138" t="s">
        <v>15</v>
      </c>
      <c r="B25" s="47">
        <f>[21]Abril!$F$5</f>
        <v>90</v>
      </c>
      <c r="C25" s="47">
        <f>[21]Abril!$F$6</f>
        <v>90</v>
      </c>
      <c r="D25" s="47">
        <f>[21]Abril!$F$7</f>
        <v>85</v>
      </c>
      <c r="E25" s="47">
        <f>[21]Abril!$F$8</f>
        <v>81</v>
      </c>
      <c r="F25" s="47">
        <f>[21]Abril!$F$9</f>
        <v>76</v>
      </c>
      <c r="G25" s="47">
        <f>[21]Abril!$F$10</f>
        <v>75</v>
      </c>
      <c r="H25" s="47">
        <f>[21]Abril!$F$11</f>
        <v>72</v>
      </c>
      <c r="I25" s="47">
        <f>[21]Abril!$F$12</f>
        <v>68</v>
      </c>
      <c r="J25" s="47">
        <f>[21]Abril!$F$13</f>
        <v>64</v>
      </c>
      <c r="K25" s="47">
        <f>[21]Abril!$F$14</f>
        <v>78</v>
      </c>
      <c r="L25" s="47">
        <f>[21]Abril!$F$15</f>
        <v>82</v>
      </c>
      <c r="M25" s="47">
        <f>[21]Abril!$F$16</f>
        <v>80</v>
      </c>
      <c r="N25" s="47">
        <f>[21]Abril!$F$17</f>
        <v>72</v>
      </c>
      <c r="O25" s="47">
        <f>[21]Abril!$F$18</f>
        <v>67</v>
      </c>
      <c r="P25" s="47">
        <f>[21]Abril!$F$19</f>
        <v>78</v>
      </c>
      <c r="Q25" s="47">
        <f>[21]Abril!$F$20</f>
        <v>84</v>
      </c>
      <c r="R25" s="47">
        <f>[21]Abril!$F$21</f>
        <v>83</v>
      </c>
      <c r="S25" s="47">
        <f>[21]Abril!$F$22</f>
        <v>80</v>
      </c>
      <c r="T25" s="47">
        <f>[21]Abril!$F$23</f>
        <v>84</v>
      </c>
      <c r="U25" s="47">
        <f>[21]Abril!$F$24</f>
        <v>85</v>
      </c>
      <c r="V25" s="47">
        <f>[21]Abril!$F$25</f>
        <v>86</v>
      </c>
      <c r="W25" s="47">
        <f>[21]Abril!$F$26</f>
        <v>85</v>
      </c>
      <c r="X25" s="47">
        <f>[21]Abril!$F$27</f>
        <v>72</v>
      </c>
      <c r="Y25" s="47">
        <f>[21]Abril!$F$28</f>
        <v>73</v>
      </c>
      <c r="Z25" s="47">
        <f>[21]Abril!$F$29</f>
        <v>73</v>
      </c>
      <c r="AA25" s="47">
        <f>[21]Abril!$F$30</f>
        <v>74</v>
      </c>
      <c r="AB25" s="47">
        <f>[21]Abril!$F$31</f>
        <v>71</v>
      </c>
      <c r="AC25" s="47">
        <f>[21]Abril!$F$32</f>
        <v>77</v>
      </c>
      <c r="AD25" s="47">
        <f>[21]Abril!$F$33</f>
        <v>71</v>
      </c>
      <c r="AE25" s="47">
        <f>[21]Abril!$F$34</f>
        <v>72</v>
      </c>
      <c r="AF25" s="48">
        <f t="shared" si="1"/>
        <v>90</v>
      </c>
      <c r="AG25" s="140">
        <f t="shared" si="2"/>
        <v>77.599999999999994</v>
      </c>
    </row>
    <row r="26" spans="1:33" ht="17.100000000000001" customHeight="1" x14ac:dyDescent="0.2">
      <c r="A26" s="138" t="s">
        <v>16</v>
      </c>
      <c r="B26" s="47">
        <f>[22]Abril!$F$5</f>
        <v>90</v>
      </c>
      <c r="C26" s="47">
        <f>[22]Abril!$F$6</f>
        <v>93</v>
      </c>
      <c r="D26" s="47">
        <f>[22]Abril!$F$7</f>
        <v>91</v>
      </c>
      <c r="E26" s="47">
        <f>[22]Abril!$F$8</f>
        <v>89</v>
      </c>
      <c r="F26" s="47">
        <f>[22]Abril!$F$9</f>
        <v>89</v>
      </c>
      <c r="G26" s="47">
        <f>[22]Abril!$F$10</f>
        <v>89</v>
      </c>
      <c r="H26" s="47">
        <f>[22]Abril!$F$11</f>
        <v>87</v>
      </c>
      <c r="I26" s="47">
        <f>[22]Abril!$F$12</f>
        <v>86</v>
      </c>
      <c r="J26" s="47">
        <f>[22]Abril!$F$13</f>
        <v>78</v>
      </c>
      <c r="K26" s="47">
        <f>[22]Abril!$F$14</f>
        <v>83</v>
      </c>
      <c r="L26" s="47">
        <f>[22]Abril!$F$15</f>
        <v>82</v>
      </c>
      <c r="M26" s="47">
        <f>[22]Abril!$F$16</f>
        <v>85</v>
      </c>
      <c r="N26" s="47">
        <f>[22]Abril!$F$17</f>
        <v>88</v>
      </c>
      <c r="O26" s="47">
        <f>[22]Abril!$F$18</f>
        <v>91</v>
      </c>
      <c r="P26" s="47">
        <f>[22]Abril!$F$19</f>
        <v>89</v>
      </c>
      <c r="Q26" s="47">
        <f>[22]Abril!$F$20</f>
        <v>92</v>
      </c>
      <c r="R26" s="47">
        <f>[22]Abril!$F$21</f>
        <v>95</v>
      </c>
      <c r="S26" s="47">
        <f>[22]Abril!$F$22</f>
        <v>90</v>
      </c>
      <c r="T26" s="47">
        <f>[22]Abril!$F$23</f>
        <v>93</v>
      </c>
      <c r="U26" s="47">
        <f>[22]Abril!$F$24</f>
        <v>92</v>
      </c>
      <c r="V26" s="47">
        <f>[22]Abril!$F$25</f>
        <v>93</v>
      </c>
      <c r="W26" s="47">
        <f>[22]Abril!$F$26</f>
        <v>91</v>
      </c>
      <c r="X26" s="47">
        <f>[22]Abril!$F$27</f>
        <v>93</v>
      </c>
      <c r="Y26" s="47">
        <f>[22]Abril!$F$28</f>
        <v>90</v>
      </c>
      <c r="Z26" s="47">
        <f>[22]Abril!$F$29</f>
        <v>92</v>
      </c>
      <c r="AA26" s="47">
        <f>[22]Abril!$F$30</f>
        <v>89</v>
      </c>
      <c r="AB26" s="47">
        <f>[22]Abril!$F$31</f>
        <v>92</v>
      </c>
      <c r="AC26" s="47">
        <f>[22]Abril!$F$32</f>
        <v>89</v>
      </c>
      <c r="AD26" s="47">
        <f>[22]Abril!$F$33</f>
        <v>93</v>
      </c>
      <c r="AE26" s="47">
        <f>[22]Abril!$F$34</f>
        <v>92</v>
      </c>
      <c r="AF26" s="48">
        <f t="shared" si="1"/>
        <v>95</v>
      </c>
      <c r="AG26" s="140">
        <f t="shared" si="2"/>
        <v>89.533333333333331</v>
      </c>
    </row>
    <row r="27" spans="1:33" ht="17.100000000000001" customHeight="1" x14ac:dyDescent="0.2">
      <c r="A27" s="138" t="s">
        <v>17</v>
      </c>
      <c r="B27" s="47">
        <f>[23]Abril!$F$5</f>
        <v>98</v>
      </c>
      <c r="C27" s="47">
        <f>[23]Abril!$F$6</f>
        <v>97</v>
      </c>
      <c r="D27" s="47">
        <f>[23]Abril!$F$7</f>
        <v>98</v>
      </c>
      <c r="E27" s="47">
        <f>[23]Abril!$F$8</f>
        <v>98</v>
      </c>
      <c r="F27" s="47">
        <f>[23]Abril!$F$9</f>
        <v>98</v>
      </c>
      <c r="G27" s="47">
        <f>[23]Abril!$F$10</f>
        <v>98</v>
      </c>
      <c r="H27" s="47">
        <f>[23]Abril!$F$11</f>
        <v>98</v>
      </c>
      <c r="I27" s="47">
        <f>[23]Abril!$F$12</f>
        <v>98</v>
      </c>
      <c r="J27" s="47">
        <f>[23]Abril!$F$13</f>
        <v>98</v>
      </c>
      <c r="K27" s="47">
        <f>[23]Abril!$F$14</f>
        <v>97</v>
      </c>
      <c r="L27" s="47">
        <f>[23]Abril!$F$15</f>
        <v>92</v>
      </c>
      <c r="M27" s="47">
        <f>[23]Abril!$F$16</f>
        <v>91</v>
      </c>
      <c r="N27" s="47">
        <f>[23]Abril!$F$17</f>
        <v>98</v>
      </c>
      <c r="O27" s="47">
        <f>[23]Abril!$F$18</f>
        <v>98</v>
      </c>
      <c r="P27" s="47">
        <f>[23]Abril!$F$19</f>
        <v>94</v>
      </c>
      <c r="Q27" s="47">
        <f>[23]Abril!$F$20</f>
        <v>96</v>
      </c>
      <c r="R27" s="47">
        <f>[23]Abril!$F$21</f>
        <v>90</v>
      </c>
      <c r="S27" s="47">
        <f>[23]Abril!$F$22</f>
        <v>89</v>
      </c>
      <c r="T27" s="47">
        <f>[23]Abril!$F$23</f>
        <v>93</v>
      </c>
      <c r="U27" s="47">
        <f>[23]Abril!$F$24</f>
        <v>97</v>
      </c>
      <c r="V27" s="47">
        <f>[23]Abril!$F$25</f>
        <v>98</v>
      </c>
      <c r="W27" s="47">
        <f>[23]Abril!$F$26</f>
        <v>98</v>
      </c>
      <c r="X27" s="47">
        <f>[23]Abril!$F$27</f>
        <v>98</v>
      </c>
      <c r="Y27" s="47">
        <f>[23]Abril!$F$28</f>
        <v>98</v>
      </c>
      <c r="Z27" s="47">
        <f>[23]Abril!$F$29</f>
        <v>98</v>
      </c>
      <c r="AA27" s="47">
        <f>[23]Abril!$F$30</f>
        <v>99</v>
      </c>
      <c r="AB27" s="47">
        <f>[23]Abril!$F$31</f>
        <v>98</v>
      </c>
      <c r="AC27" s="47">
        <f>[23]Abril!$F$32</f>
        <v>98</v>
      </c>
      <c r="AD27" s="47">
        <f>[23]Abril!$F$33</f>
        <v>98</v>
      </c>
      <c r="AE27" s="47">
        <f>[23]Abril!$F$34</f>
        <v>98</v>
      </c>
      <c r="AF27" s="48">
        <f t="shared" si="1"/>
        <v>99</v>
      </c>
      <c r="AG27" s="140">
        <f t="shared" si="2"/>
        <v>96.566666666666663</v>
      </c>
    </row>
    <row r="28" spans="1:33" ht="17.100000000000001" customHeight="1" x14ac:dyDescent="0.2">
      <c r="A28" s="138" t="s">
        <v>18</v>
      </c>
      <c r="B28" s="47">
        <f>[24]Abril!$F$5</f>
        <v>96</v>
      </c>
      <c r="C28" s="47">
        <f>[24]Abril!$F$6</f>
        <v>95</v>
      </c>
      <c r="D28" s="47">
        <f>[24]Abril!$F$7</f>
        <v>97</v>
      </c>
      <c r="E28" s="47">
        <f>[24]Abril!$F$8</f>
        <v>93</v>
      </c>
      <c r="F28" s="47">
        <f>[24]Abril!$F$9</f>
        <v>85</v>
      </c>
      <c r="G28" s="47">
        <f>[24]Abril!$F$10</f>
        <v>84</v>
      </c>
      <c r="H28" s="47">
        <f>[24]Abril!$F$11</f>
        <v>87</v>
      </c>
      <c r="I28" s="47">
        <f>[24]Abril!$F$12</f>
        <v>80</v>
      </c>
      <c r="J28" s="47">
        <f>[24]Abril!$F$13</f>
        <v>82</v>
      </c>
      <c r="K28" s="47">
        <f>[24]Abril!$F$14</f>
        <v>90</v>
      </c>
      <c r="L28" s="47">
        <f>[24]Abril!$F$15</f>
        <v>88</v>
      </c>
      <c r="M28" s="47">
        <f>[24]Abril!$F$16</f>
        <v>84</v>
      </c>
      <c r="N28" s="47">
        <f>[24]Abril!$F$17</f>
        <v>90</v>
      </c>
      <c r="O28" s="47">
        <f>[24]Abril!$F$18</f>
        <v>87</v>
      </c>
      <c r="P28" s="47">
        <f>[24]Abril!$F$19</f>
        <v>94</v>
      </c>
      <c r="Q28" s="47">
        <f>[24]Abril!$F$20</f>
        <v>96</v>
      </c>
      <c r="R28" s="47">
        <f>[24]Abril!$F$21</f>
        <v>93</v>
      </c>
      <c r="S28" s="47">
        <f>[24]Abril!$F$22</f>
        <v>98</v>
      </c>
      <c r="T28" s="47">
        <f>[24]Abril!$F$23</f>
        <v>95</v>
      </c>
      <c r="U28" s="47">
        <f>[24]Abril!$F$24</f>
        <v>94</v>
      </c>
      <c r="V28" s="47">
        <f>[24]Abril!$F$25</f>
        <v>93</v>
      </c>
      <c r="W28" s="47">
        <f>[24]Abril!$F$26</f>
        <v>86</v>
      </c>
      <c r="X28" s="47">
        <f>[24]Abril!$F$27</f>
        <v>77</v>
      </c>
      <c r="Y28" s="47">
        <f>[24]Abril!$F$28</f>
        <v>86</v>
      </c>
      <c r="Z28" s="47">
        <f>[24]Abril!$F$29</f>
        <v>80</v>
      </c>
      <c r="AA28" s="47">
        <f>[24]Abril!$F$30</f>
        <v>80</v>
      </c>
      <c r="AB28" s="47">
        <f>[24]Abril!$F$31</f>
        <v>86</v>
      </c>
      <c r="AC28" s="47">
        <f>[24]Abril!$F$32</f>
        <v>91</v>
      </c>
      <c r="AD28" s="47">
        <f>[24]Abril!$F$33</f>
        <v>94</v>
      </c>
      <c r="AE28" s="47">
        <f>[24]Abril!$F$34</f>
        <v>88</v>
      </c>
      <c r="AF28" s="48">
        <f t="shared" si="1"/>
        <v>98</v>
      </c>
      <c r="AG28" s="140">
        <f t="shared" si="2"/>
        <v>88.966666666666669</v>
      </c>
    </row>
    <row r="29" spans="1:33" ht="17.100000000000001" customHeight="1" x14ac:dyDescent="0.2">
      <c r="A29" s="138" t="s">
        <v>19</v>
      </c>
      <c r="B29" s="47" t="str">
        <f>[25]Abril!$F$5</f>
        <v>*</v>
      </c>
      <c r="C29" s="47" t="str">
        <f>[25]Abril!$F$6</f>
        <v>*</v>
      </c>
      <c r="D29" s="47" t="str">
        <f>[25]Abril!$F$7</f>
        <v>*</v>
      </c>
      <c r="E29" s="47" t="str">
        <f>[25]Abril!$F$8</f>
        <v>*</v>
      </c>
      <c r="F29" s="47" t="str">
        <f>[25]Abril!$F$9</f>
        <v>*</v>
      </c>
      <c r="G29" s="47" t="str">
        <f>[25]Abril!$F$10</f>
        <v>*</v>
      </c>
      <c r="H29" s="47" t="str">
        <f>[25]Abril!$F$11</f>
        <v>*</v>
      </c>
      <c r="I29" s="47" t="str">
        <f>[25]Abril!$F$12</f>
        <v>*</v>
      </c>
      <c r="J29" s="47" t="str">
        <f>[25]Abril!$F$13</f>
        <v>*</v>
      </c>
      <c r="K29" s="47" t="str">
        <f>[25]Abril!$F$14</f>
        <v>*</v>
      </c>
      <c r="L29" s="47" t="str">
        <f>[25]Abril!$F$15</f>
        <v>*</v>
      </c>
      <c r="M29" s="47" t="str">
        <f>[25]Abril!$F$16</f>
        <v>*</v>
      </c>
      <c r="N29" s="47" t="str">
        <f>[25]Abril!$F$17</f>
        <v>*</v>
      </c>
      <c r="O29" s="47">
        <f>[25]Abril!$F$18</f>
        <v>73</v>
      </c>
      <c r="P29" s="47">
        <f>[25]Abril!$F$19</f>
        <v>91</v>
      </c>
      <c r="Q29" s="47">
        <f>[25]Abril!$F$20</f>
        <v>94</v>
      </c>
      <c r="R29" s="47">
        <f>[25]Abril!$F$21</f>
        <v>90</v>
      </c>
      <c r="S29" s="47">
        <f>[25]Abril!$F$22</f>
        <v>87</v>
      </c>
      <c r="T29" s="47">
        <f>[25]Abril!$F$23</f>
        <v>88</v>
      </c>
      <c r="U29" s="47">
        <f>[25]Abril!$F$24</f>
        <v>94</v>
      </c>
      <c r="V29" s="47">
        <f>[25]Abril!$F$25</f>
        <v>94</v>
      </c>
      <c r="W29" s="47">
        <f>[25]Abril!$F$26</f>
        <v>92</v>
      </c>
      <c r="X29" s="47">
        <f>[25]Abril!$F$27</f>
        <v>89</v>
      </c>
      <c r="Y29" s="47">
        <f>[25]Abril!$F$28</f>
        <v>87</v>
      </c>
      <c r="Z29" s="47">
        <f>[25]Abril!$F$29</f>
        <v>86</v>
      </c>
      <c r="AA29" s="47">
        <f>[25]Abril!$F$30</f>
        <v>89</v>
      </c>
      <c r="AB29" s="47">
        <f>[25]Abril!$F$31</f>
        <v>88</v>
      </c>
      <c r="AC29" s="47">
        <f>[25]Abril!$F$32</f>
        <v>89</v>
      </c>
      <c r="AD29" s="47">
        <f>[25]Abril!$F$33</f>
        <v>91</v>
      </c>
      <c r="AE29" s="47">
        <f>[25]Abril!$F$34</f>
        <v>84</v>
      </c>
      <c r="AF29" s="48">
        <f t="shared" si="1"/>
        <v>94</v>
      </c>
      <c r="AG29" s="140">
        <f t="shared" si="2"/>
        <v>88.588235294117652</v>
      </c>
    </row>
    <row r="30" spans="1:33" ht="17.100000000000001" customHeight="1" x14ac:dyDescent="0.2">
      <c r="A30" s="138" t="s">
        <v>31</v>
      </c>
      <c r="B30" s="47">
        <f>[26]Abril!$F$5</f>
        <v>95</v>
      </c>
      <c r="C30" s="47">
        <f>[26]Abril!$F$6</f>
        <v>96</v>
      </c>
      <c r="D30" s="47">
        <f>[26]Abril!$F$7</f>
        <v>96</v>
      </c>
      <c r="E30" s="47">
        <f>[26]Abril!$F$8</f>
        <v>94</v>
      </c>
      <c r="F30" s="47">
        <f>[26]Abril!$F$9</f>
        <v>89</v>
      </c>
      <c r="G30" s="47">
        <f>[26]Abril!$F$10</f>
        <v>87</v>
      </c>
      <c r="H30" s="47">
        <f>[26]Abril!$F$11</f>
        <v>84</v>
      </c>
      <c r="I30" s="47">
        <f>[26]Abril!$F$12</f>
        <v>76</v>
      </c>
      <c r="J30" s="47">
        <f>[26]Abril!$F$13</f>
        <v>81</v>
      </c>
      <c r="K30" s="47">
        <f>[26]Abril!$F$14</f>
        <v>88</v>
      </c>
      <c r="L30" s="47">
        <f>[26]Abril!$F$15</f>
        <v>78</v>
      </c>
      <c r="M30" s="47">
        <f>[26]Abril!$F$16</f>
        <v>69</v>
      </c>
      <c r="N30" s="47">
        <f>[26]Abril!$F$17</f>
        <v>82</v>
      </c>
      <c r="O30" s="47">
        <f>[26]Abril!$F$18</f>
        <v>81</v>
      </c>
      <c r="P30" s="47">
        <f>[26]Abril!$F$19</f>
        <v>89</v>
      </c>
      <c r="Q30" s="47">
        <f>[26]Abril!$F$20</f>
        <v>93</v>
      </c>
      <c r="R30" s="47">
        <f>[26]Abril!$F$21</f>
        <v>88</v>
      </c>
      <c r="S30" s="47">
        <f>[26]Abril!$F$22</f>
        <v>93</v>
      </c>
      <c r="T30" s="47">
        <f>[26]Abril!$F$23</f>
        <v>93</v>
      </c>
      <c r="U30" s="47">
        <f>[26]Abril!$F$24</f>
        <v>93</v>
      </c>
      <c r="V30" s="47">
        <f>[26]Abril!$F$25</f>
        <v>96</v>
      </c>
      <c r="W30" s="47">
        <f>[26]Abril!$F$26</f>
        <v>93</v>
      </c>
      <c r="X30" s="47">
        <f>[26]Abril!$F$27</f>
        <v>74</v>
      </c>
      <c r="Y30" s="47">
        <f>[26]Abril!$F$28</f>
        <v>89</v>
      </c>
      <c r="Z30" s="47">
        <f>[26]Abril!$F$29</f>
        <v>80</v>
      </c>
      <c r="AA30" s="47">
        <f>[26]Abril!$F$30</f>
        <v>82</v>
      </c>
      <c r="AB30" s="47">
        <f>[26]Abril!$F$31</f>
        <v>81</v>
      </c>
      <c r="AC30" s="47">
        <f>[26]Abril!$F$32</f>
        <v>83</v>
      </c>
      <c r="AD30" s="47">
        <f>[26]Abril!$F$33</f>
        <v>89</v>
      </c>
      <c r="AE30" s="47">
        <f>[26]Abril!$F$34</f>
        <v>82</v>
      </c>
      <c r="AF30" s="48">
        <f t="shared" si="1"/>
        <v>96</v>
      </c>
      <c r="AG30" s="140">
        <f t="shared" si="2"/>
        <v>86.466666666666669</v>
      </c>
    </row>
    <row r="31" spans="1:33" ht="17.100000000000001" customHeight="1" x14ac:dyDescent="0.2">
      <c r="A31" s="138" t="s">
        <v>51</v>
      </c>
      <c r="B31" s="47">
        <f>[27]Abril!$F$5</f>
        <v>100</v>
      </c>
      <c r="C31" s="47">
        <f>[27]Abril!$F$6</f>
        <v>100</v>
      </c>
      <c r="D31" s="47">
        <f>[27]Abril!$F$7</f>
        <v>100</v>
      </c>
      <c r="E31" s="47">
        <f>[27]Abril!$F$8</f>
        <v>100</v>
      </c>
      <c r="F31" s="47">
        <f>[27]Abril!$F$9</f>
        <v>100</v>
      </c>
      <c r="G31" s="47">
        <f>[27]Abril!$F$10</f>
        <v>98</v>
      </c>
      <c r="H31" s="47">
        <f>[27]Abril!$F$11</f>
        <v>88</v>
      </c>
      <c r="I31" s="47">
        <f>[27]Abril!$F$12</f>
        <v>87</v>
      </c>
      <c r="J31" s="47">
        <f>[27]Abril!$F$13</f>
        <v>95</v>
      </c>
      <c r="K31" s="47">
        <f>[27]Abril!$F$14</f>
        <v>96</v>
      </c>
      <c r="L31" s="47">
        <f>[27]Abril!$F$15</f>
        <v>94</v>
      </c>
      <c r="M31" s="47">
        <f>[27]Abril!$F$16</f>
        <v>90</v>
      </c>
      <c r="N31" s="47">
        <f>[27]Abril!$F$17</f>
        <v>96</v>
      </c>
      <c r="O31" s="47">
        <f>[27]Abril!$F$18</f>
        <v>89</v>
      </c>
      <c r="P31" s="47">
        <f>[27]Abril!$F$19</f>
        <v>100</v>
      </c>
      <c r="Q31" s="47">
        <f>[27]Abril!$F$20</f>
        <v>100</v>
      </c>
      <c r="R31" s="47">
        <f>[27]Abril!$F$21</f>
        <v>100</v>
      </c>
      <c r="S31" s="47">
        <f>[27]Abril!$F$22</f>
        <v>100</v>
      </c>
      <c r="T31" s="47">
        <f>[27]Abril!$F$23</f>
        <v>99</v>
      </c>
      <c r="U31" s="47">
        <f>[27]Abril!$F$24</f>
        <v>98</v>
      </c>
      <c r="V31" s="47">
        <f>[27]Abril!$F$25</f>
        <v>99</v>
      </c>
      <c r="W31" s="47">
        <f>[27]Abril!$F$26</f>
        <v>97</v>
      </c>
      <c r="X31" s="47">
        <f>[27]Abril!$F$27</f>
        <v>84</v>
      </c>
      <c r="Y31" s="47">
        <f>[27]Abril!$F$28</f>
        <v>85</v>
      </c>
      <c r="Z31" s="47">
        <f>[27]Abril!$F$29</f>
        <v>86</v>
      </c>
      <c r="AA31" s="47">
        <f>[27]Abril!$F$30</f>
        <v>96</v>
      </c>
      <c r="AB31" s="47">
        <f>[27]Abril!$F$31</f>
        <v>88</v>
      </c>
      <c r="AC31" s="47">
        <f>[27]Abril!$F$32</f>
        <v>87</v>
      </c>
      <c r="AD31" s="47">
        <f>[27]Abril!$F$33</f>
        <v>96</v>
      </c>
      <c r="AE31" s="47">
        <f>[27]Abril!$F$34</f>
        <v>94</v>
      </c>
      <c r="AF31" s="48">
        <f>MAX(B31:AE31)</f>
        <v>100</v>
      </c>
      <c r="AG31" s="140">
        <f>AVERAGE(B31:AE31)</f>
        <v>94.733333333333334</v>
      </c>
    </row>
    <row r="32" spans="1:33" ht="17.100000000000001" customHeight="1" x14ac:dyDescent="0.2">
      <c r="A32" s="138" t="s">
        <v>20</v>
      </c>
      <c r="B32" s="47">
        <f>[28]Abril!$F$5</f>
        <v>95</v>
      </c>
      <c r="C32" s="47">
        <f>[28]Abril!$F$6</f>
        <v>96</v>
      </c>
      <c r="D32" s="47">
        <f>[28]Abril!$F$7</f>
        <v>94</v>
      </c>
      <c r="E32" s="47">
        <f>[28]Abril!$F$8</f>
        <v>92</v>
      </c>
      <c r="F32" s="47">
        <f>[28]Abril!$F$9</f>
        <v>93</v>
      </c>
      <c r="G32" s="47">
        <f>[28]Abril!$F$10</f>
        <v>91</v>
      </c>
      <c r="H32" s="47">
        <f>[28]Abril!$F$11</f>
        <v>83</v>
      </c>
      <c r="I32" s="47">
        <f>[28]Abril!$F$12</f>
        <v>72</v>
      </c>
      <c r="J32" s="47">
        <f>[28]Abril!$F$13</f>
        <v>82</v>
      </c>
      <c r="K32" s="47">
        <f>[28]Abril!$F$14</f>
        <v>83</v>
      </c>
      <c r="L32" s="47">
        <f>[28]Abril!$F$15</f>
        <v>82</v>
      </c>
      <c r="M32" s="47">
        <f>[28]Abril!$F$16</f>
        <v>77</v>
      </c>
      <c r="N32" s="47">
        <f>[28]Abril!$F$17</f>
        <v>87</v>
      </c>
      <c r="O32" s="47">
        <f>[28]Abril!$F$18</f>
        <v>82</v>
      </c>
      <c r="P32" s="47">
        <f>[28]Abril!$F$19</f>
        <v>88</v>
      </c>
      <c r="Q32" s="47">
        <f>[28]Abril!$F$20</f>
        <v>86</v>
      </c>
      <c r="R32" s="47">
        <f>[28]Abril!$F$21</f>
        <v>80</v>
      </c>
      <c r="S32" s="47">
        <f>[28]Abril!$F$22</f>
        <v>84</v>
      </c>
      <c r="T32" s="47">
        <f>[28]Abril!$F$23</f>
        <v>81</v>
      </c>
      <c r="U32" s="47">
        <f>[28]Abril!$F$24</f>
        <v>85</v>
      </c>
      <c r="V32" s="47">
        <f>[28]Abril!$F$25</f>
        <v>83</v>
      </c>
      <c r="W32" s="47">
        <f>[28]Abril!$F$26</f>
        <v>77</v>
      </c>
      <c r="X32" s="47">
        <f>[28]Abril!$F$27</f>
        <v>77</v>
      </c>
      <c r="Y32" s="47">
        <f>[28]Abril!$F$28</f>
        <v>80</v>
      </c>
      <c r="Z32" s="47">
        <f>[28]Abril!$F$29</f>
        <v>79</v>
      </c>
      <c r="AA32" s="47">
        <f>[28]Abril!$F$30</f>
        <v>76</v>
      </c>
      <c r="AB32" s="47">
        <f>[28]Abril!$F$31</f>
        <v>81</v>
      </c>
      <c r="AC32" s="47">
        <f>[28]Abril!$F$32</f>
        <v>80</v>
      </c>
      <c r="AD32" s="47">
        <f>[28]Abril!$F$33</f>
        <v>87</v>
      </c>
      <c r="AE32" s="47">
        <f>[28]Abril!$F$34</f>
        <v>86</v>
      </c>
      <c r="AF32" s="48">
        <f>MAX(B32:AE32)</f>
        <v>96</v>
      </c>
      <c r="AG32" s="140">
        <f>AVERAGE(B32:AE32)</f>
        <v>83.966666666666669</v>
      </c>
    </row>
    <row r="33" spans="1:33" ht="17.100000000000001" customHeight="1" x14ac:dyDescent="0.2">
      <c r="A33" s="87" t="s">
        <v>149</v>
      </c>
      <c r="B33" s="47" t="str">
        <f>[29]Abril!$F$5</f>
        <v>*</v>
      </c>
      <c r="C33" s="47" t="str">
        <f>[29]Abril!$F$6</f>
        <v>*</v>
      </c>
      <c r="D33" s="47" t="str">
        <f>[29]Abril!$F$7</f>
        <v>*</v>
      </c>
      <c r="E33" s="47" t="str">
        <f>[29]Abril!$F$8</f>
        <v>*</v>
      </c>
      <c r="F33" s="47" t="str">
        <f>[29]Abril!$F$9</f>
        <v>*</v>
      </c>
      <c r="G33" s="47" t="str">
        <f>[29]Abril!$F$10</f>
        <v>*</v>
      </c>
      <c r="H33" s="47" t="str">
        <f>[29]Abril!$F$11</f>
        <v>*</v>
      </c>
      <c r="I33" s="47" t="str">
        <f>[29]Abril!$F$12</f>
        <v>*</v>
      </c>
      <c r="J33" s="47">
        <f>[29]Abril!$F$13</f>
        <v>68</v>
      </c>
      <c r="K33" s="47">
        <f>[29]Abril!$F$14</f>
        <v>87</v>
      </c>
      <c r="L33" s="47">
        <f>[29]Abril!$F$15</f>
        <v>84</v>
      </c>
      <c r="M33" s="47">
        <f>[29]Abril!$F$16</f>
        <v>82</v>
      </c>
      <c r="N33" s="47">
        <f>[29]Abril!$F$17</f>
        <v>77</v>
      </c>
      <c r="O33" s="47">
        <f>[29]Abril!$F$18</f>
        <v>83</v>
      </c>
      <c r="P33" s="47">
        <f>[29]Abril!$F$19</f>
        <v>84</v>
      </c>
      <c r="Q33" s="47">
        <f>[29]Abril!$F$20</f>
        <v>91</v>
      </c>
      <c r="R33" s="47">
        <f>[29]Abril!$F$21</f>
        <v>86</v>
      </c>
      <c r="S33" s="47">
        <f>[29]Abril!$F$22</f>
        <v>83</v>
      </c>
      <c r="T33" s="47">
        <f>[29]Abril!$F$23</f>
        <v>85</v>
      </c>
      <c r="U33" s="47">
        <f>[29]Abril!$F$24</f>
        <v>87</v>
      </c>
      <c r="V33" s="47">
        <f>[29]Abril!$F$25</f>
        <v>94</v>
      </c>
      <c r="W33" s="47">
        <f>[29]Abril!$F$26</f>
        <v>87</v>
      </c>
      <c r="X33" s="47">
        <f>[29]Abril!$F$27</f>
        <v>87</v>
      </c>
      <c r="Y33" s="47">
        <f>[29]Abril!$F$28</f>
        <v>82</v>
      </c>
      <c r="Z33" s="47">
        <f>[29]Abril!$F$29</f>
        <v>84</v>
      </c>
      <c r="AA33" s="47">
        <f>[29]Abril!$F$30</f>
        <v>87</v>
      </c>
      <c r="AB33" s="47">
        <f>[29]Abril!$F$31</f>
        <v>76</v>
      </c>
      <c r="AC33" s="47">
        <f>[29]Abril!$F$32</f>
        <v>79</v>
      </c>
      <c r="AD33" s="47">
        <f>[29]Abril!$F$33</f>
        <v>83</v>
      </c>
      <c r="AE33" s="47">
        <f>[29]Abril!$F$34</f>
        <v>79</v>
      </c>
      <c r="AF33" s="44">
        <f t="shared" ref="AF33:AF49" si="5">MAX(B33:AE33)</f>
        <v>94</v>
      </c>
      <c r="AG33" s="139">
        <f t="shared" ref="AG33:AG49" si="6">AVERAGE(B33:AE33)</f>
        <v>83.409090909090907</v>
      </c>
    </row>
    <row r="34" spans="1:33" ht="17.100000000000001" customHeight="1" x14ac:dyDescent="0.2">
      <c r="A34" s="87" t="s">
        <v>150</v>
      </c>
      <c r="B34" s="47" t="str">
        <f>[30]Abril!$F$5</f>
        <v>*</v>
      </c>
      <c r="C34" s="47" t="str">
        <f>[30]Abril!$F$6</f>
        <v>*</v>
      </c>
      <c r="D34" s="47" t="str">
        <f>[30]Abril!$F$7</f>
        <v>*</v>
      </c>
      <c r="E34" s="47" t="str">
        <f>[30]Abril!$F$8</f>
        <v>*</v>
      </c>
      <c r="F34" s="47" t="str">
        <f>[30]Abril!$F$9</f>
        <v>*</v>
      </c>
      <c r="G34" s="47" t="str">
        <f>[30]Abril!$F$10</f>
        <v>*</v>
      </c>
      <c r="H34" s="47" t="str">
        <f>[30]Abril!$F$11</f>
        <v>*</v>
      </c>
      <c r="I34" s="47" t="str">
        <f>[30]Abril!$F$12</f>
        <v>*</v>
      </c>
      <c r="J34" s="47" t="str">
        <f>[30]Abril!$F$13</f>
        <v>*</v>
      </c>
      <c r="K34" s="47" t="str">
        <f>[30]Abril!$F$14</f>
        <v>*</v>
      </c>
      <c r="L34" s="47" t="str">
        <f>[30]Abril!$F$15</f>
        <v>*</v>
      </c>
      <c r="M34" s="47" t="str">
        <f>[30]Abril!$F$16</f>
        <v>*</v>
      </c>
      <c r="N34" s="47">
        <f>[30]Abril!$F$17</f>
        <v>55</v>
      </c>
      <c r="O34" s="47">
        <f>[30]Abril!$F$18</f>
        <v>78</v>
      </c>
      <c r="P34" s="47">
        <f>[30]Abril!$F$19</f>
        <v>96</v>
      </c>
      <c r="Q34" s="47">
        <f>[30]Abril!$F$20</f>
        <v>98</v>
      </c>
      <c r="R34" s="47">
        <f>[30]Abril!$F$21</f>
        <v>96</v>
      </c>
      <c r="S34" s="47">
        <f>[30]Abril!$F$22</f>
        <v>94</v>
      </c>
      <c r="T34" s="47">
        <f>[30]Abril!$F$23</f>
        <v>91</v>
      </c>
      <c r="U34" s="47">
        <f>[30]Abril!$F$24</f>
        <v>89</v>
      </c>
      <c r="V34" s="47">
        <f>[30]Abril!$F$25</f>
        <v>95</v>
      </c>
      <c r="W34" s="47">
        <f>[30]Abril!$F$26</f>
        <v>90</v>
      </c>
      <c r="X34" s="47">
        <f>[30]Abril!$F$27</f>
        <v>77</v>
      </c>
      <c r="Y34" s="47" t="str">
        <f>[30]Abril!$F$28</f>
        <v>*</v>
      </c>
      <c r="Z34" s="47">
        <f>[30]Abril!$F$29</f>
        <v>80</v>
      </c>
      <c r="AA34" s="47">
        <f>[30]Abril!$F$30</f>
        <v>78</v>
      </c>
      <c r="AB34" s="47">
        <f>[30]Abril!$F$31</f>
        <v>53</v>
      </c>
      <c r="AC34" s="47" t="str">
        <f>[30]Abril!$F$32</f>
        <v>*</v>
      </c>
      <c r="AD34" s="47" t="str">
        <f>[30]Abril!$F$33</f>
        <v>*</v>
      </c>
      <c r="AE34" s="47" t="str">
        <f>[30]Abril!$F$34</f>
        <v>*</v>
      </c>
      <c r="AF34" s="48">
        <f t="shared" si="5"/>
        <v>98</v>
      </c>
      <c r="AG34" s="140">
        <f t="shared" si="6"/>
        <v>83.571428571428569</v>
      </c>
    </row>
    <row r="35" spans="1:33" ht="17.100000000000001" customHeight="1" x14ac:dyDescent="0.2">
      <c r="A35" s="87" t="s">
        <v>151</v>
      </c>
      <c r="B35" s="47">
        <f>[31]Abril!$F$5</f>
        <v>96</v>
      </c>
      <c r="C35" s="47">
        <f>[31]Abril!$F$6</f>
        <v>98</v>
      </c>
      <c r="D35" s="47">
        <f>[31]Abril!$F$7</f>
        <v>98</v>
      </c>
      <c r="E35" s="47">
        <f>[31]Abril!$F$8</f>
        <v>97</v>
      </c>
      <c r="F35" s="47">
        <f>[31]Abril!$F$9</f>
        <v>94</v>
      </c>
      <c r="G35" s="47">
        <f>[31]Abril!$F$10</f>
        <v>97</v>
      </c>
      <c r="H35" s="47">
        <f>[31]Abril!$F$11</f>
        <v>96</v>
      </c>
      <c r="I35" s="47">
        <f>[31]Abril!$F$12</f>
        <v>93</v>
      </c>
      <c r="J35" s="47">
        <f>[31]Abril!$F$13</f>
        <v>91</v>
      </c>
      <c r="K35" s="47">
        <f>[31]Abril!$F$14</f>
        <v>95</v>
      </c>
      <c r="L35" s="47">
        <f>[31]Abril!$F$15</f>
        <v>91</v>
      </c>
      <c r="M35" s="47">
        <f>[31]Abril!$F$16</f>
        <v>91</v>
      </c>
      <c r="N35" s="47">
        <f>[31]Abril!$F$17</f>
        <v>94</v>
      </c>
      <c r="O35" s="47">
        <f>[31]Abril!$F$18</f>
        <v>94</v>
      </c>
      <c r="P35" s="47">
        <f>[31]Abril!$F$19</f>
        <v>95</v>
      </c>
      <c r="Q35" s="47">
        <f>[31]Abril!$F$20</f>
        <v>96</v>
      </c>
      <c r="R35" s="47">
        <f>[31]Abril!$F$21</f>
        <v>93</v>
      </c>
      <c r="S35" s="47">
        <f>[31]Abril!$F$22</f>
        <v>97</v>
      </c>
      <c r="T35" s="47">
        <f>[31]Abril!$F$23</f>
        <v>97</v>
      </c>
      <c r="U35" s="47">
        <f>[31]Abril!$F$24</f>
        <v>96</v>
      </c>
      <c r="V35" s="47">
        <f>[31]Abril!$F$25</f>
        <v>97</v>
      </c>
      <c r="W35" s="47">
        <f>[31]Abril!$F$26</f>
        <v>93</v>
      </c>
      <c r="X35" s="47">
        <f>[31]Abril!$F$27</f>
        <v>93</v>
      </c>
      <c r="Y35" s="47">
        <f>[31]Abril!$F$28</f>
        <v>95</v>
      </c>
      <c r="Z35" s="47">
        <f>[31]Abril!$F$29</f>
        <v>92</v>
      </c>
      <c r="AA35" s="47">
        <f>[31]Abril!$F$30</f>
        <v>93</v>
      </c>
      <c r="AB35" s="47">
        <f>[31]Abril!$F$31</f>
        <v>94</v>
      </c>
      <c r="AC35" s="47">
        <f>[31]Abril!$F$32</f>
        <v>94</v>
      </c>
      <c r="AD35" s="47">
        <f>[31]Abril!$F$33</f>
        <v>91</v>
      </c>
      <c r="AE35" s="47">
        <f>[31]Abril!$F$34</f>
        <v>90</v>
      </c>
      <c r="AF35" s="48">
        <f t="shared" si="5"/>
        <v>98</v>
      </c>
      <c r="AG35" s="140">
        <f t="shared" si="6"/>
        <v>94.36666666666666</v>
      </c>
    </row>
    <row r="36" spans="1:33" ht="17.100000000000001" customHeight="1" x14ac:dyDescent="0.2">
      <c r="A36" s="87" t="s">
        <v>152</v>
      </c>
      <c r="B36" s="47" t="str">
        <f>[32]Abril!$F$5</f>
        <v>*</v>
      </c>
      <c r="C36" s="47" t="str">
        <f>[32]Abril!$F$6</f>
        <v>*</v>
      </c>
      <c r="D36" s="47" t="str">
        <f>[32]Abril!$F$7</f>
        <v>*</v>
      </c>
      <c r="E36" s="47" t="str">
        <f>[32]Abril!$F$8</f>
        <v>*</v>
      </c>
      <c r="F36" s="47" t="str">
        <f>[32]Abril!$F$9</f>
        <v>*</v>
      </c>
      <c r="G36" s="47" t="str">
        <f>[32]Abril!$F$10</f>
        <v>*</v>
      </c>
      <c r="H36" s="47" t="str">
        <f>[32]Abril!$F$11</f>
        <v>*</v>
      </c>
      <c r="I36" s="47" t="str">
        <f>[32]Abril!$F$12</f>
        <v>*</v>
      </c>
      <c r="J36" s="47" t="str">
        <f>[32]Abril!$F$13</f>
        <v>*</v>
      </c>
      <c r="K36" s="47" t="str">
        <f>[32]Abril!$F$14</f>
        <v>*</v>
      </c>
      <c r="L36" s="47" t="str">
        <f>[32]Abril!$F$15</f>
        <v>*</v>
      </c>
      <c r="M36" s="47" t="str">
        <f>[32]Abril!$F$16</f>
        <v>*</v>
      </c>
      <c r="N36" s="47" t="str">
        <f>[32]Abril!$F$17</f>
        <v>*</v>
      </c>
      <c r="O36" s="47" t="str">
        <f>[32]Abril!$F$18</f>
        <v>*</v>
      </c>
      <c r="P36" s="47" t="str">
        <f>[32]Abril!$F$19</f>
        <v>*</v>
      </c>
      <c r="Q36" s="47" t="str">
        <f>[32]Abril!$F$20</f>
        <v>*</v>
      </c>
      <c r="R36" s="47" t="str">
        <f>[32]Abril!$F$21</f>
        <v>*</v>
      </c>
      <c r="S36" s="47" t="str">
        <f>[32]Abril!$F$22</f>
        <v>*</v>
      </c>
      <c r="T36" s="47" t="str">
        <f>[32]Abril!$F$23</f>
        <v>*</v>
      </c>
      <c r="U36" s="47" t="str">
        <f>[32]Abril!$F$24</f>
        <v>*</v>
      </c>
      <c r="V36" s="47" t="str">
        <f>[32]Abril!$F$25</f>
        <v>*</v>
      </c>
      <c r="W36" s="47" t="str">
        <f>[32]Abril!$F$26</f>
        <v>*</v>
      </c>
      <c r="X36" s="47" t="str">
        <f>[32]Abril!$F$27</f>
        <v>*</v>
      </c>
      <c r="Y36" s="47" t="str">
        <f>[32]Abril!$F$28</f>
        <v>*</v>
      </c>
      <c r="Z36" s="47" t="str">
        <f>[32]Abril!$F$29</f>
        <v>*</v>
      </c>
      <c r="AA36" s="47" t="str">
        <f>[32]Abril!$F$30</f>
        <v>*</v>
      </c>
      <c r="AB36" s="47" t="str">
        <f>[32]Abril!$F$31</f>
        <v>*</v>
      </c>
      <c r="AC36" s="47" t="str">
        <f>[32]Abril!$F$32</f>
        <v>*</v>
      </c>
      <c r="AD36" s="47" t="str">
        <f>[32]Abril!$F$33</f>
        <v>*</v>
      </c>
      <c r="AE36" s="47" t="str">
        <f>[32]Abril!$F$34</f>
        <v>*</v>
      </c>
      <c r="AF36" s="48" t="s">
        <v>133</v>
      </c>
      <c r="AG36" s="140" t="s">
        <v>133</v>
      </c>
    </row>
    <row r="37" spans="1:33" ht="17.100000000000001" customHeight="1" x14ac:dyDescent="0.2">
      <c r="A37" s="87" t="s">
        <v>153</v>
      </c>
      <c r="B37" s="47" t="str">
        <f>[33]Abril!$F$5</f>
        <v>*</v>
      </c>
      <c r="C37" s="47" t="str">
        <f>[33]Abril!$F$6</f>
        <v>*</v>
      </c>
      <c r="D37" s="47" t="str">
        <f>[33]Abril!$F$7</f>
        <v>*</v>
      </c>
      <c r="E37" s="47" t="str">
        <f>[33]Abril!$F$8</f>
        <v>*</v>
      </c>
      <c r="F37" s="47" t="str">
        <f>[33]Abril!$F$9</f>
        <v>*</v>
      </c>
      <c r="G37" s="47">
        <f>[33]Abril!$F$10</f>
        <v>69</v>
      </c>
      <c r="H37" s="47">
        <f>[33]Abril!$F$11</f>
        <v>80</v>
      </c>
      <c r="I37" s="47">
        <f>[33]Abril!$F$12</f>
        <v>81</v>
      </c>
      <c r="J37" s="47">
        <f>[33]Abril!$F$13</f>
        <v>82</v>
      </c>
      <c r="K37" s="47">
        <f>[33]Abril!$F$14</f>
        <v>90</v>
      </c>
      <c r="L37" s="47">
        <f>[33]Abril!$F$15</f>
        <v>88</v>
      </c>
      <c r="M37" s="47">
        <f>[33]Abril!$F$16</f>
        <v>88</v>
      </c>
      <c r="N37" s="47">
        <f>[33]Abril!$F$17</f>
        <v>91</v>
      </c>
      <c r="O37" s="47">
        <f>[33]Abril!$F$18</f>
        <v>92</v>
      </c>
      <c r="P37" s="47">
        <f>[33]Abril!$F$19</f>
        <v>96</v>
      </c>
      <c r="Q37" s="47">
        <f>[33]Abril!$F$20</f>
        <v>92</v>
      </c>
      <c r="R37" s="47">
        <f>[33]Abril!$F$21</f>
        <v>80</v>
      </c>
      <c r="S37" s="47">
        <f>[33]Abril!$F$22</f>
        <v>86</v>
      </c>
      <c r="T37" s="47">
        <f>[33]Abril!$F$23</f>
        <v>87</v>
      </c>
      <c r="U37" s="47">
        <f>[33]Abril!$F$24</f>
        <v>90</v>
      </c>
      <c r="V37" s="47">
        <f>[33]Abril!$F$25</f>
        <v>67</v>
      </c>
      <c r="W37" s="47">
        <f>[33]Abril!$F$26</f>
        <v>90</v>
      </c>
      <c r="X37" s="47">
        <f>[33]Abril!$F$27</f>
        <v>83</v>
      </c>
      <c r="Y37" s="47">
        <f>[33]Abril!$F$28</f>
        <v>90</v>
      </c>
      <c r="Z37" s="47">
        <f>[33]Abril!$F$29</f>
        <v>81</v>
      </c>
      <c r="AA37" s="47">
        <f>[33]Abril!$F$30</f>
        <v>80</v>
      </c>
      <c r="AB37" s="47">
        <f>[33]Abril!$F$31</f>
        <v>92</v>
      </c>
      <c r="AC37" s="47">
        <f>[33]Abril!$F$32</f>
        <v>89</v>
      </c>
      <c r="AD37" s="47">
        <f>[33]Abril!$F$33</f>
        <v>83</v>
      </c>
      <c r="AE37" s="47">
        <f>[33]Abril!$F$34</f>
        <v>92</v>
      </c>
      <c r="AF37" s="48">
        <f t="shared" si="5"/>
        <v>96</v>
      </c>
      <c r="AG37" s="140">
        <f t="shared" si="6"/>
        <v>85.56</v>
      </c>
    </row>
    <row r="38" spans="1:33" ht="17.100000000000001" customHeight="1" x14ac:dyDescent="0.2">
      <c r="A38" s="87" t="s">
        <v>154</v>
      </c>
      <c r="B38" s="47">
        <f>[34]Abril!$F$5</f>
        <v>97</v>
      </c>
      <c r="C38" s="47">
        <f>[34]Abril!$F$6</f>
        <v>98</v>
      </c>
      <c r="D38" s="47">
        <f>[34]Abril!$F$7</f>
        <v>98</v>
      </c>
      <c r="E38" s="47">
        <f>[34]Abril!$F$8</f>
        <v>98</v>
      </c>
      <c r="F38" s="47">
        <f>[34]Abril!$F$9</f>
        <v>97</v>
      </c>
      <c r="G38" s="47">
        <f>[34]Abril!$F$10</f>
        <v>95</v>
      </c>
      <c r="H38" s="47">
        <f>[34]Abril!$F$11</f>
        <v>78</v>
      </c>
      <c r="I38" s="47">
        <f>[34]Abril!$F$12</f>
        <v>85</v>
      </c>
      <c r="J38" s="47">
        <f>[34]Abril!$F$13</f>
        <v>87</v>
      </c>
      <c r="K38" s="47">
        <f>[34]Abril!$F$14</f>
        <v>85</v>
      </c>
      <c r="L38" s="47">
        <f>[34]Abril!$F$15</f>
        <v>83</v>
      </c>
      <c r="M38" s="47">
        <f>[34]Abril!$F$16</f>
        <v>75</v>
      </c>
      <c r="N38" s="47">
        <f>[34]Abril!$F$17</f>
        <v>86</v>
      </c>
      <c r="O38" s="47">
        <f>[34]Abril!$F$18</f>
        <v>87</v>
      </c>
      <c r="P38" s="47">
        <f>[34]Abril!$F$19</f>
        <v>92</v>
      </c>
      <c r="Q38" s="47">
        <f>[34]Abril!$F$20</f>
        <v>95</v>
      </c>
      <c r="R38" s="47">
        <f>[34]Abril!$F$21</f>
        <v>90</v>
      </c>
      <c r="S38" s="47">
        <f>[34]Abril!$F$22</f>
        <v>86</v>
      </c>
      <c r="T38" s="47">
        <f>[34]Abril!$F$23</f>
        <v>83</v>
      </c>
      <c r="U38" s="47">
        <f>[34]Abril!$F$24</f>
        <v>94</v>
      </c>
      <c r="V38" s="47">
        <f>[34]Abril!$F$25</f>
        <v>97</v>
      </c>
      <c r="W38" s="47">
        <f>[34]Abril!$F$26</f>
        <v>93</v>
      </c>
      <c r="X38" s="47">
        <f>[34]Abril!$F$27</f>
        <v>76</v>
      </c>
      <c r="Y38" s="47">
        <f>[34]Abril!$F$28</f>
        <v>90</v>
      </c>
      <c r="Z38" s="47">
        <f>[34]Abril!$F$29</f>
        <v>94</v>
      </c>
      <c r="AA38" s="47">
        <f>[34]Abril!$F$30</f>
        <v>87</v>
      </c>
      <c r="AB38" s="47">
        <f>[34]Abril!$F$31</f>
        <v>76</v>
      </c>
      <c r="AC38" s="47">
        <f>[34]Abril!$F$32</f>
        <v>96</v>
      </c>
      <c r="AD38" s="47">
        <f>[34]Abril!$F$33</f>
        <v>93</v>
      </c>
      <c r="AE38" s="47">
        <f>[34]Abril!$F$34</f>
        <v>78</v>
      </c>
      <c r="AF38" s="48">
        <f t="shared" si="5"/>
        <v>98</v>
      </c>
      <c r="AG38" s="140">
        <f t="shared" si="6"/>
        <v>88.966666666666669</v>
      </c>
    </row>
    <row r="39" spans="1:33" ht="17.100000000000001" customHeight="1" x14ac:dyDescent="0.2">
      <c r="A39" s="87" t="s">
        <v>155</v>
      </c>
      <c r="B39" s="47" t="str">
        <f>[35]Abril!$F$5</f>
        <v>*</v>
      </c>
      <c r="C39" s="47" t="str">
        <f>[35]Abril!$F$6</f>
        <v>*</v>
      </c>
      <c r="D39" s="47" t="str">
        <f>[35]Abril!$F$7</f>
        <v>*</v>
      </c>
      <c r="E39" s="47" t="str">
        <f>[35]Abril!$F$8</f>
        <v>*</v>
      </c>
      <c r="F39" s="47" t="str">
        <f>[35]Abril!$F$9</f>
        <v>*</v>
      </c>
      <c r="G39" s="47" t="str">
        <f>[35]Abril!$F$10</f>
        <v>*</v>
      </c>
      <c r="H39" s="47" t="str">
        <f>[35]Abril!$F$11</f>
        <v>*</v>
      </c>
      <c r="I39" s="47" t="str">
        <f>[35]Abril!$F$12</f>
        <v>*</v>
      </c>
      <c r="J39" s="47" t="str">
        <f>[35]Abril!$F$13</f>
        <v>*</v>
      </c>
      <c r="K39" s="47" t="str">
        <f>[35]Abril!$F$14</f>
        <v>*</v>
      </c>
      <c r="L39" s="47" t="str">
        <f>[35]Abril!$F$15</f>
        <v>*</v>
      </c>
      <c r="M39" s="47" t="str">
        <f>[35]Abril!$F$16</f>
        <v>*</v>
      </c>
      <c r="N39" s="47" t="str">
        <f>[35]Abril!$F$17</f>
        <v>*</v>
      </c>
      <c r="O39" s="47" t="str">
        <f>[35]Abril!$F$18</f>
        <v>*</v>
      </c>
      <c r="P39" s="47" t="str">
        <f>[35]Abril!$F$19</f>
        <v>*</v>
      </c>
      <c r="Q39" s="47" t="str">
        <f>[35]Abril!$F$20</f>
        <v>*</v>
      </c>
      <c r="R39" s="47">
        <f>[35]Abril!$F$21</f>
        <v>91</v>
      </c>
      <c r="S39" s="47">
        <f>[35]Abril!$F$22</f>
        <v>96</v>
      </c>
      <c r="T39" s="47">
        <f>[35]Abril!$F$23</f>
        <v>95</v>
      </c>
      <c r="U39" s="47" t="str">
        <f>[35]Abril!$F$24</f>
        <v>*</v>
      </c>
      <c r="V39" s="47" t="str">
        <f>[35]Abril!$F$25</f>
        <v>*</v>
      </c>
      <c r="W39" s="47" t="str">
        <f>[35]Abril!$F$26</f>
        <v>*</v>
      </c>
      <c r="X39" s="47" t="str">
        <f>[35]Abril!$F$27</f>
        <v>*</v>
      </c>
      <c r="Y39" s="47" t="str">
        <f>[35]Abril!$F$28</f>
        <v>*</v>
      </c>
      <c r="Z39" s="47" t="str">
        <f>[35]Abril!$F$29</f>
        <v>*</v>
      </c>
      <c r="AA39" s="47" t="str">
        <f>[35]Abril!$F$30</f>
        <v>*</v>
      </c>
      <c r="AB39" s="47" t="str">
        <f>[35]Abril!$F$31</f>
        <v>*</v>
      </c>
      <c r="AC39" s="47" t="str">
        <f>[35]Abril!$F$32</f>
        <v>*</v>
      </c>
      <c r="AD39" s="47" t="str">
        <f>[35]Abril!$F$33</f>
        <v>*</v>
      </c>
      <c r="AE39" s="47" t="str">
        <f>[35]Abril!$F$34</f>
        <v>*</v>
      </c>
      <c r="AF39" s="48">
        <f t="shared" si="5"/>
        <v>96</v>
      </c>
      <c r="AG39" s="140">
        <f t="shared" si="6"/>
        <v>94</v>
      </c>
    </row>
    <row r="40" spans="1:33" ht="17.100000000000001" customHeight="1" x14ac:dyDescent="0.2">
      <c r="A40" s="87" t="s">
        <v>156</v>
      </c>
      <c r="B40" s="47" t="str">
        <f>[36]Abril!$F$5</f>
        <v>*</v>
      </c>
      <c r="C40" s="47" t="str">
        <f>[36]Abril!$F$6</f>
        <v>*</v>
      </c>
      <c r="D40" s="47" t="str">
        <f>[36]Abril!$F$7</f>
        <v>*</v>
      </c>
      <c r="E40" s="47" t="str">
        <f>[36]Abril!$F$8</f>
        <v>*</v>
      </c>
      <c r="F40" s="47" t="str">
        <f>[36]Abril!$F$9</f>
        <v>*</v>
      </c>
      <c r="G40" s="47" t="str">
        <f>[36]Abril!$F$10</f>
        <v>*</v>
      </c>
      <c r="H40" s="47" t="str">
        <f>[36]Abril!$F$11</f>
        <v>*</v>
      </c>
      <c r="I40" s="47" t="str">
        <f>[36]Abril!$F$12</f>
        <v>*</v>
      </c>
      <c r="J40" s="47" t="str">
        <f>[36]Abril!$F$13</f>
        <v>*</v>
      </c>
      <c r="K40" s="47" t="str">
        <f>[36]Abril!$F$14</f>
        <v>*</v>
      </c>
      <c r="L40" s="47" t="str">
        <f>[36]Abril!$F$15</f>
        <v>*</v>
      </c>
      <c r="M40" s="47" t="str">
        <f>[36]Abril!$F$16</f>
        <v>*</v>
      </c>
      <c r="N40" s="47" t="str">
        <f>[36]Abril!$F$17</f>
        <v>*</v>
      </c>
      <c r="O40" s="47" t="str">
        <f>[36]Abril!$F$18</f>
        <v>*</v>
      </c>
      <c r="P40" s="47" t="str">
        <f>[36]Abril!$F$19</f>
        <v>*</v>
      </c>
      <c r="Q40" s="47" t="str">
        <f>[36]Abril!$F$20</f>
        <v>*</v>
      </c>
      <c r="R40" s="47" t="str">
        <f>[36]Abril!$F$21</f>
        <v>*</v>
      </c>
      <c r="S40" s="47" t="str">
        <f>[36]Abril!$F$22</f>
        <v>*</v>
      </c>
      <c r="T40" s="47" t="str">
        <f>[36]Abril!$F$23</f>
        <v>*</v>
      </c>
      <c r="U40" s="47" t="str">
        <f>[36]Abril!$F$24</f>
        <v>*</v>
      </c>
      <c r="V40" s="47" t="str">
        <f>[36]Abril!$F$25</f>
        <v>*</v>
      </c>
      <c r="W40" s="47" t="str">
        <f>[36]Abril!$F$26</f>
        <v>*</v>
      </c>
      <c r="X40" s="47" t="str">
        <f>[36]Abril!$F$27</f>
        <v>*</v>
      </c>
      <c r="Y40" s="47" t="str">
        <f>[36]Abril!$F$28</f>
        <v>*</v>
      </c>
      <c r="Z40" s="47" t="str">
        <f>[36]Abril!$F$29</f>
        <v>*</v>
      </c>
      <c r="AA40" s="47" t="str">
        <f>[36]Abril!$F$30</f>
        <v>*</v>
      </c>
      <c r="AB40" s="47" t="str">
        <f>[36]Abril!$F$31</f>
        <v>*</v>
      </c>
      <c r="AC40" s="47" t="str">
        <f>[36]Abril!$F$32</f>
        <v>*</v>
      </c>
      <c r="AD40" s="47" t="str">
        <f>[36]Abril!$F$33</f>
        <v>*</v>
      </c>
      <c r="AE40" s="47" t="str">
        <f>[36]Abril!$F$34</f>
        <v>*</v>
      </c>
      <c r="AF40" s="48" t="s">
        <v>133</v>
      </c>
      <c r="AG40" s="140" t="s">
        <v>133</v>
      </c>
    </row>
    <row r="41" spans="1:33" ht="17.100000000000001" customHeight="1" x14ac:dyDescent="0.2">
      <c r="A41" s="87" t="s">
        <v>157</v>
      </c>
      <c r="B41" s="47" t="str">
        <f>[37]Abril!$F$5</f>
        <v>*</v>
      </c>
      <c r="C41" s="47" t="str">
        <f>[37]Abril!$F$6</f>
        <v>*</v>
      </c>
      <c r="D41" s="47" t="str">
        <f>[37]Abril!$F$7</f>
        <v>*</v>
      </c>
      <c r="E41" s="47" t="str">
        <f>[37]Abril!$F$8</f>
        <v>*</v>
      </c>
      <c r="F41" s="47" t="str">
        <f>[37]Abril!$F$9</f>
        <v>*</v>
      </c>
      <c r="G41" s="47" t="str">
        <f>[37]Abril!$F$10</f>
        <v>*</v>
      </c>
      <c r="H41" s="47" t="str">
        <f>[37]Abril!$F$11</f>
        <v>*</v>
      </c>
      <c r="I41" s="47" t="str">
        <f>[37]Abril!$F$12</f>
        <v>*</v>
      </c>
      <c r="J41" s="47" t="str">
        <f>[37]Abril!$F$13</f>
        <v>*</v>
      </c>
      <c r="K41" s="47" t="str">
        <f>[37]Abril!$F$14</f>
        <v>*</v>
      </c>
      <c r="L41" s="47" t="str">
        <f>[37]Abril!$F$15</f>
        <v>*</v>
      </c>
      <c r="M41" s="47" t="str">
        <f>[37]Abril!$F$16</f>
        <v>*</v>
      </c>
      <c r="N41" s="47" t="str">
        <f>[37]Abril!$F$17</f>
        <v>*</v>
      </c>
      <c r="O41" s="47" t="str">
        <f>[37]Abril!$F$18</f>
        <v>*</v>
      </c>
      <c r="P41" s="47" t="str">
        <f>[37]Abril!$F$19</f>
        <v>*</v>
      </c>
      <c r="Q41" s="47" t="str">
        <f>[37]Abril!$F$20</f>
        <v>*</v>
      </c>
      <c r="R41" s="47" t="str">
        <f>[37]Abril!$F$21</f>
        <v>*</v>
      </c>
      <c r="S41" s="47" t="str">
        <f>[37]Abril!$F$22</f>
        <v>*</v>
      </c>
      <c r="T41" s="47" t="str">
        <f>[37]Abril!$F$23</f>
        <v>*</v>
      </c>
      <c r="U41" s="47" t="str">
        <f>[37]Abril!$F$24</f>
        <v>*</v>
      </c>
      <c r="V41" s="47" t="str">
        <f>[37]Abril!$F$25</f>
        <v>*</v>
      </c>
      <c r="W41" s="47" t="str">
        <f>[37]Abril!$F$26</f>
        <v>*</v>
      </c>
      <c r="X41" s="47" t="str">
        <f>[37]Abril!$F$27</f>
        <v>*</v>
      </c>
      <c r="Y41" s="47" t="str">
        <f>[37]Abril!$F$28</f>
        <v>*</v>
      </c>
      <c r="Z41" s="47" t="str">
        <f>[37]Abril!$F$29</f>
        <v>*</v>
      </c>
      <c r="AA41" s="47" t="str">
        <f>[37]Abril!$F$30</f>
        <v>*</v>
      </c>
      <c r="AB41" s="47" t="str">
        <f>[37]Abril!$F$31</f>
        <v>*</v>
      </c>
      <c r="AC41" s="47" t="str">
        <f>[37]Abril!$F$32</f>
        <v>*</v>
      </c>
      <c r="AD41" s="47" t="str">
        <f>[37]Abril!$F$33</f>
        <v>*</v>
      </c>
      <c r="AE41" s="47" t="str">
        <f>[37]Abril!$F$34</f>
        <v>*</v>
      </c>
      <c r="AF41" s="48" t="s">
        <v>133</v>
      </c>
      <c r="AG41" s="140" t="s">
        <v>133</v>
      </c>
    </row>
    <row r="42" spans="1:33" ht="17.100000000000001" customHeight="1" x14ac:dyDescent="0.2">
      <c r="A42" s="87" t="s">
        <v>158</v>
      </c>
      <c r="B42" s="47">
        <f>[38]Abril!$F$5</f>
        <v>98</v>
      </c>
      <c r="C42" s="47">
        <f>[38]Abril!$F$6</f>
        <v>98</v>
      </c>
      <c r="D42" s="47">
        <f>[38]Abril!$F$7</f>
        <v>98</v>
      </c>
      <c r="E42" s="47">
        <f>[38]Abril!$F$8</f>
        <v>96</v>
      </c>
      <c r="F42" s="47">
        <f>[38]Abril!$F$9</f>
        <v>96</v>
      </c>
      <c r="G42" s="47">
        <f>[38]Abril!$F$10</f>
        <v>92</v>
      </c>
      <c r="H42" s="47">
        <f>[38]Abril!$F$11</f>
        <v>91</v>
      </c>
      <c r="I42" s="47">
        <f>[38]Abril!$F$12</f>
        <v>88</v>
      </c>
      <c r="J42" s="47">
        <f>[38]Abril!$F$13</f>
        <v>90</v>
      </c>
      <c r="K42" s="47">
        <f>[38]Abril!$F$14</f>
        <v>87</v>
      </c>
      <c r="L42" s="47">
        <f>[38]Abril!$F$15</f>
        <v>90</v>
      </c>
      <c r="M42" s="47">
        <f>[38]Abril!$F$16</f>
        <v>87</v>
      </c>
      <c r="N42" s="47">
        <f>[38]Abril!$F$17</f>
        <v>85</v>
      </c>
      <c r="O42" s="47">
        <f>[38]Abril!$F$18</f>
        <v>77</v>
      </c>
      <c r="P42" s="47">
        <f>[38]Abril!$F$19</f>
        <v>83</v>
      </c>
      <c r="Q42" s="47">
        <f>[38]Abril!$F$20</f>
        <v>90</v>
      </c>
      <c r="R42" s="47">
        <f>[38]Abril!$F$21</f>
        <v>89</v>
      </c>
      <c r="S42" s="47">
        <f>[38]Abril!$F$22</f>
        <v>86</v>
      </c>
      <c r="T42" s="47">
        <f>[38]Abril!$F$23</f>
        <v>90</v>
      </c>
      <c r="U42" s="47" t="str">
        <f>[38]Abril!$F$24</f>
        <v>*</v>
      </c>
      <c r="V42" s="47">
        <f>[38]Abril!$F$25</f>
        <v>98</v>
      </c>
      <c r="W42" s="47">
        <f>[38]Abril!$F$26</f>
        <v>92</v>
      </c>
      <c r="X42" s="47">
        <f>[38]Abril!$F$27</f>
        <v>87</v>
      </c>
      <c r="Y42" s="47">
        <f>[38]Abril!$F$28</f>
        <v>88</v>
      </c>
      <c r="Z42" s="47">
        <f>[38]Abril!$F$29</f>
        <v>92</v>
      </c>
      <c r="AA42" s="47">
        <f>[38]Abril!$F$30</f>
        <v>89</v>
      </c>
      <c r="AB42" s="47">
        <f>[38]Abril!$F$31</f>
        <v>87</v>
      </c>
      <c r="AC42" s="47">
        <f>[38]Abril!$F$32</f>
        <v>91</v>
      </c>
      <c r="AD42" s="47" t="str">
        <f>[38]Abril!$F$33</f>
        <v>*</v>
      </c>
      <c r="AE42" s="47">
        <f>[38]Abril!$F$34</f>
        <v>55</v>
      </c>
      <c r="AF42" s="48">
        <f t="shared" si="5"/>
        <v>98</v>
      </c>
      <c r="AG42" s="140">
        <f t="shared" si="6"/>
        <v>88.928571428571431</v>
      </c>
    </row>
    <row r="43" spans="1:33" ht="17.100000000000001" customHeight="1" x14ac:dyDescent="0.2">
      <c r="A43" s="87" t="s">
        <v>159</v>
      </c>
      <c r="B43" s="47" t="str">
        <f>[39]Abril!$F$5</f>
        <v>*</v>
      </c>
      <c r="C43" s="47" t="str">
        <f>[39]Abril!$F$6</f>
        <v>*</v>
      </c>
      <c r="D43" s="47" t="str">
        <f>[39]Abril!$F$7</f>
        <v>*</v>
      </c>
      <c r="E43" s="47" t="str">
        <f>[39]Abril!$F$8</f>
        <v>*</v>
      </c>
      <c r="F43" s="47" t="str">
        <f>[39]Abril!$F$9</f>
        <v>*</v>
      </c>
      <c r="G43" s="47" t="str">
        <f>[39]Abril!$F$10</f>
        <v>*</v>
      </c>
      <c r="H43" s="47" t="str">
        <f>[39]Abril!$F$11</f>
        <v>*</v>
      </c>
      <c r="I43" s="47" t="str">
        <f>[39]Abril!$F$12</f>
        <v>*</v>
      </c>
      <c r="J43" s="47" t="str">
        <f>[39]Abril!$F$13</f>
        <v>*</v>
      </c>
      <c r="K43" s="47" t="str">
        <f>[39]Abril!$F$14</f>
        <v>*</v>
      </c>
      <c r="L43" s="47" t="str">
        <f>[39]Abril!$F$15</f>
        <v>*</v>
      </c>
      <c r="M43" s="47">
        <f>[39]Abril!$F$16</f>
        <v>73</v>
      </c>
      <c r="N43" s="47">
        <f>[39]Abril!$F$17</f>
        <v>84</v>
      </c>
      <c r="O43" s="47">
        <f>[39]Abril!$F$18</f>
        <v>83</v>
      </c>
      <c r="P43" s="47">
        <f>[39]Abril!$F$19</f>
        <v>93</v>
      </c>
      <c r="Q43" s="47">
        <f>[39]Abril!$F$20</f>
        <v>95</v>
      </c>
      <c r="R43" s="47">
        <f>[39]Abril!$F$21</f>
        <v>89</v>
      </c>
      <c r="S43" s="47">
        <f>[39]Abril!$F$22</f>
        <v>89</v>
      </c>
      <c r="T43" s="47">
        <f>[39]Abril!$F$23</f>
        <v>92</v>
      </c>
      <c r="U43" s="47">
        <f>[39]Abril!$F$24</f>
        <v>95</v>
      </c>
      <c r="V43" s="47">
        <f>[39]Abril!$F$25</f>
        <v>96</v>
      </c>
      <c r="W43" s="47">
        <f>[39]Abril!$F$26</f>
        <v>93</v>
      </c>
      <c r="X43" s="47">
        <f>[39]Abril!$F$27</f>
        <v>85</v>
      </c>
      <c r="Y43" s="47">
        <f>[39]Abril!$F$28</f>
        <v>91</v>
      </c>
      <c r="Z43" s="47">
        <f>[39]Abril!$F$29</f>
        <v>90</v>
      </c>
      <c r="AA43" s="47">
        <f>[39]Abril!$F$30</f>
        <v>88</v>
      </c>
      <c r="AB43" s="47">
        <f>[39]Abril!$F$31</f>
        <v>87</v>
      </c>
      <c r="AC43" s="47">
        <f>[39]Abril!$F$32</f>
        <v>90</v>
      </c>
      <c r="AD43" s="47">
        <f>[39]Abril!$F$33</f>
        <v>90</v>
      </c>
      <c r="AE43" s="47">
        <f>[39]Abril!$F$34</f>
        <v>92</v>
      </c>
      <c r="AF43" s="48">
        <f t="shared" si="5"/>
        <v>96</v>
      </c>
      <c r="AG43" s="140">
        <f t="shared" si="6"/>
        <v>89.21052631578948</v>
      </c>
    </row>
    <row r="44" spans="1:33" ht="17.100000000000001" customHeight="1" x14ac:dyDescent="0.2">
      <c r="A44" s="87" t="s">
        <v>160</v>
      </c>
      <c r="B44" s="47" t="str">
        <f>[40]Abril!$F$5</f>
        <v>*</v>
      </c>
      <c r="C44" s="47" t="str">
        <f>[40]Abril!$F$6</f>
        <v>*</v>
      </c>
      <c r="D44" s="47" t="str">
        <f>[40]Abril!$F$7</f>
        <v>*</v>
      </c>
      <c r="E44" s="47" t="str">
        <f>[40]Abril!$F$8</f>
        <v>*</v>
      </c>
      <c r="F44" s="47" t="str">
        <f>[40]Abril!$F$9</f>
        <v>*</v>
      </c>
      <c r="G44" s="47" t="str">
        <f>[40]Abril!$F$10</f>
        <v>*</v>
      </c>
      <c r="H44" s="47" t="str">
        <f>[40]Abril!$F$11</f>
        <v>*</v>
      </c>
      <c r="I44" s="47" t="str">
        <f>[40]Abril!$F$12</f>
        <v>*</v>
      </c>
      <c r="J44" s="47" t="str">
        <f>[40]Abril!$F$13</f>
        <v>*</v>
      </c>
      <c r="K44" s="47" t="str">
        <f>[40]Abril!$F$14</f>
        <v>*</v>
      </c>
      <c r="L44" s="47" t="str">
        <f>[40]Abril!$F$15</f>
        <v>*</v>
      </c>
      <c r="M44" s="47" t="str">
        <f>[40]Abril!$F$16</f>
        <v>*</v>
      </c>
      <c r="N44" s="47" t="str">
        <f>[40]Abril!$F$17</f>
        <v>*</v>
      </c>
      <c r="O44" s="47" t="str">
        <f>[40]Abril!$F$18</f>
        <v>*</v>
      </c>
      <c r="P44" s="47" t="str">
        <f>[40]Abril!$F$19</f>
        <v>*</v>
      </c>
      <c r="Q44" s="47" t="str">
        <f>[40]Abril!$F$20</f>
        <v>*</v>
      </c>
      <c r="R44" s="47">
        <f>[40]Abril!$F$21</f>
        <v>76</v>
      </c>
      <c r="S44" s="47">
        <f>[40]Abril!$F$22</f>
        <v>94</v>
      </c>
      <c r="T44" s="47">
        <f>[40]Abril!$F$23</f>
        <v>93</v>
      </c>
      <c r="U44" s="47">
        <f>[40]Abril!$F$24</f>
        <v>97</v>
      </c>
      <c r="V44" s="47">
        <f>[40]Abril!$F$25</f>
        <v>98</v>
      </c>
      <c r="W44" s="47">
        <f>[40]Abril!$F$26</f>
        <v>94</v>
      </c>
      <c r="X44" s="47">
        <f>[40]Abril!$F$27</f>
        <v>95</v>
      </c>
      <c r="Y44" s="47">
        <f>[40]Abril!$F$28</f>
        <v>96</v>
      </c>
      <c r="Z44" s="47">
        <f>[40]Abril!$F$29</f>
        <v>97</v>
      </c>
      <c r="AA44" s="47">
        <f>[40]Abril!$F$30</f>
        <v>96</v>
      </c>
      <c r="AB44" s="47">
        <f>[40]Abril!$F$31</f>
        <v>80</v>
      </c>
      <c r="AC44" s="47">
        <f>[40]Abril!$F$32</f>
        <v>92</v>
      </c>
      <c r="AD44" s="47">
        <f>[40]Abril!$F$33</f>
        <v>94</v>
      </c>
      <c r="AE44" s="47">
        <f>[40]Abril!$F$34</f>
        <v>84</v>
      </c>
      <c r="AF44" s="48">
        <f t="shared" si="5"/>
        <v>98</v>
      </c>
      <c r="AG44" s="140">
        <f t="shared" si="6"/>
        <v>91.857142857142861</v>
      </c>
    </row>
    <row r="45" spans="1:33" ht="17.100000000000001" customHeight="1" x14ac:dyDescent="0.2">
      <c r="A45" s="87" t="s">
        <v>161</v>
      </c>
      <c r="B45" s="47" t="str">
        <f>[41]Abril!$F$5</f>
        <v>*</v>
      </c>
      <c r="C45" s="47" t="str">
        <f>[41]Abril!$F$6</f>
        <v>*</v>
      </c>
      <c r="D45" s="47" t="str">
        <f>[41]Abril!$F$7</f>
        <v>*</v>
      </c>
      <c r="E45" s="47" t="str">
        <f>[41]Abril!$F$8</f>
        <v>*</v>
      </c>
      <c r="F45" s="47" t="str">
        <f>[41]Abril!$F$9</f>
        <v>*</v>
      </c>
      <c r="G45" s="47" t="str">
        <f>[41]Abril!$F$10</f>
        <v>*</v>
      </c>
      <c r="H45" s="47" t="str">
        <f>[41]Abril!$F$11</f>
        <v>*</v>
      </c>
      <c r="I45" s="47" t="str">
        <f>[41]Abril!$F$12</f>
        <v>*</v>
      </c>
      <c r="J45" s="47" t="str">
        <f>[41]Abril!$F$13</f>
        <v>*</v>
      </c>
      <c r="K45" s="47">
        <f>[41]Abril!$F$14</f>
        <v>82</v>
      </c>
      <c r="L45" s="47">
        <f>[41]Abril!$F$15</f>
        <v>86</v>
      </c>
      <c r="M45" s="47">
        <f>[41]Abril!$F$16</f>
        <v>82</v>
      </c>
      <c r="N45" s="47">
        <f>[41]Abril!$F$17</f>
        <v>75</v>
      </c>
      <c r="O45" s="47">
        <f>[41]Abril!$F$18</f>
        <v>89</v>
      </c>
      <c r="P45" s="47">
        <f>[41]Abril!$F$19</f>
        <v>88</v>
      </c>
      <c r="Q45" s="47">
        <f>[41]Abril!$F$20</f>
        <v>96</v>
      </c>
      <c r="R45" s="47">
        <f>[41]Abril!$F$21</f>
        <v>84</v>
      </c>
      <c r="S45" s="47">
        <f>[41]Abril!$F$22</f>
        <v>85</v>
      </c>
      <c r="T45" s="47">
        <f>[41]Abril!$F$23</f>
        <v>82</v>
      </c>
      <c r="U45" s="47">
        <f>[41]Abril!$F$24</f>
        <v>88</v>
      </c>
      <c r="V45" s="47">
        <f>[41]Abril!$F$25</f>
        <v>97</v>
      </c>
      <c r="W45" s="47">
        <f>[41]Abril!$F$26</f>
        <v>81</v>
      </c>
      <c r="X45" s="47">
        <f>[41]Abril!$F$27</f>
        <v>83</v>
      </c>
      <c r="Y45" s="47">
        <f>[41]Abril!$F$28</f>
        <v>78</v>
      </c>
      <c r="Z45" s="47">
        <f>[41]Abril!$F$29</f>
        <v>88</v>
      </c>
      <c r="AA45" s="47">
        <f>[41]Abril!$F$30</f>
        <v>93</v>
      </c>
      <c r="AB45" s="47">
        <f>[41]Abril!$F$31</f>
        <v>75</v>
      </c>
      <c r="AC45" s="47">
        <f>[41]Abril!$F$32</f>
        <v>84</v>
      </c>
      <c r="AD45" s="47">
        <f>[41]Abril!$F$33</f>
        <v>74</v>
      </c>
      <c r="AE45" s="47">
        <f>[41]Abril!$F$34</f>
        <v>73</v>
      </c>
      <c r="AF45" s="48">
        <f t="shared" si="5"/>
        <v>97</v>
      </c>
      <c r="AG45" s="140">
        <f t="shared" si="6"/>
        <v>83.952380952380949</v>
      </c>
    </row>
    <row r="46" spans="1:33" ht="17.100000000000001" customHeight="1" x14ac:dyDescent="0.2">
      <c r="A46" s="87" t="s">
        <v>162</v>
      </c>
      <c r="B46" s="47" t="str">
        <f>[42]Abril!$F$5</f>
        <v>*</v>
      </c>
      <c r="C46" s="47" t="str">
        <f>[42]Abril!$F$6</f>
        <v>*</v>
      </c>
      <c r="D46" s="47" t="str">
        <f>[42]Abril!$F$7</f>
        <v>*</v>
      </c>
      <c r="E46" s="47" t="str">
        <f>[42]Abril!$F$8</f>
        <v>*</v>
      </c>
      <c r="F46" s="47" t="str">
        <f>[42]Abril!$F$9</f>
        <v>*</v>
      </c>
      <c r="G46" s="47" t="str">
        <f>[42]Abril!$F$10</f>
        <v>*</v>
      </c>
      <c r="H46" s="47" t="str">
        <f>[42]Abril!$F$11</f>
        <v>*</v>
      </c>
      <c r="I46" s="47" t="str">
        <f>[42]Abril!$F$12</f>
        <v>*</v>
      </c>
      <c r="J46" s="47" t="str">
        <f>[42]Abril!$F$13</f>
        <v>*</v>
      </c>
      <c r="K46" s="47" t="str">
        <f>[42]Abril!$F$14</f>
        <v>*</v>
      </c>
      <c r="L46" s="47" t="str">
        <f>[42]Abril!$F$15</f>
        <v>*</v>
      </c>
      <c r="M46" s="47" t="str">
        <f>[42]Abril!$F$16</f>
        <v>*</v>
      </c>
      <c r="N46" s="47" t="str">
        <f>[42]Abril!$F$17</f>
        <v>*</v>
      </c>
      <c r="O46" s="47">
        <f>[42]Abril!$F$18</f>
        <v>99</v>
      </c>
      <c r="P46" s="47" t="str">
        <f>[42]Abril!$F$19</f>
        <v>*</v>
      </c>
      <c r="Q46" s="47" t="str">
        <f>[42]Abril!$F$20</f>
        <v>*</v>
      </c>
      <c r="R46" s="47" t="str">
        <f>[42]Abril!$F$21</f>
        <v>*</v>
      </c>
      <c r="S46" s="47" t="str">
        <f>[42]Abril!$F$22</f>
        <v>*</v>
      </c>
      <c r="T46" s="47" t="str">
        <f>[42]Abril!$F$23</f>
        <v>*</v>
      </c>
      <c r="U46" s="47" t="str">
        <f>[42]Abril!$F$24</f>
        <v>*</v>
      </c>
      <c r="V46" s="47" t="str">
        <f>[42]Abril!$F$25</f>
        <v>*</v>
      </c>
      <c r="W46" s="47">
        <f>[42]Abril!$F$26</f>
        <v>99</v>
      </c>
      <c r="X46" s="47">
        <f>[42]Abril!$F$27</f>
        <v>99</v>
      </c>
      <c r="Y46" s="47">
        <f>[42]Abril!$F$28</f>
        <v>99</v>
      </c>
      <c r="Z46" s="47">
        <f>[42]Abril!$F$29</f>
        <v>99</v>
      </c>
      <c r="AA46" s="47">
        <f>[42]Abril!$F$30</f>
        <v>99</v>
      </c>
      <c r="AB46" s="47" t="str">
        <f>[42]Abril!$F$31</f>
        <v>*</v>
      </c>
      <c r="AC46" s="47">
        <f>[42]Abril!$F$32</f>
        <v>56</v>
      </c>
      <c r="AD46" s="47">
        <f>[42]Abril!$F$33</f>
        <v>52</v>
      </c>
      <c r="AE46" s="47">
        <f>[42]Abril!$F$34</f>
        <v>99</v>
      </c>
      <c r="AF46" s="48">
        <f t="shared" si="5"/>
        <v>99</v>
      </c>
      <c r="AG46" s="140">
        <f t="shared" si="6"/>
        <v>89</v>
      </c>
    </row>
    <row r="47" spans="1:33" ht="17.100000000000001" customHeight="1" x14ac:dyDescent="0.2">
      <c r="A47" s="87" t="s">
        <v>163</v>
      </c>
      <c r="B47" s="47">
        <f>[43]Abril!$F$5</f>
        <v>97</v>
      </c>
      <c r="C47" s="47">
        <f>[43]Abril!$F$6</f>
        <v>97</v>
      </c>
      <c r="D47" s="47">
        <f>[43]Abril!$F$7</f>
        <v>99</v>
      </c>
      <c r="E47" s="47">
        <f>[43]Abril!$F$8</f>
        <v>98</v>
      </c>
      <c r="F47" s="47">
        <f>[43]Abril!$F$9</f>
        <v>97</v>
      </c>
      <c r="G47" s="47">
        <f>[43]Abril!$F$10</f>
        <v>98</v>
      </c>
      <c r="H47" s="47">
        <f>[43]Abril!$F$11</f>
        <v>99</v>
      </c>
      <c r="I47" s="47">
        <f>[43]Abril!$F$12</f>
        <v>97</v>
      </c>
      <c r="J47" s="47">
        <f>[43]Abril!$F$13</f>
        <v>93</v>
      </c>
      <c r="K47" s="47">
        <f>[43]Abril!$F$14</f>
        <v>98</v>
      </c>
      <c r="L47" s="47">
        <f>[43]Abril!$F$15</f>
        <v>94</v>
      </c>
      <c r="M47" s="47">
        <f>[43]Abril!$F$16</f>
        <v>91</v>
      </c>
      <c r="N47" s="47">
        <f>[43]Abril!$F$17</f>
        <v>97</v>
      </c>
      <c r="O47" s="47">
        <f>[43]Abril!$F$18</f>
        <v>97</v>
      </c>
      <c r="P47" s="47">
        <f>[43]Abril!$F$19</f>
        <v>97</v>
      </c>
      <c r="Q47" s="47">
        <f>[43]Abril!$F$20</f>
        <v>97</v>
      </c>
      <c r="R47" s="47">
        <f>[43]Abril!$F$21</f>
        <v>92</v>
      </c>
      <c r="S47" s="47">
        <f>[43]Abril!$F$22</f>
        <v>93</v>
      </c>
      <c r="T47" s="47">
        <f>[43]Abril!$F$23</f>
        <v>98</v>
      </c>
      <c r="U47" s="47">
        <f>[43]Abril!$F$24</f>
        <v>98</v>
      </c>
      <c r="V47" s="47">
        <f>[43]Abril!$F$25</f>
        <v>98</v>
      </c>
      <c r="W47" s="47">
        <f>[43]Abril!$F$26</f>
        <v>98</v>
      </c>
      <c r="X47" s="47">
        <f>[43]Abril!$F$27</f>
        <v>97</v>
      </c>
      <c r="Y47" s="47">
        <f>[43]Abril!$F$28</f>
        <v>98</v>
      </c>
      <c r="Z47" s="47">
        <f>[43]Abril!$F$29</f>
        <v>94</v>
      </c>
      <c r="AA47" s="47">
        <f>[43]Abril!$F$30</f>
        <v>95</v>
      </c>
      <c r="AB47" s="47">
        <f>[43]Abril!$F$31</f>
        <v>97</v>
      </c>
      <c r="AC47" s="47">
        <f>[43]Abril!$F$32</f>
        <v>97</v>
      </c>
      <c r="AD47" s="47">
        <f>[43]Abril!$F$33</f>
        <v>97</v>
      </c>
      <c r="AE47" s="47">
        <f>[43]Abril!$F$34</f>
        <v>97</v>
      </c>
      <c r="AF47" s="48">
        <f t="shared" si="5"/>
        <v>99</v>
      </c>
      <c r="AG47" s="140">
        <f t="shared" si="6"/>
        <v>96.5</v>
      </c>
    </row>
    <row r="48" spans="1:33" ht="17.100000000000001" customHeight="1" x14ac:dyDescent="0.2">
      <c r="A48" s="87" t="s">
        <v>164</v>
      </c>
      <c r="B48" s="47" t="str">
        <f>[44]Abril!$F$5</f>
        <v>*</v>
      </c>
      <c r="C48" s="47" t="str">
        <f>[44]Abril!$F$6</f>
        <v>*</v>
      </c>
      <c r="D48" s="47" t="str">
        <f>[44]Abril!$F$7</f>
        <v>*</v>
      </c>
      <c r="E48" s="47" t="str">
        <f>[44]Abril!$F$8</f>
        <v>*</v>
      </c>
      <c r="F48" s="47" t="str">
        <f>[44]Abril!$F$9</f>
        <v>*</v>
      </c>
      <c r="G48" s="47" t="str">
        <f>[44]Abril!$F$10</f>
        <v>*</v>
      </c>
      <c r="H48" s="47" t="str">
        <f>[44]Abril!$F$11</f>
        <v>*</v>
      </c>
      <c r="I48" s="47" t="str">
        <f>[44]Abril!$F$12</f>
        <v>*</v>
      </c>
      <c r="J48" s="47" t="str">
        <f>[44]Abril!$F$13</f>
        <v>*</v>
      </c>
      <c r="K48" s="47" t="str">
        <f>[44]Abril!$F$14</f>
        <v>*</v>
      </c>
      <c r="L48" s="47" t="str">
        <f>[44]Abril!$F$15</f>
        <v>*</v>
      </c>
      <c r="M48" s="47" t="str">
        <f>[44]Abril!$F$16</f>
        <v>*</v>
      </c>
      <c r="N48" s="47" t="str">
        <f>[44]Abril!$F$17</f>
        <v>*</v>
      </c>
      <c r="O48" s="47" t="str">
        <f>[44]Abril!$F$18</f>
        <v>*</v>
      </c>
      <c r="P48" s="47" t="str">
        <f>[44]Abril!$F$19</f>
        <v>*</v>
      </c>
      <c r="Q48" s="47" t="str">
        <f>[44]Abril!$F$20</f>
        <v>*</v>
      </c>
      <c r="R48" s="47" t="str">
        <f>[44]Abril!$F$21</f>
        <v>*</v>
      </c>
      <c r="S48" s="47" t="str">
        <f>[44]Abril!$F$22</f>
        <v>*</v>
      </c>
      <c r="T48" s="47" t="str">
        <f>[44]Abril!$F$23</f>
        <v>*</v>
      </c>
      <c r="U48" s="47" t="str">
        <f>[44]Abril!$F$24</f>
        <v>*</v>
      </c>
      <c r="V48" s="47" t="str">
        <f>[44]Abril!$F$25</f>
        <v>*</v>
      </c>
      <c r="W48" s="47" t="str">
        <f>[44]Abril!$F$26</f>
        <v>*</v>
      </c>
      <c r="X48" s="47">
        <f>[44]Abril!$F$27</f>
        <v>94</v>
      </c>
      <c r="Y48" s="47">
        <f>[44]Abril!$F$28</f>
        <v>93</v>
      </c>
      <c r="Z48" s="47">
        <f>[44]Abril!$F$29</f>
        <v>92</v>
      </c>
      <c r="AA48" s="47">
        <f>[44]Abril!$F$30</f>
        <v>94</v>
      </c>
      <c r="AB48" s="47">
        <f>[44]Abril!$F$31</f>
        <v>92</v>
      </c>
      <c r="AC48" s="47">
        <f>[44]Abril!$F$32</f>
        <v>96</v>
      </c>
      <c r="AD48" s="47">
        <f>[44]Abril!$F$33</f>
        <v>96</v>
      </c>
      <c r="AE48" s="47">
        <f>[44]Abril!$F$34</f>
        <v>94</v>
      </c>
      <c r="AF48" s="48">
        <f t="shared" si="5"/>
        <v>96</v>
      </c>
      <c r="AG48" s="140">
        <f t="shared" si="6"/>
        <v>93.875</v>
      </c>
    </row>
    <row r="49" spans="1:35" ht="17.100000000000001" customHeight="1" x14ac:dyDescent="0.2">
      <c r="A49" s="87" t="s">
        <v>165</v>
      </c>
      <c r="B49" s="47" t="str">
        <f>[45]Abril!$F$5</f>
        <v>*</v>
      </c>
      <c r="C49" s="47" t="str">
        <f>[45]Abril!$F$6</f>
        <v>*</v>
      </c>
      <c r="D49" s="47" t="str">
        <f>[45]Abril!$F$7</f>
        <v>*</v>
      </c>
      <c r="E49" s="47" t="str">
        <f>[45]Abril!$F$8</f>
        <v>*</v>
      </c>
      <c r="F49" s="47">
        <f>[45]Abril!$F$9</f>
        <v>50</v>
      </c>
      <c r="G49" s="47">
        <f>[45]Abril!$F$10</f>
        <v>95</v>
      </c>
      <c r="H49" s="47">
        <f>[45]Abril!$F$11</f>
        <v>84</v>
      </c>
      <c r="I49" s="47">
        <f>[45]Abril!$F$12</f>
        <v>78</v>
      </c>
      <c r="J49" s="47">
        <f>[45]Abril!$F$13</f>
        <v>86</v>
      </c>
      <c r="K49" s="47">
        <f>[45]Abril!$F$14</f>
        <v>94</v>
      </c>
      <c r="L49" s="47">
        <f>[45]Abril!$F$15</f>
        <v>93</v>
      </c>
      <c r="M49" s="47">
        <f>[45]Abril!$F$16</f>
        <v>85</v>
      </c>
      <c r="N49" s="47">
        <f>[45]Abril!$F$17</f>
        <v>93</v>
      </c>
      <c r="O49" s="47">
        <f>[45]Abril!$F$18</f>
        <v>94</v>
      </c>
      <c r="P49" s="47">
        <f>[45]Abril!$F$19</f>
        <v>96</v>
      </c>
      <c r="Q49" s="47">
        <f>[45]Abril!$F$20</f>
        <v>86</v>
      </c>
      <c r="R49" s="47">
        <f>[45]Abril!$F$21</f>
        <v>80</v>
      </c>
      <c r="S49" s="47">
        <f>[45]Abril!$F$22</f>
        <v>85</v>
      </c>
      <c r="T49" s="47">
        <f>[45]Abril!$F$23</f>
        <v>94</v>
      </c>
      <c r="U49" s="47">
        <f>[45]Abril!$F$24</f>
        <v>96</v>
      </c>
      <c r="V49" s="47">
        <f>[45]Abril!$F$25</f>
        <v>90</v>
      </c>
      <c r="W49" s="47">
        <f>[45]Abril!$F$26</f>
        <v>85</v>
      </c>
      <c r="X49" s="47">
        <f>[45]Abril!$F$27</f>
        <v>89</v>
      </c>
      <c r="Y49" s="47">
        <f>[45]Abril!$F$28</f>
        <v>87</v>
      </c>
      <c r="Z49" s="47">
        <f>[45]Abril!$F$29</f>
        <v>88</v>
      </c>
      <c r="AA49" s="47">
        <f>[45]Abril!$F$30</f>
        <v>89</v>
      </c>
      <c r="AB49" s="47">
        <f>[45]Abril!$F$31</f>
        <v>94</v>
      </c>
      <c r="AC49" s="47">
        <f>[45]Abril!$F$32</f>
        <v>95</v>
      </c>
      <c r="AD49" s="47">
        <f>[45]Abril!$F$33</f>
        <v>95</v>
      </c>
      <c r="AE49" s="47">
        <f>[45]Abril!$F$34</f>
        <v>96</v>
      </c>
      <c r="AF49" s="48">
        <f t="shared" si="5"/>
        <v>96</v>
      </c>
      <c r="AG49" s="140">
        <f t="shared" si="6"/>
        <v>88.34615384615384</v>
      </c>
    </row>
    <row r="50" spans="1:35" s="46" customFormat="1" ht="17.100000000000001" customHeight="1" x14ac:dyDescent="0.2">
      <c r="A50" s="102" t="s">
        <v>33</v>
      </c>
      <c r="B50" s="50">
        <f t="shared" ref="B50:AF50" si="7">MAX(B5:B49)</f>
        <v>100</v>
      </c>
      <c r="C50" s="50">
        <f t="shared" si="7"/>
        <v>100</v>
      </c>
      <c r="D50" s="50">
        <f t="shared" si="7"/>
        <v>100</v>
      </c>
      <c r="E50" s="50">
        <f t="shared" si="7"/>
        <v>100</v>
      </c>
      <c r="F50" s="50">
        <f t="shared" si="7"/>
        <v>100</v>
      </c>
      <c r="G50" s="50">
        <f t="shared" si="7"/>
        <v>100</v>
      </c>
      <c r="H50" s="50">
        <f t="shared" si="7"/>
        <v>100</v>
      </c>
      <c r="I50" s="50">
        <f t="shared" si="7"/>
        <v>98</v>
      </c>
      <c r="J50" s="50">
        <f t="shared" si="7"/>
        <v>98</v>
      </c>
      <c r="K50" s="50">
        <f t="shared" si="7"/>
        <v>100</v>
      </c>
      <c r="L50" s="50">
        <f t="shared" si="7"/>
        <v>97</v>
      </c>
      <c r="M50" s="50">
        <f t="shared" si="7"/>
        <v>97</v>
      </c>
      <c r="N50" s="50">
        <f t="shared" si="7"/>
        <v>99</v>
      </c>
      <c r="O50" s="50">
        <f t="shared" si="7"/>
        <v>100</v>
      </c>
      <c r="P50" s="50">
        <f t="shared" si="7"/>
        <v>100</v>
      </c>
      <c r="Q50" s="50">
        <f t="shared" si="7"/>
        <v>100</v>
      </c>
      <c r="R50" s="50">
        <f t="shared" si="7"/>
        <v>100</v>
      </c>
      <c r="S50" s="50">
        <f t="shared" si="7"/>
        <v>100</v>
      </c>
      <c r="T50" s="50">
        <f t="shared" si="7"/>
        <v>99</v>
      </c>
      <c r="U50" s="50">
        <f t="shared" si="7"/>
        <v>100</v>
      </c>
      <c r="V50" s="50">
        <f t="shared" si="7"/>
        <v>100</v>
      </c>
      <c r="W50" s="50">
        <f t="shared" si="7"/>
        <v>100</v>
      </c>
      <c r="X50" s="50">
        <f t="shared" si="7"/>
        <v>100</v>
      </c>
      <c r="Y50" s="50">
        <f t="shared" si="7"/>
        <v>100</v>
      </c>
      <c r="Z50" s="50">
        <f t="shared" si="7"/>
        <v>99</v>
      </c>
      <c r="AA50" s="50">
        <f t="shared" si="7"/>
        <v>100</v>
      </c>
      <c r="AB50" s="50">
        <f t="shared" si="7"/>
        <v>100</v>
      </c>
      <c r="AC50" s="50">
        <f t="shared" si="7"/>
        <v>100</v>
      </c>
      <c r="AD50" s="50">
        <f t="shared" si="7"/>
        <v>100</v>
      </c>
      <c r="AE50" s="50">
        <f t="shared" si="7"/>
        <v>100</v>
      </c>
      <c r="AF50" s="48">
        <f t="shared" si="7"/>
        <v>100</v>
      </c>
      <c r="AG50" s="139">
        <f>AVERAGE(AG5:AG49)</f>
        <v>88.512373429067353</v>
      </c>
    </row>
    <row r="51" spans="1:35" x14ac:dyDescent="0.2">
      <c r="A51" s="77"/>
      <c r="B51" s="63"/>
      <c r="C51" s="63"/>
      <c r="D51" s="63" t="s">
        <v>137</v>
      </c>
      <c r="E51" s="63"/>
      <c r="F51" s="63"/>
      <c r="G51" s="63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6"/>
      <c r="AE51" s="66"/>
      <c r="AF51" s="62"/>
      <c r="AG51" s="79"/>
    </row>
    <row r="52" spans="1:35" x14ac:dyDescent="0.2">
      <c r="A52" s="77"/>
      <c r="B52" s="67" t="s">
        <v>138</v>
      </c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 t="s">
        <v>52</v>
      </c>
      <c r="N52" s="62"/>
      <c r="O52" s="62"/>
      <c r="P52" s="62"/>
      <c r="Q52" s="62"/>
      <c r="R52" s="62"/>
      <c r="S52" s="62"/>
      <c r="T52" s="142" t="s">
        <v>139</v>
      </c>
      <c r="U52" s="142"/>
      <c r="V52" s="142"/>
      <c r="W52" s="142"/>
      <c r="X52" s="142"/>
      <c r="Y52" s="62"/>
      <c r="Z52" s="62"/>
      <c r="AA52" s="62"/>
      <c r="AB52" s="62"/>
      <c r="AC52" s="62"/>
      <c r="AD52" s="62"/>
      <c r="AE52" s="62"/>
      <c r="AF52" s="62"/>
      <c r="AG52" s="79"/>
    </row>
    <row r="53" spans="1:35" x14ac:dyDescent="0.2">
      <c r="A53" s="80"/>
      <c r="B53" s="62"/>
      <c r="C53" s="62"/>
      <c r="D53" s="62"/>
      <c r="E53" s="62"/>
      <c r="F53" s="62"/>
      <c r="G53" s="62"/>
      <c r="H53" s="62"/>
      <c r="I53" s="62"/>
      <c r="J53" s="65"/>
      <c r="K53" s="65"/>
      <c r="L53" s="65"/>
      <c r="M53" s="65" t="s">
        <v>53</v>
      </c>
      <c r="N53" s="65"/>
      <c r="O53" s="65"/>
      <c r="P53" s="65"/>
      <c r="Q53" s="62"/>
      <c r="R53" s="62"/>
      <c r="S53" s="62"/>
      <c r="T53" s="143" t="s">
        <v>140</v>
      </c>
      <c r="U53" s="143"/>
      <c r="V53" s="143"/>
      <c r="W53" s="143"/>
      <c r="X53" s="143"/>
      <c r="Y53" s="62"/>
      <c r="Z53" s="62"/>
      <c r="AA53" s="62"/>
      <c r="AB53" s="62"/>
      <c r="AC53" s="62"/>
      <c r="AD53" s="66"/>
      <c r="AE53" s="66"/>
      <c r="AF53" s="62"/>
      <c r="AG53" s="79"/>
      <c r="AH53" s="51"/>
    </row>
    <row r="54" spans="1:35" x14ac:dyDescent="0.2">
      <c r="A54" s="77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6"/>
      <c r="AE54" s="66"/>
      <c r="AF54" s="62"/>
      <c r="AG54" s="79"/>
    </row>
    <row r="55" spans="1:35" x14ac:dyDescent="0.2">
      <c r="A55" s="80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6"/>
      <c r="AF55" s="62"/>
      <c r="AG55" s="79"/>
    </row>
    <row r="56" spans="1:35" ht="13.5" thickBot="1" x14ac:dyDescent="0.2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105"/>
      <c r="AF56" s="84"/>
      <c r="AG56" s="85"/>
    </row>
    <row r="57" spans="1:35" x14ac:dyDescent="0.2">
      <c r="C57" s="51" t="s">
        <v>54</v>
      </c>
    </row>
    <row r="58" spans="1:35" x14ac:dyDescent="0.2">
      <c r="E58" s="51" t="s">
        <v>54</v>
      </c>
      <c r="AI58" s="57" t="s">
        <v>54</v>
      </c>
    </row>
    <row r="59" spans="1:35" x14ac:dyDescent="0.2">
      <c r="K59" s="51" t="s">
        <v>54</v>
      </c>
      <c r="U59" s="51" t="s">
        <v>54</v>
      </c>
    </row>
    <row r="60" spans="1:35" x14ac:dyDescent="0.2">
      <c r="AF60" s="52" t="s">
        <v>54</v>
      </c>
      <c r="AH60" s="57" t="s">
        <v>54</v>
      </c>
    </row>
    <row r="61" spans="1:35" x14ac:dyDescent="0.2">
      <c r="AB61" s="51" t="s">
        <v>54</v>
      </c>
    </row>
    <row r="62" spans="1:35" x14ac:dyDescent="0.2">
      <c r="AC62" s="51" t="s">
        <v>54</v>
      </c>
      <c r="AI62" s="57" t="s">
        <v>54</v>
      </c>
    </row>
    <row r="64" spans="1:35" x14ac:dyDescent="0.2">
      <c r="P64" s="51" t="s">
        <v>54</v>
      </c>
    </row>
    <row r="66" spans="35:35" x14ac:dyDescent="0.2">
      <c r="AI66" s="57" t="s">
        <v>54</v>
      </c>
    </row>
  </sheetData>
  <sheetProtection algorithmName="SHA-512" hashValue="2QsH0wPXXCTnXOSfiLNY2IdYbapbzq/o1fQtghZmCWNn/RaTWEjSlZ6z+Bv1geMQaOPVhMaM+gIh/6g0zIHGsQ==" saltValue="GtksJ4lg3AgGK73tyZoZlw==" spinCount="100000" sheet="1" objects="1" scenarios="1"/>
  <mergeCells count="35">
    <mergeCell ref="K3:K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N3:N4"/>
    <mergeCell ref="Z3:Z4"/>
    <mergeCell ref="T52:X52"/>
    <mergeCell ref="L3:L4"/>
    <mergeCell ref="S3:S4"/>
    <mergeCell ref="V3:V4"/>
    <mergeCell ref="T53:X53"/>
    <mergeCell ref="M3:M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U3:U4"/>
    <mergeCell ref="J3:J4"/>
    <mergeCell ref="I3:I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50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K56" sqref="AK56"/>
    </sheetView>
  </sheetViews>
  <sheetFormatPr defaultRowHeight="12.75" x14ac:dyDescent="0.2"/>
  <cols>
    <col min="1" max="1" width="19.140625" style="51" bestFit="1" customWidth="1"/>
    <col min="2" max="31" width="5.42578125" style="51" bestFit="1" customWidth="1"/>
    <col min="32" max="32" width="7" style="56" bestFit="1" customWidth="1"/>
    <col min="33" max="33" width="7.28515625" style="53" bestFit="1" customWidth="1"/>
    <col min="34" max="16384" width="9.140625" style="42"/>
  </cols>
  <sheetData>
    <row r="1" spans="1:33" ht="20.100000000000001" customHeight="1" x14ac:dyDescent="0.2">
      <c r="A1" s="154" t="s">
        <v>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06"/>
    </row>
    <row r="2" spans="1:33" s="43" customFormat="1" ht="20.100000000000001" customHeight="1" x14ac:dyDescent="0.2">
      <c r="A2" s="158" t="s">
        <v>21</v>
      </c>
      <c r="B2" s="144" t="s">
        <v>135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6"/>
    </row>
    <row r="3" spans="1:33" s="46" customFormat="1" ht="20.100000000000001" customHeight="1" x14ac:dyDescent="0.2">
      <c r="A3" s="158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44" t="s">
        <v>42</v>
      </c>
      <c r="AG3" s="100" t="s">
        <v>40</v>
      </c>
    </row>
    <row r="4" spans="1:33" s="46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44" t="s">
        <v>39</v>
      </c>
      <c r="AG4" s="100" t="s">
        <v>39</v>
      </c>
    </row>
    <row r="5" spans="1:33" s="46" customFormat="1" ht="20.100000000000001" customHeight="1" x14ac:dyDescent="0.2">
      <c r="A5" s="138" t="s">
        <v>47</v>
      </c>
      <c r="B5" s="47">
        <f>[1]Abril!$G$5</f>
        <v>69</v>
      </c>
      <c r="C5" s="47">
        <f>[1]Abril!$G$6</f>
        <v>52</v>
      </c>
      <c r="D5" s="47">
        <f>[1]Abril!$G$7</f>
        <v>51</v>
      </c>
      <c r="E5" s="47">
        <f>[1]Abril!$G$8</f>
        <v>39</v>
      </c>
      <c r="F5" s="47">
        <f>[1]Abril!$G$9</f>
        <v>35</v>
      </c>
      <c r="G5" s="47">
        <f>[1]Abril!$G$10</f>
        <v>34</v>
      </c>
      <c r="H5" s="47">
        <f>[1]Abril!$G$11</f>
        <v>24</v>
      </c>
      <c r="I5" s="47">
        <f>[1]Abril!$G$12</f>
        <v>39</v>
      </c>
      <c r="J5" s="47">
        <f>[1]Abril!$G$13</f>
        <v>43</v>
      </c>
      <c r="K5" s="47">
        <f>[1]Abril!$G$14</f>
        <v>34</v>
      </c>
      <c r="L5" s="47">
        <f>[1]Abril!$G$15</f>
        <v>39</v>
      </c>
      <c r="M5" s="47">
        <f>[1]Abril!$G$16</f>
        <v>28</v>
      </c>
      <c r="N5" s="47">
        <f>[1]Abril!$G$17</f>
        <v>31</v>
      </c>
      <c r="O5" s="47">
        <f>[1]Abril!$G$18</f>
        <v>41</v>
      </c>
      <c r="P5" s="47">
        <f>[1]Abril!$G$19</f>
        <v>56</v>
      </c>
      <c r="Q5" s="47">
        <f>[1]Abril!$G$20</f>
        <v>56</v>
      </c>
      <c r="R5" s="47">
        <f>[1]Abril!$G$21</f>
        <v>58</v>
      </c>
      <c r="S5" s="47">
        <f>[1]Abril!$G$22</f>
        <v>51</v>
      </c>
      <c r="T5" s="47">
        <f>[1]Abril!$G$23</f>
        <v>40</v>
      </c>
      <c r="U5" s="47">
        <f>[1]Abril!$G$24</f>
        <v>49</v>
      </c>
      <c r="V5" s="47">
        <f>[1]Abril!$G$25</f>
        <v>30</v>
      </c>
      <c r="W5" s="47">
        <f>[1]Abril!$G$26</f>
        <v>24</v>
      </c>
      <c r="X5" s="47">
        <f>[1]Abril!$G$27</f>
        <v>31</v>
      </c>
      <c r="Y5" s="47">
        <f>[1]Abril!$G$28</f>
        <v>30</v>
      </c>
      <c r="Z5" s="47">
        <f>[1]Abril!$G$29</f>
        <v>26</v>
      </c>
      <c r="AA5" s="47">
        <f>[1]Abril!$G$30</f>
        <v>30</v>
      </c>
      <c r="AB5" s="47">
        <f>[1]Abril!$G$31</f>
        <v>28</v>
      </c>
      <c r="AC5" s="47">
        <f>[1]Abril!$G$32</f>
        <v>26</v>
      </c>
      <c r="AD5" s="47">
        <f>[1]Abril!$G$33</f>
        <v>32</v>
      </c>
      <c r="AE5" s="47">
        <f>[1]Abril!$G$34</f>
        <v>26</v>
      </c>
      <c r="AF5" s="44">
        <f t="shared" ref="AF5:AF13" si="1">MIN(B5:AE5)</f>
        <v>24</v>
      </c>
      <c r="AG5" s="139">
        <f t="shared" ref="AG5:AG13" si="2">AVERAGE(B5:AE5)</f>
        <v>38.4</v>
      </c>
    </row>
    <row r="6" spans="1:33" ht="17.100000000000001" customHeight="1" x14ac:dyDescent="0.2">
      <c r="A6" s="138" t="s">
        <v>0</v>
      </c>
      <c r="B6" s="47">
        <f>[2]Abril!$G$5</f>
        <v>61</v>
      </c>
      <c r="C6" s="47">
        <f>[2]Abril!$G$6</f>
        <v>41</v>
      </c>
      <c r="D6" s="47">
        <f>[2]Abril!$G$7</f>
        <v>31</v>
      </c>
      <c r="E6" s="47">
        <f>[2]Abril!$G$8</f>
        <v>34</v>
      </c>
      <c r="F6" s="47">
        <f>[2]Abril!$G$9</f>
        <v>32</v>
      </c>
      <c r="G6" s="47">
        <f>[2]Abril!$G$10</f>
        <v>25</v>
      </c>
      <c r="H6" s="47">
        <f>[2]Abril!$G$11</f>
        <v>24</v>
      </c>
      <c r="I6" s="47">
        <f>[2]Abril!$G$12</f>
        <v>27</v>
      </c>
      <c r="J6" s="47">
        <f>[2]Abril!$G$13</f>
        <v>35</v>
      </c>
      <c r="K6" s="47">
        <f>[2]Abril!$G$14</f>
        <v>36</v>
      </c>
      <c r="L6" s="47">
        <f>[2]Abril!$G$15</f>
        <v>34</v>
      </c>
      <c r="M6" s="47">
        <f>[2]Abril!$G$16</f>
        <v>30</v>
      </c>
      <c r="N6" s="47">
        <f>[2]Abril!$G$17</f>
        <v>26</v>
      </c>
      <c r="O6" s="47">
        <f>[2]Abril!$G$18</f>
        <v>32</v>
      </c>
      <c r="P6" s="47">
        <f>[2]Abril!$G$19</f>
        <v>54</v>
      </c>
      <c r="Q6" s="47">
        <f>[2]Abril!$G$20</f>
        <v>45</v>
      </c>
      <c r="R6" s="47">
        <f>[2]Abril!$G$21</f>
        <v>45</v>
      </c>
      <c r="S6" s="47">
        <f>[2]Abril!$G$22</f>
        <v>46</v>
      </c>
      <c r="T6" s="47">
        <f>[2]Abril!$G$23</f>
        <v>41</v>
      </c>
      <c r="U6" s="47">
        <f>[2]Abril!$G$24</f>
        <v>45</v>
      </c>
      <c r="V6" s="47">
        <f>[2]Abril!$G$25</f>
        <v>34</v>
      </c>
      <c r="W6" s="47">
        <f>[2]Abril!$G$26</f>
        <v>28</v>
      </c>
      <c r="X6" s="47">
        <f>[2]Abril!$G$27</f>
        <v>30</v>
      </c>
      <c r="Y6" s="47">
        <f>[2]Abril!$G$28</f>
        <v>31</v>
      </c>
      <c r="Z6" s="47">
        <f>[2]Abril!$G$29</f>
        <v>31</v>
      </c>
      <c r="AA6" s="47">
        <f>[2]Abril!$G$30</f>
        <v>30</v>
      </c>
      <c r="AB6" s="47">
        <f>[2]Abril!$G$31</f>
        <v>34</v>
      </c>
      <c r="AC6" s="47">
        <f>[2]Abril!$G$32</f>
        <v>29</v>
      </c>
      <c r="AD6" s="47">
        <f>[2]Abril!$G$33</f>
        <v>29</v>
      </c>
      <c r="AE6" s="47">
        <f>[2]Abril!$G$34</f>
        <v>26</v>
      </c>
      <c r="AF6" s="48">
        <f t="shared" si="1"/>
        <v>24</v>
      </c>
      <c r="AG6" s="140">
        <f t="shared" si="2"/>
        <v>34.866666666666667</v>
      </c>
    </row>
    <row r="7" spans="1:33" ht="17.100000000000001" customHeight="1" x14ac:dyDescent="0.2">
      <c r="A7" s="138" t="s">
        <v>1</v>
      </c>
      <c r="B7" s="47">
        <f>[3]Abril!$G$5</f>
        <v>77</v>
      </c>
      <c r="C7" s="47">
        <f>[3]Abril!$G$6</f>
        <v>68</v>
      </c>
      <c r="D7" s="47">
        <f>[3]Abril!$G$7</f>
        <v>45</v>
      </c>
      <c r="E7" s="47">
        <f>[3]Abril!$G$8</f>
        <v>40</v>
      </c>
      <c r="F7" s="47">
        <f>[3]Abril!$G$9</f>
        <v>40</v>
      </c>
      <c r="G7" s="47">
        <f>[3]Abril!$G$10</f>
        <v>37</v>
      </c>
      <c r="H7" s="47">
        <f>[3]Abril!$G$11</f>
        <v>32</v>
      </c>
      <c r="I7" s="47">
        <f>[3]Abril!$G$12</f>
        <v>33</v>
      </c>
      <c r="J7" s="47">
        <f>[3]Abril!$G$13</f>
        <v>37</v>
      </c>
      <c r="K7" s="47">
        <f>[3]Abril!$G$14</f>
        <v>40</v>
      </c>
      <c r="L7" s="47">
        <f>[3]Abril!$G$15</f>
        <v>40</v>
      </c>
      <c r="M7" s="47">
        <f>[3]Abril!$G$16</f>
        <v>40</v>
      </c>
      <c r="N7" s="47">
        <f>[3]Abril!$G$17</f>
        <v>30</v>
      </c>
      <c r="O7" s="47">
        <f>[3]Abril!$G$18</f>
        <v>35</v>
      </c>
      <c r="P7" s="47">
        <f>[3]Abril!$G$19</f>
        <v>46</v>
      </c>
      <c r="Q7" s="47">
        <f>[3]Abril!$G$20</f>
        <v>47</v>
      </c>
      <c r="R7" s="47">
        <f>[3]Abril!$G$21</f>
        <v>57</v>
      </c>
      <c r="S7" s="47">
        <f>[3]Abril!$G$22</f>
        <v>60</v>
      </c>
      <c r="T7" s="47">
        <f>[3]Abril!$G$23</f>
        <v>49</v>
      </c>
      <c r="U7" s="47">
        <f>[3]Abril!$G$24</f>
        <v>45</v>
      </c>
      <c r="V7" s="47">
        <f>[3]Abril!$G$25</f>
        <v>41</v>
      </c>
      <c r="W7" s="47">
        <f>[3]Abril!$G$26</f>
        <v>28</v>
      </c>
      <c r="X7" s="47">
        <f>[3]Abril!$G$27</f>
        <v>31</v>
      </c>
      <c r="Y7" s="47">
        <f>[3]Abril!$G$28</f>
        <v>37</v>
      </c>
      <c r="Z7" s="47">
        <f>[3]Abril!$G$29</f>
        <v>34</v>
      </c>
      <c r="AA7" s="47">
        <f>[3]Abril!$G$30</f>
        <v>31</v>
      </c>
      <c r="AB7" s="47">
        <f>[3]Abril!$G$31</f>
        <v>33</v>
      </c>
      <c r="AC7" s="47">
        <f>[3]Abril!$G$32</f>
        <v>32</v>
      </c>
      <c r="AD7" s="47">
        <f>[3]Abril!$G$33</f>
        <v>29</v>
      </c>
      <c r="AE7" s="47">
        <f>[3]Abril!$G$34</f>
        <v>27</v>
      </c>
      <c r="AF7" s="48">
        <f t="shared" si="1"/>
        <v>27</v>
      </c>
      <c r="AG7" s="140">
        <f t="shared" si="2"/>
        <v>40.700000000000003</v>
      </c>
    </row>
    <row r="8" spans="1:33" ht="17.100000000000001" customHeight="1" x14ac:dyDescent="0.2">
      <c r="A8" s="138" t="s">
        <v>55</v>
      </c>
      <c r="B8" s="47">
        <f>[4]Abril!$G$5</f>
        <v>62</v>
      </c>
      <c r="C8" s="47">
        <f>[4]Abril!$G$6</f>
        <v>56</v>
      </c>
      <c r="D8" s="47">
        <f>[4]Abril!$G$7</f>
        <v>51</v>
      </c>
      <c r="E8" s="47">
        <f>[4]Abril!$G$8</f>
        <v>40</v>
      </c>
      <c r="F8" s="47">
        <f>[4]Abril!$G$9</f>
        <v>34</v>
      </c>
      <c r="G8" s="47">
        <f>[4]Abril!$G$10</f>
        <v>35</v>
      </c>
      <c r="H8" s="47">
        <f>[4]Abril!$G$11</f>
        <v>32</v>
      </c>
      <c r="I8" s="47">
        <f>[4]Abril!$G$12</f>
        <v>29</v>
      </c>
      <c r="J8" s="47">
        <f>[4]Abril!$G$13</f>
        <v>42</v>
      </c>
      <c r="K8" s="47">
        <f>[4]Abril!$G$14</f>
        <v>43</v>
      </c>
      <c r="L8" s="47">
        <f>[4]Abril!$G$15</f>
        <v>40</v>
      </c>
      <c r="M8" s="47">
        <f>[4]Abril!$G$16</f>
        <v>30</v>
      </c>
      <c r="N8" s="47">
        <f>[4]Abril!$G$17</f>
        <v>34</v>
      </c>
      <c r="O8" s="47">
        <f>[4]Abril!$G$18</f>
        <v>45</v>
      </c>
      <c r="P8" s="47">
        <f>[4]Abril!$G$19</f>
        <v>52</v>
      </c>
      <c r="Q8" s="47">
        <f>[4]Abril!$G$20</f>
        <v>53</v>
      </c>
      <c r="R8" s="47">
        <f>[4]Abril!$G$21</f>
        <v>46</v>
      </c>
      <c r="S8" s="47">
        <f>[4]Abril!$G$22</f>
        <v>47</v>
      </c>
      <c r="T8" s="47">
        <f>[4]Abril!$G$23</f>
        <v>42</v>
      </c>
      <c r="U8" s="47">
        <f>[4]Abril!$G$24</f>
        <v>32</v>
      </c>
      <c r="V8" s="47">
        <f>[4]Abril!$G$25</f>
        <v>31</v>
      </c>
      <c r="W8" s="47">
        <f>[4]Abril!$G$26</f>
        <v>26</v>
      </c>
      <c r="X8" s="47">
        <f>[4]Abril!$G$27</f>
        <v>32</v>
      </c>
      <c r="Y8" s="47">
        <f>[4]Abril!$G$28</f>
        <v>27</v>
      </c>
      <c r="Z8" s="47">
        <f>[4]Abril!$G$29</f>
        <v>28</v>
      </c>
      <c r="AA8" s="47">
        <f>[4]Abril!$G$30</f>
        <v>30</v>
      </c>
      <c r="AB8" s="47">
        <f>[4]Abril!$G$31</f>
        <v>35</v>
      </c>
      <c r="AC8" s="47">
        <f>[4]Abril!$G$32</f>
        <v>30</v>
      </c>
      <c r="AD8" s="47">
        <f>[4]Abril!$G$33</f>
        <v>30</v>
      </c>
      <c r="AE8" s="47">
        <f>[4]Abril!$G$34</f>
        <v>31</v>
      </c>
      <c r="AF8" s="55">
        <f t="shared" ref="AF8" si="3">MIN(B8:AE8)</f>
        <v>26</v>
      </c>
      <c r="AG8" s="140">
        <f t="shared" ref="AG8" si="4">AVERAGE(B8:AE8)</f>
        <v>38.166666666666664</v>
      </c>
    </row>
    <row r="9" spans="1:33" ht="17.100000000000001" customHeight="1" x14ac:dyDescent="0.2">
      <c r="A9" s="138" t="s">
        <v>48</v>
      </c>
      <c r="B9" s="47" t="str">
        <f>[5]Abril!$G$5</f>
        <v>*</v>
      </c>
      <c r="C9" s="47" t="str">
        <f>[5]Abril!$G$6</f>
        <v>*</v>
      </c>
      <c r="D9" s="47" t="str">
        <f>[5]Abril!$G$7</f>
        <v>*</v>
      </c>
      <c r="E9" s="47" t="str">
        <f>[5]Abril!$G$8</f>
        <v>*</v>
      </c>
      <c r="F9" s="47" t="str">
        <f>[5]Abril!$G$9</f>
        <v>*</v>
      </c>
      <c r="G9" s="47" t="str">
        <f>[5]Abril!$G$10</f>
        <v>*</v>
      </c>
      <c r="H9" s="47" t="str">
        <f>[5]Abril!$G$11</f>
        <v>*</v>
      </c>
      <c r="I9" s="47" t="str">
        <f>[5]Abril!$G$12</f>
        <v>*</v>
      </c>
      <c r="J9" s="47" t="str">
        <f>[5]Abril!$G$13</f>
        <v>*</v>
      </c>
      <c r="K9" s="47" t="str">
        <f>[5]Abril!$G$14</f>
        <v>*</v>
      </c>
      <c r="L9" s="47" t="str">
        <f>[5]Abril!$G$15</f>
        <v>*</v>
      </c>
      <c r="M9" s="47" t="str">
        <f>[5]Abril!$G$16</f>
        <v>*</v>
      </c>
      <c r="N9" s="47" t="str">
        <f>[5]Abril!$G$17</f>
        <v>*</v>
      </c>
      <c r="O9" s="47" t="str">
        <f>[5]Abril!$G$18</f>
        <v>*</v>
      </c>
      <c r="P9" s="47">
        <f>[5]Abril!$G$19</f>
        <v>47</v>
      </c>
      <c r="Q9" s="47">
        <f>[5]Abril!$G$20</f>
        <v>48</v>
      </c>
      <c r="R9" s="47">
        <f>[5]Abril!$G$21</f>
        <v>48</v>
      </c>
      <c r="S9" s="47">
        <f>[5]Abril!$G$22</f>
        <v>49</v>
      </c>
      <c r="T9" s="47">
        <f>[5]Abril!$G$23</f>
        <v>47</v>
      </c>
      <c r="U9" s="47">
        <f>[5]Abril!$G$24</f>
        <v>48</v>
      </c>
      <c r="V9" s="47">
        <f>[5]Abril!$G$25</f>
        <v>47</v>
      </c>
      <c r="W9" s="47">
        <f>[5]Abril!$G$26</f>
        <v>48</v>
      </c>
      <c r="X9" s="47">
        <f>[5]Abril!$G$27</f>
        <v>47</v>
      </c>
      <c r="Y9" s="47">
        <f>[5]Abril!$G$28</f>
        <v>47</v>
      </c>
      <c r="Z9" s="47">
        <f>[5]Abril!$G$29</f>
        <v>47</v>
      </c>
      <c r="AA9" s="47">
        <f>[5]Abril!$G$30</f>
        <v>48</v>
      </c>
      <c r="AB9" s="47">
        <f>[5]Abril!$G$31</f>
        <v>48</v>
      </c>
      <c r="AC9" s="47">
        <f>[5]Abril!$G$32</f>
        <v>45</v>
      </c>
      <c r="AD9" s="47">
        <f>[5]Abril!$G$33</f>
        <v>47</v>
      </c>
      <c r="AE9" s="47">
        <f>[5]Abril!$G$34</f>
        <v>47</v>
      </c>
      <c r="AF9" s="55">
        <f t="shared" si="1"/>
        <v>45</v>
      </c>
      <c r="AG9" s="140">
        <f t="shared" si="2"/>
        <v>47.375</v>
      </c>
    </row>
    <row r="10" spans="1:33" ht="17.100000000000001" customHeight="1" x14ac:dyDescent="0.2">
      <c r="A10" s="138" t="s">
        <v>2</v>
      </c>
      <c r="B10" s="47">
        <f>[6]Abril!$G$5</f>
        <v>78</v>
      </c>
      <c r="C10" s="47">
        <f>[6]Abril!$G$6</f>
        <v>76</v>
      </c>
      <c r="D10" s="47">
        <f>[6]Abril!$G$7</f>
        <v>52</v>
      </c>
      <c r="E10" s="47">
        <f>[6]Abril!$G$8</f>
        <v>41</v>
      </c>
      <c r="F10" s="47">
        <f>[6]Abril!$G$9</f>
        <v>43</v>
      </c>
      <c r="G10" s="47">
        <f>[6]Abril!$G$10</f>
        <v>31</v>
      </c>
      <c r="H10" s="47">
        <f>[6]Abril!$G$11</f>
        <v>30</v>
      </c>
      <c r="I10" s="47">
        <f>[6]Abril!$G$12</f>
        <v>30</v>
      </c>
      <c r="J10" s="47">
        <f>[6]Abril!$G$13</f>
        <v>42</v>
      </c>
      <c r="K10" s="47">
        <f>[6]Abril!$G$14</f>
        <v>39</v>
      </c>
      <c r="L10" s="47">
        <f>[6]Abril!$G$15</f>
        <v>38</v>
      </c>
      <c r="M10" s="47">
        <f>[6]Abril!$G$16</f>
        <v>39</v>
      </c>
      <c r="N10" s="47">
        <f>[6]Abril!$G$17</f>
        <v>28</v>
      </c>
      <c r="O10" s="47">
        <f>[6]Abril!$G$18</f>
        <v>37</v>
      </c>
      <c r="P10" s="47">
        <f>[6]Abril!$G$19</f>
        <v>56</v>
      </c>
      <c r="Q10" s="47">
        <f>[6]Abril!$G$20</f>
        <v>57</v>
      </c>
      <c r="R10" s="47">
        <f>[6]Abril!$G$21</f>
        <v>57</v>
      </c>
      <c r="S10" s="47">
        <f>[6]Abril!$G$22</f>
        <v>54</v>
      </c>
      <c r="T10" s="47">
        <f>[6]Abril!$G$23</f>
        <v>53</v>
      </c>
      <c r="U10" s="47">
        <f>[6]Abril!$G$24</f>
        <v>54</v>
      </c>
      <c r="V10" s="47">
        <f>[6]Abril!$G$25</f>
        <v>42</v>
      </c>
      <c r="W10" s="47">
        <f>[6]Abril!$G$26</f>
        <v>33</v>
      </c>
      <c r="X10" s="47">
        <f>[6]Abril!$G$27</f>
        <v>31</v>
      </c>
      <c r="Y10" s="47">
        <f>[6]Abril!$G$28</f>
        <v>33</v>
      </c>
      <c r="Z10" s="47">
        <f>[6]Abril!$G$29</f>
        <v>32</v>
      </c>
      <c r="AA10" s="47">
        <f>[6]Abril!$G$30</f>
        <v>36</v>
      </c>
      <c r="AB10" s="47">
        <f>[6]Abril!$G$31</f>
        <v>35</v>
      </c>
      <c r="AC10" s="47">
        <f>[6]Abril!$G$32</f>
        <v>35</v>
      </c>
      <c r="AD10" s="47">
        <f>[6]Abril!$G$33</f>
        <v>34</v>
      </c>
      <c r="AE10" s="47">
        <f>[6]Abril!$G$34</f>
        <v>36</v>
      </c>
      <c r="AF10" s="55">
        <f t="shared" si="1"/>
        <v>28</v>
      </c>
      <c r="AG10" s="140">
        <f t="shared" si="2"/>
        <v>42.733333333333334</v>
      </c>
    </row>
    <row r="11" spans="1:33" ht="17.100000000000001" customHeight="1" x14ac:dyDescent="0.2">
      <c r="A11" s="138" t="s">
        <v>3</v>
      </c>
      <c r="B11" s="47">
        <f>[7]Abril!$G$5</f>
        <v>68</v>
      </c>
      <c r="C11" s="47">
        <f>[7]Abril!$G$6</f>
        <v>50</v>
      </c>
      <c r="D11" s="47">
        <f>[7]Abril!$G$7</f>
        <v>53</v>
      </c>
      <c r="E11" s="47">
        <f>[7]Abril!$G$8</f>
        <v>45</v>
      </c>
      <c r="F11" s="47">
        <f>[7]Abril!$G$9</f>
        <v>38</v>
      </c>
      <c r="G11" s="47">
        <f>[7]Abril!$G$10</f>
        <v>35</v>
      </c>
      <c r="H11" s="47">
        <f>[7]Abril!$G$11</f>
        <v>36</v>
      </c>
      <c r="I11" s="47">
        <f>[7]Abril!$G$12</f>
        <v>38</v>
      </c>
      <c r="J11" s="47">
        <f>[7]Abril!$G$13</f>
        <v>39</v>
      </c>
      <c r="K11" s="47">
        <f>[7]Abril!$G$14</f>
        <v>36</v>
      </c>
      <c r="L11" s="47">
        <f>[7]Abril!$G$15</f>
        <v>33</v>
      </c>
      <c r="M11" s="47">
        <f>[7]Abril!$G$16</f>
        <v>33</v>
      </c>
      <c r="N11" s="47">
        <f>[7]Abril!$G$17</f>
        <v>37</v>
      </c>
      <c r="O11" s="47">
        <f>[7]Abril!$G$18</f>
        <v>44</v>
      </c>
      <c r="P11" s="47">
        <f>[7]Abril!$G$19</f>
        <v>56</v>
      </c>
      <c r="Q11" s="47">
        <f>[7]Abril!$G$20</f>
        <v>67</v>
      </c>
      <c r="R11" s="47">
        <f>[7]Abril!$G$21</f>
        <v>67</v>
      </c>
      <c r="S11" s="47">
        <f>[7]Abril!$G$22</f>
        <v>55</v>
      </c>
      <c r="T11" s="47">
        <f>[7]Abril!$G$23</f>
        <v>45</v>
      </c>
      <c r="U11" s="47">
        <f>[7]Abril!$G$24</f>
        <v>42</v>
      </c>
      <c r="V11" s="47">
        <f>[7]Abril!$G$25</f>
        <v>34</v>
      </c>
      <c r="W11" s="47">
        <f>[7]Abril!$G$26</f>
        <v>24</v>
      </c>
      <c r="X11" s="47">
        <f>[7]Abril!$G$27</f>
        <v>39</v>
      </c>
      <c r="Y11" s="47">
        <f>[7]Abril!$G$28</f>
        <v>34</v>
      </c>
      <c r="Z11" s="47">
        <f>[7]Abril!$G$29</f>
        <v>31</v>
      </c>
      <c r="AA11" s="47">
        <f>[7]Abril!$G$30</f>
        <v>32</v>
      </c>
      <c r="AB11" s="47">
        <f>[7]Abril!$G$31</f>
        <v>31</v>
      </c>
      <c r="AC11" s="47">
        <f>[7]Abril!$G$32</f>
        <v>31</v>
      </c>
      <c r="AD11" s="47">
        <f>[7]Abril!$G$33</f>
        <v>37</v>
      </c>
      <c r="AE11" s="47">
        <f>[7]Abril!$G$34</f>
        <v>30</v>
      </c>
      <c r="AF11" s="55">
        <f t="shared" si="1"/>
        <v>24</v>
      </c>
      <c r="AG11" s="140">
        <f t="shared" si="2"/>
        <v>41.333333333333336</v>
      </c>
    </row>
    <row r="12" spans="1:33" ht="17.100000000000001" customHeight="1" x14ac:dyDescent="0.2">
      <c r="A12" s="138" t="s">
        <v>4</v>
      </c>
      <c r="B12" s="47">
        <f>[8]Abril!$G$5</f>
        <v>66</v>
      </c>
      <c r="C12" s="47">
        <f>[8]Abril!$G$6</f>
        <v>55</v>
      </c>
      <c r="D12" s="47">
        <f>[8]Abril!$G$7</f>
        <v>50</v>
      </c>
      <c r="E12" s="47">
        <f>[8]Abril!$G$8</f>
        <v>53</v>
      </c>
      <c r="F12" s="47">
        <f>[8]Abril!$G$9</f>
        <v>43</v>
      </c>
      <c r="G12" s="47">
        <f>[8]Abril!$G$10</f>
        <v>41</v>
      </c>
      <c r="H12" s="47">
        <f>[8]Abril!$G$11</f>
        <v>23</v>
      </c>
      <c r="I12" s="47">
        <f>[8]Abril!$G$12</f>
        <v>43</v>
      </c>
      <c r="J12" s="47">
        <f>[8]Abril!$G$13</f>
        <v>42</v>
      </c>
      <c r="K12" s="47">
        <f>[8]Abril!$G$14</f>
        <v>40</v>
      </c>
      <c r="L12" s="47">
        <f>[8]Abril!$G$15</f>
        <v>41</v>
      </c>
      <c r="M12" s="47">
        <f>[8]Abril!$G$16</f>
        <v>36</v>
      </c>
      <c r="N12" s="47">
        <f>[8]Abril!$G$17</f>
        <v>33</v>
      </c>
      <c r="O12" s="47">
        <f>[8]Abril!$G$18</f>
        <v>49</v>
      </c>
      <c r="P12" s="47">
        <f>[8]Abril!$G$19</f>
        <v>57</v>
      </c>
      <c r="Q12" s="47">
        <f>[8]Abril!$G$20</f>
        <v>74</v>
      </c>
      <c r="R12" s="47">
        <f>[8]Abril!$G$21</f>
        <v>73</v>
      </c>
      <c r="S12" s="47">
        <f>[8]Abril!$G$22</f>
        <v>52</v>
      </c>
      <c r="T12" s="47">
        <f>[8]Abril!$G$23</f>
        <v>51</v>
      </c>
      <c r="U12" s="47">
        <f>[8]Abril!$G$24</f>
        <v>51</v>
      </c>
      <c r="V12" s="47">
        <f>[8]Abril!$G$25</f>
        <v>41</v>
      </c>
      <c r="W12" s="47">
        <f>[8]Abril!$G$26</f>
        <v>30</v>
      </c>
      <c r="X12" s="47">
        <f>[8]Abril!$G$27</f>
        <v>41</v>
      </c>
      <c r="Y12" s="47">
        <f>[8]Abril!$G$28</f>
        <v>35</v>
      </c>
      <c r="Z12" s="47">
        <f>[8]Abril!$G$29</f>
        <v>37</v>
      </c>
      <c r="AA12" s="47">
        <f>[8]Abril!$G$30</f>
        <v>36</v>
      </c>
      <c r="AB12" s="47">
        <f>[8]Abril!$G$31</f>
        <v>36</v>
      </c>
      <c r="AC12" s="47">
        <f>[8]Abril!$G$32</f>
        <v>36</v>
      </c>
      <c r="AD12" s="47">
        <f>[8]Abril!$G$33</f>
        <v>40</v>
      </c>
      <c r="AE12" s="47">
        <f>[8]Abril!$G$34</f>
        <v>37</v>
      </c>
      <c r="AF12" s="55">
        <f t="shared" si="1"/>
        <v>23</v>
      </c>
      <c r="AG12" s="140">
        <f t="shared" si="2"/>
        <v>44.733333333333334</v>
      </c>
    </row>
    <row r="13" spans="1:33" ht="17.100000000000001" customHeight="1" x14ac:dyDescent="0.2">
      <c r="A13" s="138" t="s">
        <v>5</v>
      </c>
      <c r="B13" s="47">
        <f>[9]Abril!$G$5</f>
        <v>63</v>
      </c>
      <c r="C13" s="47">
        <f>[9]Abril!$G$6</f>
        <v>62</v>
      </c>
      <c r="D13" s="47">
        <f>[9]Abril!$G$7</f>
        <v>61</v>
      </c>
      <c r="E13" s="47">
        <f>[9]Abril!$G$8</f>
        <v>49</v>
      </c>
      <c r="F13" s="47">
        <f>[9]Abril!$G$9</f>
        <v>50</v>
      </c>
      <c r="G13" s="47">
        <f>[9]Abril!$G$10</f>
        <v>49</v>
      </c>
      <c r="H13" s="47">
        <f>[9]Abril!$G$11</f>
        <v>52</v>
      </c>
      <c r="I13" s="47">
        <f>[9]Abril!$G$12</f>
        <v>46</v>
      </c>
      <c r="J13" s="47">
        <f>[9]Abril!$G$13</f>
        <v>50</v>
      </c>
      <c r="K13" s="47">
        <f>[9]Abril!$G$14</f>
        <v>51</v>
      </c>
      <c r="L13" s="47">
        <f>[9]Abril!$G$15</f>
        <v>55</v>
      </c>
      <c r="M13" s="47">
        <f>[9]Abril!$G$16</f>
        <v>60</v>
      </c>
      <c r="N13" s="47">
        <f>[9]Abril!$G$17</f>
        <v>52</v>
      </c>
      <c r="O13" s="47">
        <f>[9]Abril!$G$18</f>
        <v>68</v>
      </c>
      <c r="P13" s="47">
        <f>[9]Abril!$G$19</f>
        <v>70</v>
      </c>
      <c r="Q13" s="47">
        <f>[9]Abril!$G$20</f>
        <v>58</v>
      </c>
      <c r="R13" s="47">
        <f>[9]Abril!$G$21</f>
        <v>56</v>
      </c>
      <c r="S13" s="47">
        <f>[9]Abril!$G$22</f>
        <v>58</v>
      </c>
      <c r="T13" s="47">
        <f>[9]Abril!$G$23</f>
        <v>59</v>
      </c>
      <c r="U13" s="47">
        <f>[9]Abril!$G$24</f>
        <v>53</v>
      </c>
      <c r="V13" s="47">
        <f>[9]Abril!$G$25</f>
        <v>52</v>
      </c>
      <c r="W13" s="47">
        <f>[9]Abril!$G$26</f>
        <v>47</v>
      </c>
      <c r="X13" s="47">
        <f>[9]Abril!$G$27</f>
        <v>37</v>
      </c>
      <c r="Y13" s="47">
        <f>[9]Abril!$G$28</f>
        <v>46</v>
      </c>
      <c r="Z13" s="47">
        <f>[9]Abril!$G$29</f>
        <v>51</v>
      </c>
      <c r="AA13" s="47">
        <f>[9]Abril!$G$30</f>
        <v>49</v>
      </c>
      <c r="AB13" s="47">
        <f>[9]Abril!$G$31</f>
        <v>48</v>
      </c>
      <c r="AC13" s="47">
        <f>[9]Abril!$G$32</f>
        <v>48</v>
      </c>
      <c r="AD13" s="47">
        <f>[9]Abril!$G$33</f>
        <v>51</v>
      </c>
      <c r="AE13" s="47">
        <f>[9]Abril!$G$34</f>
        <v>48</v>
      </c>
      <c r="AF13" s="55">
        <f t="shared" si="1"/>
        <v>37</v>
      </c>
      <c r="AG13" s="140">
        <f t="shared" si="2"/>
        <v>53.3</v>
      </c>
    </row>
    <row r="14" spans="1:33" ht="17.100000000000001" customHeight="1" x14ac:dyDescent="0.2">
      <c r="A14" s="138" t="s">
        <v>50</v>
      </c>
      <c r="B14" s="47">
        <f>[10]Abril!$G$5</f>
        <v>69</v>
      </c>
      <c r="C14" s="47">
        <f>[10]Abril!$G$6</f>
        <v>54</v>
      </c>
      <c r="D14" s="47">
        <f>[10]Abril!$G$7</f>
        <v>51</v>
      </c>
      <c r="E14" s="47">
        <f>[10]Abril!$G$8</f>
        <v>48</v>
      </c>
      <c r="F14" s="47">
        <f>[10]Abril!$G$9</f>
        <v>42</v>
      </c>
      <c r="G14" s="47">
        <f>[10]Abril!$G$10</f>
        <v>36</v>
      </c>
      <c r="H14" s="47">
        <f>[10]Abril!$G$11</f>
        <v>26</v>
      </c>
      <c r="I14" s="47">
        <f>[10]Abril!$G$12</f>
        <v>35</v>
      </c>
      <c r="J14" s="47">
        <f>[10]Abril!$G$13</f>
        <v>42</v>
      </c>
      <c r="K14" s="47">
        <f>[10]Abril!$G$14</f>
        <v>38</v>
      </c>
      <c r="L14" s="47">
        <f>[10]Abril!$G$15</f>
        <v>39</v>
      </c>
      <c r="M14" s="47">
        <f>[10]Abril!$G$16</f>
        <v>38</v>
      </c>
      <c r="N14" s="47">
        <f>[10]Abril!$G$17</f>
        <v>31</v>
      </c>
      <c r="O14" s="47">
        <f>[10]Abril!$G$18</f>
        <v>43</v>
      </c>
      <c r="P14" s="47">
        <f>[10]Abril!$G$19</f>
        <v>49</v>
      </c>
      <c r="Q14" s="47">
        <f>[10]Abril!$G$20</f>
        <v>69</v>
      </c>
      <c r="R14" s="47">
        <f>[10]Abril!$G$21</f>
        <v>65</v>
      </c>
      <c r="S14" s="47">
        <f>[10]Abril!$G$22</f>
        <v>46</v>
      </c>
      <c r="T14" s="47">
        <f>[10]Abril!$G$23</f>
        <v>47</v>
      </c>
      <c r="U14" s="47">
        <f>[10]Abril!$G$24</f>
        <v>45</v>
      </c>
      <c r="V14" s="47">
        <f>[10]Abril!$G$25</f>
        <v>32</v>
      </c>
      <c r="W14" s="47">
        <f>[10]Abril!$G$26</f>
        <v>28</v>
      </c>
      <c r="X14" s="47">
        <f>[10]Abril!$G$27</f>
        <v>33</v>
      </c>
      <c r="Y14" s="47">
        <f>[10]Abril!$G$28</f>
        <v>33</v>
      </c>
      <c r="Z14" s="47">
        <f>[10]Abril!$G$29</f>
        <v>33</v>
      </c>
      <c r="AA14" s="47">
        <f>[10]Abril!$G$30</f>
        <v>32</v>
      </c>
      <c r="AB14" s="47">
        <f>[10]Abril!$G$31</f>
        <v>34</v>
      </c>
      <c r="AC14" s="47">
        <f>[10]Abril!$G$32</f>
        <v>32</v>
      </c>
      <c r="AD14" s="47">
        <f>[10]Abril!$G$33</f>
        <v>31</v>
      </c>
      <c r="AE14" s="47">
        <f>[10]Abril!$G$34</f>
        <v>33</v>
      </c>
      <c r="AF14" s="55">
        <f>MIN(B14:AE14)</f>
        <v>26</v>
      </c>
      <c r="AG14" s="140">
        <f>AVERAGE(B14:AE14)</f>
        <v>41.133333333333333</v>
      </c>
    </row>
    <row r="15" spans="1:33" ht="17.100000000000001" customHeight="1" x14ac:dyDescent="0.2">
      <c r="A15" s="138" t="s">
        <v>6</v>
      </c>
      <c r="B15" s="47">
        <f>[11]Abril!$G$5</f>
        <v>67</v>
      </c>
      <c r="C15" s="47">
        <f>[11]Abril!$G$6</f>
        <v>63</v>
      </c>
      <c r="D15" s="47">
        <f>[11]Abril!$G$7</f>
        <v>50</v>
      </c>
      <c r="E15" s="47">
        <f>[11]Abril!$G$8</f>
        <v>47</v>
      </c>
      <c r="F15" s="47">
        <f>[11]Abril!$G$9</f>
        <v>44</v>
      </c>
      <c r="G15" s="47">
        <f>[11]Abril!$G$10</f>
        <v>37</v>
      </c>
      <c r="H15" s="47">
        <f>[11]Abril!$G$11</f>
        <v>34</v>
      </c>
      <c r="I15" s="47">
        <f>[11]Abril!$G$12</f>
        <v>32</v>
      </c>
      <c r="J15" s="47">
        <f>[11]Abril!$G$13</f>
        <v>44</v>
      </c>
      <c r="K15" s="47">
        <f>[11]Abril!$G$14</f>
        <v>44</v>
      </c>
      <c r="L15" s="47">
        <f>[11]Abril!$G$15</f>
        <v>45</v>
      </c>
      <c r="M15" s="47">
        <f>[11]Abril!$G$16</f>
        <v>42</v>
      </c>
      <c r="N15" s="47" t="s">
        <v>56</v>
      </c>
      <c r="O15" s="47">
        <f>[11]Abril!$G$18</f>
        <v>41</v>
      </c>
      <c r="P15" s="47">
        <f>[11]Abril!$G$19</f>
        <v>43</v>
      </c>
      <c r="Q15" s="47">
        <f>[11]Abril!$G$20</f>
        <v>66</v>
      </c>
      <c r="R15" s="47">
        <f>[11]Abril!$G$21</f>
        <v>61</v>
      </c>
      <c r="S15" s="47">
        <f>[11]Abril!$G$22</f>
        <v>52</v>
      </c>
      <c r="T15" s="47">
        <f>[11]Abril!$G$23</f>
        <v>65</v>
      </c>
      <c r="U15" s="47">
        <f>[11]Abril!$G$24</f>
        <v>60</v>
      </c>
      <c r="V15" s="47">
        <f>[11]Abril!$G$25</f>
        <v>46</v>
      </c>
      <c r="W15" s="47">
        <f>[11]Abril!$G$26</f>
        <v>34</v>
      </c>
      <c r="X15" s="47">
        <f>[11]Abril!$G$27</f>
        <v>33</v>
      </c>
      <c r="Y15" s="47">
        <f>[11]Abril!$G$28</f>
        <v>33</v>
      </c>
      <c r="Z15" s="47">
        <f>[11]Abril!$G$29</f>
        <v>35</v>
      </c>
      <c r="AA15" s="47">
        <f>[11]Abril!$G$30</f>
        <v>41</v>
      </c>
      <c r="AB15" s="47">
        <f>[11]Abril!$G$31</f>
        <v>42</v>
      </c>
      <c r="AC15" s="47">
        <f>[11]Abril!$G$32</f>
        <v>44</v>
      </c>
      <c r="AD15" s="47">
        <f>[11]Abril!$G$33</f>
        <v>35</v>
      </c>
      <c r="AE15" s="47">
        <f>[11]Abril!$G$34</f>
        <v>35</v>
      </c>
      <c r="AF15" s="55">
        <f>MIN(B15:AE15)</f>
        <v>32</v>
      </c>
      <c r="AG15" s="140">
        <f>AVERAGE(B15:AE15)</f>
        <v>45.344827586206897</v>
      </c>
    </row>
    <row r="16" spans="1:33" ht="17.100000000000001" customHeight="1" x14ac:dyDescent="0.2">
      <c r="A16" s="138" t="s">
        <v>7</v>
      </c>
      <c r="B16" s="47">
        <f>[12]Abril!$G$5</f>
        <v>57</v>
      </c>
      <c r="C16" s="47">
        <f>[12]Abril!$G$6</f>
        <v>54</v>
      </c>
      <c r="D16" s="47">
        <f>[12]Abril!$G$7</f>
        <v>43</v>
      </c>
      <c r="E16" s="47">
        <f>[12]Abril!$G$8</f>
        <v>41</v>
      </c>
      <c r="F16" s="47">
        <f>[12]Abril!$G$9</f>
        <v>36</v>
      </c>
      <c r="G16" s="47">
        <f>[12]Abril!$G$10</f>
        <v>33</v>
      </c>
      <c r="H16" s="47">
        <f>[12]Abril!$G$11</f>
        <v>31</v>
      </c>
      <c r="I16" s="47">
        <f>[12]Abril!$G$12</f>
        <v>30</v>
      </c>
      <c r="J16" s="47">
        <f>[12]Abril!$G$13</f>
        <v>40</v>
      </c>
      <c r="K16" s="47">
        <f>[12]Abril!$G$14</f>
        <v>41</v>
      </c>
      <c r="L16" s="47">
        <f>[12]Abril!$G$15</f>
        <v>44</v>
      </c>
      <c r="M16" s="47">
        <f>[12]Abril!$G$16</f>
        <v>37</v>
      </c>
      <c r="N16" s="47">
        <f>[12]Abril!$G$17</f>
        <v>33</v>
      </c>
      <c r="O16" s="47">
        <f>[12]Abril!$G$18</f>
        <v>45</v>
      </c>
      <c r="P16" s="47">
        <f>[12]Abril!$G$19</f>
        <v>60</v>
      </c>
      <c r="Q16" s="47">
        <f>[12]Abril!$G$20</f>
        <v>52</v>
      </c>
      <c r="R16" s="47">
        <f>[12]Abril!$G$21</f>
        <v>55</v>
      </c>
      <c r="S16" s="47">
        <f>[12]Abril!$G$22</f>
        <v>51</v>
      </c>
      <c r="T16" s="47">
        <f>[12]Abril!$G$23</f>
        <v>45</v>
      </c>
      <c r="U16" s="47">
        <f>[12]Abril!$G$24</f>
        <v>56</v>
      </c>
      <c r="V16" s="47">
        <f>[12]Abril!$G$25</f>
        <v>54</v>
      </c>
      <c r="W16" s="47">
        <f>[12]Abril!$G$26</f>
        <v>41</v>
      </c>
      <c r="X16" s="47">
        <f>[12]Abril!$G$27</f>
        <v>35</v>
      </c>
      <c r="Y16" s="47">
        <f>[12]Abril!$G$28</f>
        <v>38</v>
      </c>
      <c r="Z16" s="47">
        <f>[12]Abril!$G$29</f>
        <v>37</v>
      </c>
      <c r="AA16" s="47">
        <f>[12]Abril!$G$30</f>
        <v>52</v>
      </c>
      <c r="AB16" s="47" t="str">
        <f>[12]Abril!$G$31</f>
        <v>*</v>
      </c>
      <c r="AC16" s="47" t="str">
        <f>[12]Abril!$G$32</f>
        <v>*</v>
      </c>
      <c r="AD16" s="47" t="str">
        <f>[12]Abril!$G$33</f>
        <v>*</v>
      </c>
      <c r="AE16" s="47" t="str">
        <f>[12]Abril!$G$34</f>
        <v>*</v>
      </c>
      <c r="AF16" s="55">
        <f t="shared" ref="AF16:AF30" si="5">MIN(B16:AE16)</f>
        <v>30</v>
      </c>
      <c r="AG16" s="140">
        <f t="shared" ref="AG16:AG30" si="6">AVERAGE(B16:AE16)</f>
        <v>43.884615384615387</v>
      </c>
    </row>
    <row r="17" spans="1:33" ht="17.100000000000001" customHeight="1" x14ac:dyDescent="0.2">
      <c r="A17" s="138" t="s">
        <v>8</v>
      </c>
      <c r="B17" s="47">
        <f>[13]Abril!$G$5</f>
        <v>69</v>
      </c>
      <c r="C17" s="47">
        <f>[13]Abril!$G$6</f>
        <v>51</v>
      </c>
      <c r="D17" s="47">
        <f>[13]Abril!$G$7</f>
        <v>42</v>
      </c>
      <c r="E17" s="47">
        <f>[13]Abril!$G$8</f>
        <v>45</v>
      </c>
      <c r="F17" s="47">
        <f>[13]Abril!$G$9</f>
        <v>31</v>
      </c>
      <c r="G17" s="47">
        <f>[13]Abril!$G$10</f>
        <v>31</v>
      </c>
      <c r="H17" s="47">
        <f>[13]Abril!$G$11</f>
        <v>37</v>
      </c>
      <c r="I17" s="47">
        <f>[13]Abril!$G$12</f>
        <v>32</v>
      </c>
      <c r="J17" s="47">
        <f>[13]Abril!$G$13</f>
        <v>40</v>
      </c>
      <c r="K17" s="47">
        <f>[13]Abril!$G$14</f>
        <v>50</v>
      </c>
      <c r="L17" s="47">
        <f>[13]Abril!$G$15</f>
        <v>45</v>
      </c>
      <c r="M17" s="47">
        <f>[13]Abril!$G$16</f>
        <v>33</v>
      </c>
      <c r="N17" s="47">
        <f>[13]Abril!$G$17</f>
        <v>36</v>
      </c>
      <c r="O17" s="47">
        <f>[13]Abril!$G$18</f>
        <v>30</v>
      </c>
      <c r="P17" s="47">
        <f>[13]Abril!$G$19</f>
        <v>68</v>
      </c>
      <c r="Q17" s="47">
        <f>[13]Abril!$G$20</f>
        <v>54</v>
      </c>
      <c r="R17" s="47">
        <f>[13]Abril!$G$21</f>
        <v>52</v>
      </c>
      <c r="S17" s="47">
        <f>[13]Abril!$G$22</f>
        <v>49</v>
      </c>
      <c r="T17" s="47">
        <f>[13]Abril!$G$23</f>
        <v>44</v>
      </c>
      <c r="U17" s="47">
        <f>[13]Abril!$G$24</f>
        <v>55</v>
      </c>
      <c r="V17" s="47">
        <f>[13]Abril!$G$25</f>
        <v>46</v>
      </c>
      <c r="W17" s="47">
        <f>[13]Abril!$G$26</f>
        <v>37</v>
      </c>
      <c r="X17" s="47">
        <f>[13]Abril!$G$27</f>
        <v>38</v>
      </c>
      <c r="Y17" s="47">
        <f>[13]Abril!$G$28</f>
        <v>38</v>
      </c>
      <c r="Z17" s="47">
        <f>[13]Abril!$G$29</f>
        <v>37</v>
      </c>
      <c r="AA17" s="47">
        <f>[13]Abril!$G$30</f>
        <v>35</v>
      </c>
      <c r="AB17" s="47">
        <f>[13]Abril!$G$31</f>
        <v>43</v>
      </c>
      <c r="AC17" s="47">
        <f>[13]Abril!$G$32</f>
        <v>41</v>
      </c>
      <c r="AD17" s="47">
        <f>[13]Abril!$G$33</f>
        <v>37</v>
      </c>
      <c r="AE17" s="47">
        <f>[13]Abril!$G$34</f>
        <v>31</v>
      </c>
      <c r="AF17" s="55">
        <f t="shared" si="5"/>
        <v>30</v>
      </c>
      <c r="AG17" s="140">
        <f t="shared" si="6"/>
        <v>42.56666666666667</v>
      </c>
    </row>
    <row r="18" spans="1:33" ht="17.100000000000001" customHeight="1" x14ac:dyDescent="0.2">
      <c r="A18" s="138" t="s">
        <v>9</v>
      </c>
      <c r="B18" s="47">
        <f>[14]Abril!$G$5</f>
        <v>69</v>
      </c>
      <c r="C18" s="47">
        <f>[14]Abril!$G$6</f>
        <v>57</v>
      </c>
      <c r="D18" s="47">
        <f>[14]Abril!$G$7</f>
        <v>38</v>
      </c>
      <c r="E18" s="47">
        <f>[14]Abril!$G$8</f>
        <v>32</v>
      </c>
      <c r="F18" s="47">
        <f>[14]Abril!$G$9</f>
        <v>36</v>
      </c>
      <c r="G18" s="47">
        <f>[14]Abril!$G$10</f>
        <v>31</v>
      </c>
      <c r="H18" s="47">
        <f>[14]Abril!$G$11</f>
        <v>27</v>
      </c>
      <c r="I18" s="47">
        <f>[14]Abril!$G$12</f>
        <v>30</v>
      </c>
      <c r="J18" s="47">
        <f>[14]Abril!$G$13</f>
        <v>45</v>
      </c>
      <c r="K18" s="47">
        <f>[14]Abril!$G$14</f>
        <v>41</v>
      </c>
      <c r="L18" s="47">
        <f>[14]Abril!$G$15</f>
        <v>39</v>
      </c>
      <c r="M18" s="47">
        <f>[14]Abril!$G$16</f>
        <v>30</v>
      </c>
      <c r="N18" s="47">
        <f>[14]Abril!$G$17</f>
        <v>32</v>
      </c>
      <c r="O18" s="47">
        <f>[14]Abril!$G$18</f>
        <v>41</v>
      </c>
      <c r="P18" s="47">
        <f>[14]Abril!$G$19</f>
        <v>55</v>
      </c>
      <c r="Q18" s="47">
        <f>[14]Abril!$G$20</f>
        <v>49</v>
      </c>
      <c r="R18" s="47">
        <f>[14]Abril!$G$21</f>
        <v>51</v>
      </c>
      <c r="S18" s="47">
        <f>[14]Abril!$G$22</f>
        <v>46</v>
      </c>
      <c r="T18" s="47">
        <f>[14]Abril!$G$23</f>
        <v>44</v>
      </c>
      <c r="U18" s="47">
        <f>[14]Abril!$G$24</f>
        <v>45</v>
      </c>
      <c r="V18" s="47">
        <f>[14]Abril!$G$25</f>
        <v>32</v>
      </c>
      <c r="W18" s="47">
        <f>[14]Abril!$G$26</f>
        <v>32</v>
      </c>
      <c r="X18" s="47">
        <f>[14]Abril!$G$27</f>
        <v>29</v>
      </c>
      <c r="Y18" s="47">
        <f>[14]Abril!$G$28</f>
        <v>32</v>
      </c>
      <c r="Z18" s="47">
        <f>[14]Abril!$G$29</f>
        <v>35</v>
      </c>
      <c r="AA18" s="47">
        <f>[14]Abril!$G$30</f>
        <v>29</v>
      </c>
      <c r="AB18" s="47">
        <f>[14]Abril!$G$31</f>
        <v>32</v>
      </c>
      <c r="AC18" s="47">
        <f>[14]Abril!$G$32</f>
        <v>29</v>
      </c>
      <c r="AD18" s="47">
        <f>[14]Abril!$G$33</f>
        <v>29</v>
      </c>
      <c r="AE18" s="47">
        <f>[14]Abril!$G$34</f>
        <v>25</v>
      </c>
      <c r="AF18" s="55">
        <f t="shared" si="5"/>
        <v>25</v>
      </c>
      <c r="AG18" s="140">
        <f t="shared" si="6"/>
        <v>38.06666666666667</v>
      </c>
    </row>
    <row r="19" spans="1:33" ht="17.100000000000001" customHeight="1" x14ac:dyDescent="0.2">
      <c r="A19" s="138" t="s">
        <v>49</v>
      </c>
      <c r="B19" s="47">
        <f>[15]Abril!$G$5</f>
        <v>62</v>
      </c>
      <c r="C19" s="47">
        <f>[15]Abril!$G$6</f>
        <v>55</v>
      </c>
      <c r="D19" s="47">
        <f>[15]Abril!$G$7</f>
        <v>38</v>
      </c>
      <c r="E19" s="47">
        <f>[15]Abril!$G$8</f>
        <v>34</v>
      </c>
      <c r="F19" s="47">
        <f>[15]Abril!$G$9</f>
        <v>34</v>
      </c>
      <c r="G19" s="47">
        <f>[15]Abril!$G$10</f>
        <v>31</v>
      </c>
      <c r="H19" s="47">
        <f>[15]Abril!$G$11</f>
        <v>30</v>
      </c>
      <c r="I19" s="47">
        <f>[15]Abril!$G$12</f>
        <v>19</v>
      </c>
      <c r="J19" s="47">
        <f>[15]Abril!$G$13</f>
        <v>34</v>
      </c>
      <c r="K19" s="47">
        <f>[15]Abril!$G$14</f>
        <v>42</v>
      </c>
      <c r="L19" s="47">
        <f>[15]Abril!$G$15</f>
        <v>37</v>
      </c>
      <c r="M19" s="47">
        <f>[15]Abril!$G$16</f>
        <v>38</v>
      </c>
      <c r="N19" s="47">
        <f>[15]Abril!$G$17</f>
        <v>28</v>
      </c>
      <c r="O19" s="47">
        <f>[15]Abril!$G$18</f>
        <v>39</v>
      </c>
      <c r="P19" s="47">
        <f>[15]Abril!$G$19</f>
        <v>50</v>
      </c>
      <c r="Q19" s="47">
        <f>[15]Abril!$G$20</f>
        <v>30</v>
      </c>
      <c r="R19" s="47">
        <f>[15]Abril!$G$21</f>
        <v>48</v>
      </c>
      <c r="S19" s="47">
        <f>[15]Abril!$G$22</f>
        <v>53</v>
      </c>
      <c r="T19" s="47">
        <f>[15]Abril!$G$23</f>
        <v>49</v>
      </c>
      <c r="U19" s="47">
        <f>[15]Abril!$G$24</f>
        <v>50</v>
      </c>
      <c r="V19" s="47">
        <f>[15]Abril!$G$25</f>
        <v>44</v>
      </c>
      <c r="W19" s="47">
        <f>[15]Abril!$G$26</f>
        <v>32</v>
      </c>
      <c r="X19" s="47">
        <f>[15]Abril!$G$27</f>
        <v>28</v>
      </c>
      <c r="Y19" s="47">
        <f>[15]Abril!$G$28</f>
        <v>32</v>
      </c>
      <c r="Z19" s="47">
        <f>[15]Abril!$G$29</f>
        <v>29</v>
      </c>
      <c r="AA19" s="47">
        <f>[15]Abril!$G$30</f>
        <v>30</v>
      </c>
      <c r="AB19" s="47">
        <f>[15]Abril!$G$31</f>
        <v>29</v>
      </c>
      <c r="AC19" s="47">
        <f>[15]Abril!$G$32</f>
        <v>33</v>
      </c>
      <c r="AD19" s="47">
        <f>[15]Abril!$G$33</f>
        <v>31</v>
      </c>
      <c r="AE19" s="47">
        <f>[15]Abril!$G$34</f>
        <v>30</v>
      </c>
      <c r="AF19" s="55">
        <f t="shared" si="5"/>
        <v>19</v>
      </c>
      <c r="AG19" s="140">
        <f t="shared" si="6"/>
        <v>37.299999999999997</v>
      </c>
    </row>
    <row r="20" spans="1:33" ht="17.100000000000001" customHeight="1" x14ac:dyDescent="0.2">
      <c r="A20" s="138" t="s">
        <v>10</v>
      </c>
      <c r="B20" s="47">
        <f>[16]Abril!$G$5</f>
        <v>63</v>
      </c>
      <c r="C20" s="47">
        <f>[16]Abril!$G$6</f>
        <v>48</v>
      </c>
      <c r="D20" s="47">
        <f>[16]Abril!$G$7</f>
        <v>35</v>
      </c>
      <c r="E20" s="47">
        <f>[16]Abril!$G$8</f>
        <v>40</v>
      </c>
      <c r="F20" s="47">
        <f>[16]Abril!$G$9</f>
        <v>32</v>
      </c>
      <c r="G20" s="47">
        <f>[16]Abril!$G$10</f>
        <v>33</v>
      </c>
      <c r="H20" s="47">
        <f>[16]Abril!$G$11</f>
        <v>30</v>
      </c>
      <c r="I20" s="47">
        <f>[16]Abril!$G$12</f>
        <v>29</v>
      </c>
      <c r="J20" s="47">
        <f>[16]Abril!$G$13</f>
        <v>40</v>
      </c>
      <c r="K20" s="47">
        <f>[16]Abril!$G$14</f>
        <v>39</v>
      </c>
      <c r="L20" s="47">
        <f>[16]Abril!$G$15</f>
        <v>39</v>
      </c>
      <c r="M20" s="47">
        <f>[16]Abril!$G$16</f>
        <v>31</v>
      </c>
      <c r="N20" s="47">
        <f>[16]Abril!$G$17</f>
        <v>31</v>
      </c>
      <c r="O20" s="47">
        <f>[16]Abril!$G$18</f>
        <v>41</v>
      </c>
      <c r="P20" s="47">
        <f>[16]Abril!$G$19</f>
        <v>53</v>
      </c>
      <c r="Q20" s="47">
        <f>[16]Abril!$G$20</f>
        <v>50</v>
      </c>
      <c r="R20" s="47">
        <f>[16]Abril!$G$21</f>
        <v>51</v>
      </c>
      <c r="S20" s="47">
        <f>[16]Abril!$G$22</f>
        <v>46</v>
      </c>
      <c r="T20" s="47">
        <f>[16]Abril!$G$23</f>
        <v>42</v>
      </c>
      <c r="U20" s="47">
        <f>[16]Abril!$G$24</f>
        <v>67</v>
      </c>
      <c r="V20" s="47">
        <f>[16]Abril!$G$25</f>
        <v>44</v>
      </c>
      <c r="W20" s="47">
        <f>[16]Abril!$G$26</f>
        <v>36</v>
      </c>
      <c r="X20" s="47">
        <f>[16]Abril!$G$27</f>
        <v>30</v>
      </c>
      <c r="Y20" s="47">
        <f>[16]Abril!$G$28</f>
        <v>32</v>
      </c>
      <c r="Z20" s="47">
        <f>[16]Abril!$G$29</f>
        <v>33</v>
      </c>
      <c r="AA20" s="47">
        <f>[16]Abril!$G$30</f>
        <v>33</v>
      </c>
      <c r="AB20" s="47">
        <f>[16]Abril!$G$31</f>
        <v>35</v>
      </c>
      <c r="AC20" s="47">
        <f>[16]Abril!$G$32</f>
        <v>34</v>
      </c>
      <c r="AD20" s="47">
        <f>[16]Abril!$G$33</f>
        <v>33</v>
      </c>
      <c r="AE20" s="47">
        <f>[16]Abril!$G$34</f>
        <v>28</v>
      </c>
      <c r="AF20" s="55">
        <f t="shared" si="5"/>
        <v>28</v>
      </c>
      <c r="AG20" s="140">
        <f t="shared" si="6"/>
        <v>39.266666666666666</v>
      </c>
    </row>
    <row r="21" spans="1:33" ht="17.100000000000001" customHeight="1" x14ac:dyDescent="0.2">
      <c r="A21" s="138" t="s">
        <v>11</v>
      </c>
      <c r="B21" s="47">
        <f>[17]Abril!$G$5</f>
        <v>66</v>
      </c>
      <c r="C21" s="47">
        <f>[17]Abril!$G$6</f>
        <v>56</v>
      </c>
      <c r="D21" s="47">
        <f>[17]Abril!$G$7</f>
        <v>43</v>
      </c>
      <c r="E21" s="47">
        <f>[17]Abril!$G$8</f>
        <v>36</v>
      </c>
      <c r="F21" s="47">
        <f>[17]Abril!$G$9</f>
        <v>33</v>
      </c>
      <c r="G21" s="47">
        <f>[17]Abril!$G$10</f>
        <v>33</v>
      </c>
      <c r="H21" s="47">
        <f>[17]Abril!$G$11</f>
        <v>28</v>
      </c>
      <c r="I21" s="47">
        <f>[17]Abril!$G$12</f>
        <v>29</v>
      </c>
      <c r="J21" s="47">
        <f>[17]Abril!$G$13</f>
        <v>41</v>
      </c>
      <c r="K21" s="47">
        <f>[17]Abril!$G$14</f>
        <v>39</v>
      </c>
      <c r="L21" s="47">
        <f>[17]Abril!$G$15</f>
        <v>36</v>
      </c>
      <c r="M21" s="47">
        <f>[17]Abril!$G$16</f>
        <v>34</v>
      </c>
      <c r="N21" s="47">
        <f>[17]Abril!$G$17</f>
        <v>31</v>
      </c>
      <c r="O21" s="47">
        <f>[17]Abril!$G$18</f>
        <v>39</v>
      </c>
      <c r="P21" s="47">
        <f>[17]Abril!$G$19</f>
        <v>60</v>
      </c>
      <c r="Q21" s="47">
        <f>[17]Abril!$G$20</f>
        <v>51</v>
      </c>
      <c r="R21" s="47">
        <f>[17]Abril!$G$21</f>
        <v>54</v>
      </c>
      <c r="S21" s="47">
        <f>[17]Abril!$G$22</f>
        <v>55</v>
      </c>
      <c r="T21" s="47">
        <f>[17]Abril!$G$23</f>
        <v>46</v>
      </c>
      <c r="U21" s="47">
        <f>[17]Abril!$G$24</f>
        <v>66</v>
      </c>
      <c r="V21" s="47">
        <f>[17]Abril!$G$25</f>
        <v>51</v>
      </c>
      <c r="W21" s="47">
        <f>[17]Abril!$G$26</f>
        <v>37</v>
      </c>
      <c r="X21" s="47">
        <f>[17]Abril!$G$27</f>
        <v>38</v>
      </c>
      <c r="Y21" s="47">
        <f>[17]Abril!$G$28</f>
        <v>34</v>
      </c>
      <c r="Z21" s="47">
        <f>[17]Abril!$G$29</f>
        <v>35</v>
      </c>
      <c r="AA21" s="47">
        <f>[17]Abril!$G$30</f>
        <v>34</v>
      </c>
      <c r="AB21" s="47">
        <f>[17]Abril!$G$31</f>
        <v>34</v>
      </c>
      <c r="AC21" s="47">
        <f>[17]Abril!$G$32</f>
        <v>32</v>
      </c>
      <c r="AD21" s="47">
        <f>[17]Abril!$G$33</f>
        <v>33</v>
      </c>
      <c r="AE21" s="47">
        <f>[17]Abril!$G$34</f>
        <v>29</v>
      </c>
      <c r="AF21" s="55">
        <f t="shared" si="5"/>
        <v>28</v>
      </c>
      <c r="AG21" s="140">
        <f t="shared" si="6"/>
        <v>41.1</v>
      </c>
    </row>
    <row r="22" spans="1:33" ht="17.100000000000001" customHeight="1" x14ac:dyDescent="0.2">
      <c r="A22" s="138" t="s">
        <v>12</v>
      </c>
      <c r="B22" s="47">
        <f>[18]Abril!$G$5</f>
        <v>76</v>
      </c>
      <c r="C22" s="47">
        <f>[18]Abril!$G$6</f>
        <v>64</v>
      </c>
      <c r="D22" s="47">
        <f>[18]Abril!$G$7</f>
        <v>45</v>
      </c>
      <c r="E22" s="47">
        <f>[18]Abril!$G$8</f>
        <v>44</v>
      </c>
      <c r="F22" s="47">
        <f>[18]Abril!$G$9</f>
        <v>45</v>
      </c>
      <c r="G22" s="47">
        <f>[18]Abril!$G$10</f>
        <v>37</v>
      </c>
      <c r="H22" s="47">
        <f>[18]Abril!$G$11</f>
        <v>35</v>
      </c>
      <c r="I22" s="47">
        <f>[18]Abril!$G$12</f>
        <v>26</v>
      </c>
      <c r="J22" s="47">
        <f>[18]Abril!$G$13</f>
        <v>38</v>
      </c>
      <c r="K22" s="47">
        <f>[18]Abril!$G$14</f>
        <v>45</v>
      </c>
      <c r="L22" s="47">
        <f>[18]Abril!$G$15</f>
        <v>43</v>
      </c>
      <c r="M22" s="47">
        <f>[18]Abril!$G$16</f>
        <v>50</v>
      </c>
      <c r="N22" s="47">
        <f>[18]Abril!$G$17</f>
        <v>43</v>
      </c>
      <c r="O22" s="47">
        <f>[18]Abril!$G$18</f>
        <v>35</v>
      </c>
      <c r="P22" s="47">
        <f>[18]Abril!$G$19</f>
        <v>60</v>
      </c>
      <c r="Q22" s="47">
        <f>[18]Abril!$G$20</f>
        <v>55</v>
      </c>
      <c r="R22" s="47">
        <f>[18]Abril!$G$21</f>
        <v>62</v>
      </c>
      <c r="S22" s="47">
        <f>[18]Abril!$G$22</f>
        <v>64</v>
      </c>
      <c r="T22" s="47">
        <f>[18]Abril!$G$23</f>
        <v>57</v>
      </c>
      <c r="U22" s="47">
        <f>[18]Abril!$G$24</f>
        <v>53</v>
      </c>
      <c r="V22" s="47">
        <f>[18]Abril!$G$25</f>
        <v>47</v>
      </c>
      <c r="W22" s="47">
        <f>[18]Abril!$G$26</f>
        <v>36</v>
      </c>
      <c r="X22" s="47">
        <f>[18]Abril!$G$27</f>
        <v>33</v>
      </c>
      <c r="Y22" s="47">
        <f>[18]Abril!$G$28</f>
        <v>34</v>
      </c>
      <c r="Z22" s="47">
        <f>[18]Abril!$G$29</f>
        <v>35</v>
      </c>
      <c r="AA22" s="47">
        <f>[18]Abril!$G$30</f>
        <v>34</v>
      </c>
      <c r="AB22" s="47">
        <f>[18]Abril!$G$31</f>
        <v>39</v>
      </c>
      <c r="AC22" s="47">
        <f>[18]Abril!$G$32</f>
        <v>40</v>
      </c>
      <c r="AD22" s="47">
        <f>[18]Abril!$G$33</f>
        <v>34</v>
      </c>
      <c r="AE22" s="47">
        <f>[18]Abril!$G$34</f>
        <v>36</v>
      </c>
      <c r="AF22" s="55">
        <f t="shared" si="5"/>
        <v>26</v>
      </c>
      <c r="AG22" s="140">
        <f t="shared" si="6"/>
        <v>44.833333333333336</v>
      </c>
    </row>
    <row r="23" spans="1:33" ht="17.100000000000001" customHeight="1" x14ac:dyDescent="0.2">
      <c r="A23" s="138" t="s">
        <v>13</v>
      </c>
      <c r="B23" s="47" t="str">
        <f>[19]Abril!$G$5</f>
        <v>*</v>
      </c>
      <c r="C23" s="47" t="str">
        <f>[19]Abril!$G$6</f>
        <v>*</v>
      </c>
      <c r="D23" s="47">
        <f>[19]Abril!$G$7</f>
        <v>63</v>
      </c>
      <c r="E23" s="47" t="str">
        <f>[19]Abril!$G$8</f>
        <v>*</v>
      </c>
      <c r="F23" s="47" t="str">
        <f>[19]Abril!$G$9</f>
        <v>*</v>
      </c>
      <c r="G23" s="47" t="str">
        <f>[19]Abril!$G$10</f>
        <v>*</v>
      </c>
      <c r="H23" s="47" t="str">
        <f>[19]Abril!$G$11</f>
        <v>*</v>
      </c>
      <c r="I23" s="47" t="str">
        <f>[19]Abril!$G$12</f>
        <v>*</v>
      </c>
      <c r="J23" s="47" t="str">
        <f>[19]Abril!$G$13</f>
        <v>*</v>
      </c>
      <c r="K23" s="47" t="str">
        <f>[19]Abril!$G$14</f>
        <v>*</v>
      </c>
      <c r="L23" s="47" t="str">
        <f>[19]Abril!$G$15</f>
        <v>*</v>
      </c>
      <c r="M23" s="47" t="str">
        <f>[19]Abril!$G$16</f>
        <v>*</v>
      </c>
      <c r="N23" s="47" t="str">
        <f>[19]Abril!$G$17</f>
        <v>*</v>
      </c>
      <c r="O23" s="47" t="str">
        <f>[19]Abril!$G$18</f>
        <v>*</v>
      </c>
      <c r="P23" s="47" t="str">
        <f>[19]Abril!$G$19</f>
        <v>*</v>
      </c>
      <c r="Q23" s="47" t="str">
        <f>[19]Abril!$G$20</f>
        <v>*</v>
      </c>
      <c r="R23" s="47" t="str">
        <f>[19]Abril!$G$21</f>
        <v>*</v>
      </c>
      <c r="S23" s="47" t="str">
        <f>[19]Abril!$G$22</f>
        <v>*</v>
      </c>
      <c r="T23" s="47" t="str">
        <f>[19]Abril!$G$23</f>
        <v>*</v>
      </c>
      <c r="U23" s="47" t="str">
        <f>[19]Abril!$G$24</f>
        <v>*</v>
      </c>
      <c r="V23" s="47" t="str">
        <f>[19]Abril!$G$25</f>
        <v>*</v>
      </c>
      <c r="W23" s="47" t="str">
        <f>[19]Abril!$G$26</f>
        <v>*</v>
      </c>
      <c r="X23" s="47" t="str">
        <f>[19]Abril!$G$27</f>
        <v>*</v>
      </c>
      <c r="Y23" s="47" t="str">
        <f>[19]Abril!$G$28</f>
        <v>*</v>
      </c>
      <c r="Z23" s="47" t="str">
        <f>[19]Abril!$G$29</f>
        <v>*</v>
      </c>
      <c r="AA23" s="47" t="str">
        <f>[19]Abril!$G$30</f>
        <v>*</v>
      </c>
      <c r="AB23" s="47" t="str">
        <f>[19]Abril!$G$31</f>
        <v>*</v>
      </c>
      <c r="AC23" s="47" t="str">
        <f>[19]Abril!$G$32</f>
        <v>*</v>
      </c>
      <c r="AD23" s="47" t="str">
        <f>[19]Abril!$G$33</f>
        <v>*</v>
      </c>
      <c r="AE23" s="47" t="str">
        <f>[19]Abril!$G$34</f>
        <v>*</v>
      </c>
      <c r="AF23" s="55">
        <f t="shared" si="5"/>
        <v>63</v>
      </c>
      <c r="AG23" s="140">
        <f t="shared" si="6"/>
        <v>63</v>
      </c>
    </row>
    <row r="24" spans="1:33" ht="17.100000000000001" customHeight="1" x14ac:dyDescent="0.2">
      <c r="A24" s="138" t="s">
        <v>14</v>
      </c>
      <c r="B24" s="47">
        <f>[20]Abril!$G$5</f>
        <v>48</v>
      </c>
      <c r="C24" s="47">
        <f>[20]Abril!$G$6</f>
        <v>46</v>
      </c>
      <c r="D24" s="47">
        <f>[20]Abril!$G$7</f>
        <v>50</v>
      </c>
      <c r="E24" s="47">
        <f>[20]Abril!$G$8</f>
        <v>45</v>
      </c>
      <c r="F24" s="47">
        <f>[20]Abril!$G$9</f>
        <v>36</v>
      </c>
      <c r="G24" s="47">
        <f>[20]Abril!$G$10</f>
        <v>33</v>
      </c>
      <c r="H24" s="47">
        <f>[20]Abril!$G$11</f>
        <v>32</v>
      </c>
      <c r="I24" s="47">
        <f>[20]Abril!$G$12</f>
        <v>43</v>
      </c>
      <c r="J24" s="47">
        <f>[20]Abril!$G$13</f>
        <v>42</v>
      </c>
      <c r="K24" s="47">
        <f>[20]Abril!$G$14</f>
        <v>36</v>
      </c>
      <c r="L24" s="47">
        <f>[20]Abril!$G$15</f>
        <v>34</v>
      </c>
      <c r="M24" s="47">
        <f>[20]Abril!$G$16</f>
        <v>31</v>
      </c>
      <c r="N24" s="47">
        <f>[20]Abril!$G$17</f>
        <v>35</v>
      </c>
      <c r="O24" s="47">
        <f>[20]Abril!$G$18</f>
        <v>44</v>
      </c>
      <c r="P24" s="47">
        <f>[20]Abril!$G$19</f>
        <v>63</v>
      </c>
      <c r="Q24" s="47">
        <f>[20]Abril!$G$20</f>
        <v>62</v>
      </c>
      <c r="R24" s="47">
        <f>[20]Abril!$G$21</f>
        <v>62</v>
      </c>
      <c r="S24" s="47">
        <f>[20]Abril!$G$22</f>
        <v>49</v>
      </c>
      <c r="T24" s="47">
        <f>[20]Abril!$G$23</f>
        <v>43</v>
      </c>
      <c r="U24" s="47">
        <f>[20]Abril!$G$24</f>
        <v>43</v>
      </c>
      <c r="V24" s="47">
        <f>[20]Abril!$G$25</f>
        <v>29</v>
      </c>
      <c r="W24" s="47">
        <f>[20]Abril!$G$26</f>
        <v>27</v>
      </c>
      <c r="X24" s="47">
        <f>[20]Abril!$G$27</f>
        <v>40</v>
      </c>
      <c r="Y24" s="47">
        <f>[20]Abril!$G$28</f>
        <v>38</v>
      </c>
      <c r="Z24" s="47">
        <f>[20]Abril!$G$29</f>
        <v>30</v>
      </c>
      <c r="AA24" s="47">
        <f>[20]Abril!$G$30</f>
        <v>33</v>
      </c>
      <c r="AB24" s="47">
        <f>[20]Abril!$G$31</f>
        <v>27</v>
      </c>
      <c r="AC24" s="47">
        <f>[20]Abril!$G$32</f>
        <v>31</v>
      </c>
      <c r="AD24" s="47">
        <f>[20]Abril!$G$33</f>
        <v>32</v>
      </c>
      <c r="AE24" s="47">
        <f>[20]Abril!$G$34</f>
        <v>30</v>
      </c>
      <c r="AF24" s="55">
        <f t="shared" si="5"/>
        <v>27</v>
      </c>
      <c r="AG24" s="140">
        <f t="shared" si="6"/>
        <v>39.799999999999997</v>
      </c>
    </row>
    <row r="25" spans="1:33" ht="17.100000000000001" customHeight="1" x14ac:dyDescent="0.2">
      <c r="A25" s="138" t="s">
        <v>15</v>
      </c>
      <c r="B25" s="47">
        <f>[21]Abril!$G$5</f>
        <v>77</v>
      </c>
      <c r="C25" s="47">
        <f>[21]Abril!$G$6</f>
        <v>71</v>
      </c>
      <c r="D25" s="47">
        <f>[21]Abril!$G$7</f>
        <v>60</v>
      </c>
      <c r="E25" s="47">
        <f>[21]Abril!$G$8</f>
        <v>56</v>
      </c>
      <c r="F25" s="47">
        <f>[21]Abril!$G$9</f>
        <v>51</v>
      </c>
      <c r="G25" s="47">
        <f>[21]Abril!$G$10</f>
        <v>46</v>
      </c>
      <c r="H25" s="47">
        <f>[21]Abril!$G$11</f>
        <v>41</v>
      </c>
      <c r="I25" s="47">
        <f>[21]Abril!$G$12</f>
        <v>38</v>
      </c>
      <c r="J25" s="47">
        <f>[21]Abril!$G$13</f>
        <v>46</v>
      </c>
      <c r="K25" s="47">
        <f>[21]Abril!$G$14</f>
        <v>52</v>
      </c>
      <c r="L25" s="47">
        <f>[21]Abril!$G$15</f>
        <v>51</v>
      </c>
      <c r="M25" s="47">
        <f>[21]Abril!$G$16</f>
        <v>49</v>
      </c>
      <c r="N25" s="47">
        <f>[21]Abril!$G$17</f>
        <v>40</v>
      </c>
      <c r="O25" s="47">
        <f>[21]Abril!$G$18</f>
        <v>46</v>
      </c>
      <c r="P25" s="47">
        <f>[21]Abril!$G$19</f>
        <v>56</v>
      </c>
      <c r="Q25" s="47">
        <f>[21]Abril!$G$20</f>
        <v>63</v>
      </c>
      <c r="R25" s="47">
        <f>[21]Abril!$G$21</f>
        <v>63</v>
      </c>
      <c r="S25" s="47">
        <f>[21]Abril!$G$22</f>
        <v>63</v>
      </c>
      <c r="T25" s="47">
        <f>[21]Abril!$G$23</f>
        <v>58</v>
      </c>
      <c r="U25" s="47">
        <f>[21]Abril!$G$24</f>
        <v>65</v>
      </c>
      <c r="V25" s="47">
        <f>[21]Abril!$G$25</f>
        <v>64</v>
      </c>
      <c r="W25" s="47">
        <f>[21]Abril!$G$26</f>
        <v>50</v>
      </c>
      <c r="X25" s="47">
        <f>[21]Abril!$G$27</f>
        <v>44</v>
      </c>
      <c r="Y25" s="47">
        <f>[21]Abril!$G$28</f>
        <v>47</v>
      </c>
      <c r="Z25" s="47">
        <f>[21]Abril!$G$29</f>
        <v>46</v>
      </c>
      <c r="AA25" s="47">
        <f>[21]Abril!$G$30</f>
        <v>47</v>
      </c>
      <c r="AB25" s="47">
        <f>[21]Abril!$G$31</f>
        <v>51</v>
      </c>
      <c r="AC25" s="47">
        <f>[21]Abril!$G$32</f>
        <v>45</v>
      </c>
      <c r="AD25" s="47">
        <f>[21]Abril!$G$33</f>
        <v>45</v>
      </c>
      <c r="AE25" s="47">
        <f>[21]Abril!$G$34</f>
        <v>42</v>
      </c>
      <c r="AF25" s="55">
        <f t="shared" si="5"/>
        <v>38</v>
      </c>
      <c r="AG25" s="140">
        <f t="shared" si="6"/>
        <v>52.43333333333333</v>
      </c>
    </row>
    <row r="26" spans="1:33" ht="17.100000000000001" customHeight="1" x14ac:dyDescent="0.2">
      <c r="A26" s="138" t="s">
        <v>16</v>
      </c>
      <c r="B26" s="47">
        <f>[22]Abril!$G$5</f>
        <v>68</v>
      </c>
      <c r="C26" s="47">
        <f>[22]Abril!$G$6</f>
        <v>59</v>
      </c>
      <c r="D26" s="47">
        <f>[22]Abril!$G$7</f>
        <v>47</v>
      </c>
      <c r="E26" s="47">
        <f>[22]Abril!$G$8</f>
        <v>46</v>
      </c>
      <c r="F26" s="47">
        <f>[22]Abril!$G$9</f>
        <v>44</v>
      </c>
      <c r="G26" s="47">
        <f>[22]Abril!$G$10</f>
        <v>40</v>
      </c>
      <c r="H26" s="47">
        <f>[22]Abril!$G$11</f>
        <v>43</v>
      </c>
      <c r="I26" s="47">
        <f>[22]Abril!$G$12</f>
        <v>33</v>
      </c>
      <c r="J26" s="47">
        <f>[22]Abril!$G$13</f>
        <v>32</v>
      </c>
      <c r="K26" s="47">
        <f>[22]Abril!$G$14</f>
        <v>47</v>
      </c>
      <c r="L26" s="47">
        <f>[22]Abril!$G$15</f>
        <v>46</v>
      </c>
      <c r="M26" s="47">
        <f>[22]Abril!$G$16</f>
        <v>47</v>
      </c>
      <c r="N26" s="47">
        <f>[22]Abril!$G$17</f>
        <v>51</v>
      </c>
      <c r="O26" s="47">
        <f>[22]Abril!$G$18</f>
        <v>66</v>
      </c>
      <c r="P26" s="47">
        <f>[22]Abril!$G$19</f>
        <v>62</v>
      </c>
      <c r="Q26" s="47">
        <f>[22]Abril!$G$20</f>
        <v>46</v>
      </c>
      <c r="R26" s="47">
        <f>[22]Abril!$G$21</f>
        <v>47</v>
      </c>
      <c r="S26" s="47">
        <f>[22]Abril!$G$22</f>
        <v>53</v>
      </c>
      <c r="T26" s="47">
        <f>[22]Abril!$G$23</f>
        <v>48</v>
      </c>
      <c r="U26" s="47">
        <f>[22]Abril!$G$24</f>
        <v>48</v>
      </c>
      <c r="V26" s="47">
        <f>[22]Abril!$G$25</f>
        <v>43</v>
      </c>
      <c r="W26" s="47">
        <f>[22]Abril!$G$26</f>
        <v>45</v>
      </c>
      <c r="X26" s="47">
        <f>[22]Abril!$G$27</f>
        <v>30</v>
      </c>
      <c r="Y26" s="47">
        <f>[22]Abril!$G$28</f>
        <v>32</v>
      </c>
      <c r="Z26" s="47">
        <f>[22]Abril!$G$29</f>
        <v>29</v>
      </c>
      <c r="AA26" s="47">
        <f>[22]Abril!$G$30</f>
        <v>29</v>
      </c>
      <c r="AB26" s="47">
        <f>[22]Abril!$G$31</f>
        <v>41</v>
      </c>
      <c r="AC26" s="47">
        <f>[22]Abril!$G$32</f>
        <v>40</v>
      </c>
      <c r="AD26" s="47">
        <f>[22]Abril!$G$33</f>
        <v>33</v>
      </c>
      <c r="AE26" s="47">
        <f>[22]Abril!$G$34</f>
        <v>35</v>
      </c>
      <c r="AF26" s="55">
        <f t="shared" si="5"/>
        <v>29</v>
      </c>
      <c r="AG26" s="140">
        <f t="shared" si="6"/>
        <v>44.333333333333336</v>
      </c>
    </row>
    <row r="27" spans="1:33" ht="17.100000000000001" customHeight="1" x14ac:dyDescent="0.2">
      <c r="A27" s="138" t="s">
        <v>17</v>
      </c>
      <c r="B27" s="47">
        <f>[23]Abril!$G$5</f>
        <v>69</v>
      </c>
      <c r="C27" s="47">
        <f>[23]Abril!$G$6</f>
        <v>58</v>
      </c>
      <c r="D27" s="47">
        <f>[23]Abril!$G$7</f>
        <v>48</v>
      </c>
      <c r="E27" s="47">
        <f>[23]Abril!$G$8</f>
        <v>42</v>
      </c>
      <c r="F27" s="47">
        <f>[23]Abril!$G$9</f>
        <v>41</v>
      </c>
      <c r="G27" s="47">
        <f>[23]Abril!$G$10</f>
        <v>39</v>
      </c>
      <c r="H27" s="47">
        <f>[23]Abril!$G$11</f>
        <v>29</v>
      </c>
      <c r="I27" s="47">
        <f>[23]Abril!$G$12</f>
        <v>33</v>
      </c>
      <c r="J27" s="47">
        <f>[23]Abril!$G$13</f>
        <v>47</v>
      </c>
      <c r="K27" s="47">
        <f>[23]Abril!$G$14</f>
        <v>40</v>
      </c>
      <c r="L27" s="47">
        <f>[23]Abril!$G$15</f>
        <v>41</v>
      </c>
      <c r="M27" s="47">
        <f>[23]Abril!$G$16</f>
        <v>33</v>
      </c>
      <c r="N27" s="47">
        <f>[23]Abril!$G$17</f>
        <v>33</v>
      </c>
      <c r="O27" s="47">
        <f>[23]Abril!$G$18</f>
        <v>44</v>
      </c>
      <c r="P27" s="47">
        <f>[23]Abril!$G$19</f>
        <v>53</v>
      </c>
      <c r="Q27" s="47">
        <f>[23]Abril!$G$20</f>
        <v>50</v>
      </c>
      <c r="R27" s="47">
        <f>[23]Abril!$G$21</f>
        <v>50</v>
      </c>
      <c r="S27" s="47">
        <f>[23]Abril!$G$22</f>
        <v>49</v>
      </c>
      <c r="T27" s="47">
        <f>[23]Abril!$G$23</f>
        <v>42</v>
      </c>
      <c r="U27" s="47">
        <f>[23]Abril!$G$24</f>
        <v>53</v>
      </c>
      <c r="V27" s="47">
        <f>[23]Abril!$G$25</f>
        <v>42</v>
      </c>
      <c r="W27" s="47">
        <f>[23]Abril!$G$26</f>
        <v>32</v>
      </c>
      <c r="X27" s="47">
        <f>[23]Abril!$G$27</f>
        <v>34</v>
      </c>
      <c r="Y27" s="47">
        <f>[23]Abril!$G$28</f>
        <v>32</v>
      </c>
      <c r="Z27" s="47">
        <f>[23]Abril!$G$29</f>
        <v>32</v>
      </c>
      <c r="AA27" s="47">
        <f>[23]Abril!$G$30</f>
        <v>31</v>
      </c>
      <c r="AB27" s="47">
        <f>[23]Abril!$G$31</f>
        <v>32</v>
      </c>
      <c r="AC27" s="47">
        <f>[23]Abril!$G$32</f>
        <v>31</v>
      </c>
      <c r="AD27" s="47">
        <f>[23]Abril!$G$33</f>
        <v>31</v>
      </c>
      <c r="AE27" s="47">
        <f>[23]Abril!$G$34</f>
        <v>30</v>
      </c>
      <c r="AF27" s="55">
        <f t="shared" si="5"/>
        <v>29</v>
      </c>
      <c r="AG27" s="140">
        <f t="shared" si="6"/>
        <v>40.700000000000003</v>
      </c>
    </row>
    <row r="28" spans="1:33" ht="17.100000000000001" customHeight="1" x14ac:dyDescent="0.2">
      <c r="A28" s="138" t="s">
        <v>18</v>
      </c>
      <c r="B28" s="47">
        <f>[24]Abril!$G$5</f>
        <v>69</v>
      </c>
      <c r="C28" s="47">
        <f>[24]Abril!$G$6</f>
        <v>72</v>
      </c>
      <c r="D28" s="47">
        <f>[24]Abril!$G$7</f>
        <v>57</v>
      </c>
      <c r="E28" s="47">
        <f>[24]Abril!$G$8</f>
        <v>48</v>
      </c>
      <c r="F28" s="47">
        <f>[24]Abril!$G$9</f>
        <v>47</v>
      </c>
      <c r="G28" s="47">
        <f>[24]Abril!$G$10</f>
        <v>42</v>
      </c>
      <c r="H28" s="47">
        <f>[24]Abril!$G$11</f>
        <v>38</v>
      </c>
      <c r="I28" s="47">
        <f>[24]Abril!$G$12</f>
        <v>29</v>
      </c>
      <c r="J28" s="47">
        <f>[24]Abril!$G$13</f>
        <v>40</v>
      </c>
      <c r="K28" s="47">
        <f>[24]Abril!$G$14</f>
        <v>43</v>
      </c>
      <c r="L28" s="47">
        <f>[24]Abril!$G$15</f>
        <v>43</v>
      </c>
      <c r="M28" s="47">
        <f>[24]Abril!$G$16</f>
        <v>35</v>
      </c>
      <c r="N28" s="47">
        <f>[24]Abril!$G$17</f>
        <v>32</v>
      </c>
      <c r="O28" s="47">
        <f>[24]Abril!$G$18</f>
        <v>44</v>
      </c>
      <c r="P28" s="47">
        <f>[24]Abril!$G$19</f>
        <v>55</v>
      </c>
      <c r="Q28" s="47">
        <f>[24]Abril!$G$20</f>
        <v>69</v>
      </c>
      <c r="R28" s="47">
        <f>[24]Abril!$G$21</f>
        <v>65</v>
      </c>
      <c r="S28" s="47">
        <f>[24]Abril!$G$22</f>
        <v>58</v>
      </c>
      <c r="T28" s="47">
        <f>[24]Abril!$G$23</f>
        <v>61</v>
      </c>
      <c r="U28" s="47">
        <f>[24]Abril!$G$24</f>
        <v>53</v>
      </c>
      <c r="V28" s="47">
        <f>[24]Abril!$G$25</f>
        <v>52</v>
      </c>
      <c r="W28" s="47">
        <f>[24]Abril!$G$26</f>
        <v>35</v>
      </c>
      <c r="X28" s="47">
        <f>[24]Abril!$G$27</f>
        <v>37</v>
      </c>
      <c r="Y28" s="47">
        <f>[24]Abril!$G$28</f>
        <v>34</v>
      </c>
      <c r="Z28" s="47">
        <f>[24]Abril!$G$29</f>
        <v>39</v>
      </c>
      <c r="AA28" s="47">
        <f>[24]Abril!$G$30</f>
        <v>40</v>
      </c>
      <c r="AB28" s="47">
        <f>[24]Abril!$G$31</f>
        <v>39</v>
      </c>
      <c r="AC28" s="47">
        <f>[24]Abril!$G$32</f>
        <v>39</v>
      </c>
      <c r="AD28" s="47">
        <f>[24]Abril!$G$33</f>
        <v>36</v>
      </c>
      <c r="AE28" s="47">
        <f>[24]Abril!$G$34</f>
        <v>37</v>
      </c>
      <c r="AF28" s="55">
        <f t="shared" si="5"/>
        <v>29</v>
      </c>
      <c r="AG28" s="140">
        <f t="shared" si="6"/>
        <v>46.266666666666666</v>
      </c>
    </row>
    <row r="29" spans="1:33" ht="17.100000000000001" customHeight="1" x14ac:dyDescent="0.2">
      <c r="A29" s="138" t="s">
        <v>19</v>
      </c>
      <c r="B29" s="47" t="str">
        <f>[25]Abril!$G$5</f>
        <v>*</v>
      </c>
      <c r="C29" s="47" t="str">
        <f>[25]Abril!$G$6</f>
        <v>*</v>
      </c>
      <c r="D29" s="47" t="str">
        <f>[25]Abril!$G$7</f>
        <v>*</v>
      </c>
      <c r="E29" s="47" t="str">
        <f>[25]Abril!$G$8</f>
        <v>*</v>
      </c>
      <c r="F29" s="47" t="str">
        <f>[25]Abril!$G$9</f>
        <v>*</v>
      </c>
      <c r="G29" s="47" t="str">
        <f>[25]Abril!$G$10</f>
        <v>*</v>
      </c>
      <c r="H29" s="47" t="str">
        <f>[25]Abril!$G$11</f>
        <v>*</v>
      </c>
      <c r="I29" s="47" t="str">
        <f>[25]Abril!$G$12</f>
        <v>*</v>
      </c>
      <c r="J29" s="47" t="str">
        <f>[25]Abril!$G$13</f>
        <v>*</v>
      </c>
      <c r="K29" s="47" t="str">
        <f>[25]Abril!$G$14</f>
        <v>*</v>
      </c>
      <c r="L29" s="47" t="str">
        <f>[25]Abril!$G$15</f>
        <v>*</v>
      </c>
      <c r="M29" s="47" t="str">
        <f>[25]Abril!$G$16</f>
        <v>*</v>
      </c>
      <c r="N29" s="47" t="str">
        <f>[25]Abril!$G$17</f>
        <v>*</v>
      </c>
      <c r="O29" s="47">
        <f>[25]Abril!$G$18</f>
        <v>59</v>
      </c>
      <c r="P29" s="47">
        <f>[25]Abril!$G$19</f>
        <v>51</v>
      </c>
      <c r="Q29" s="47">
        <f>[25]Abril!$G$20</f>
        <v>51</v>
      </c>
      <c r="R29" s="47">
        <f>[25]Abril!$G$21</f>
        <v>48</v>
      </c>
      <c r="S29" s="47">
        <f>[25]Abril!$G$22</f>
        <v>46</v>
      </c>
      <c r="T29" s="47">
        <f>[25]Abril!$G$23</f>
        <v>44</v>
      </c>
      <c r="U29" s="47">
        <f>[25]Abril!$G$24</f>
        <v>63</v>
      </c>
      <c r="V29" s="47">
        <f>[25]Abril!$G$25</f>
        <v>47</v>
      </c>
      <c r="W29" s="47">
        <f>[25]Abril!$G$26</f>
        <v>37</v>
      </c>
      <c r="X29" s="47">
        <f>[25]Abril!$G$27</f>
        <v>38</v>
      </c>
      <c r="Y29" s="47">
        <f>[25]Abril!$G$28</f>
        <v>33</v>
      </c>
      <c r="Z29" s="47">
        <f>[25]Abril!$G$29</f>
        <v>38</v>
      </c>
      <c r="AA29" s="47">
        <f>[25]Abril!$G$30</f>
        <v>37</v>
      </c>
      <c r="AB29" s="47">
        <f>[25]Abril!$G$31</f>
        <v>40</v>
      </c>
      <c r="AC29" s="47">
        <f>[25]Abril!$G$32</f>
        <v>37</v>
      </c>
      <c r="AD29" s="47">
        <f>[25]Abril!$G$33</f>
        <v>37</v>
      </c>
      <c r="AE29" s="47">
        <f>[25]Abril!$G$34</f>
        <v>34</v>
      </c>
      <c r="AF29" s="55">
        <f t="shared" si="5"/>
        <v>33</v>
      </c>
      <c r="AG29" s="140">
        <f t="shared" si="6"/>
        <v>43.529411764705884</v>
      </c>
    </row>
    <row r="30" spans="1:33" ht="17.100000000000001" customHeight="1" x14ac:dyDescent="0.2">
      <c r="A30" s="138" t="s">
        <v>31</v>
      </c>
      <c r="B30" s="47">
        <f>[26]Abril!$G$5</f>
        <v>86</v>
      </c>
      <c r="C30" s="47">
        <f>[26]Abril!$G$6</f>
        <v>68</v>
      </c>
      <c r="D30" s="47">
        <f>[26]Abril!$G$7</f>
        <v>51</v>
      </c>
      <c r="E30" s="47">
        <f>[26]Abril!$G$8</f>
        <v>40</v>
      </c>
      <c r="F30" s="47">
        <f>[26]Abril!$G$9</f>
        <v>39</v>
      </c>
      <c r="G30" s="47">
        <f>[26]Abril!$G$10</f>
        <v>34</v>
      </c>
      <c r="H30" s="47">
        <f>[26]Abril!$G$11</f>
        <v>27</v>
      </c>
      <c r="I30" s="47">
        <f>[26]Abril!$G$12</f>
        <v>31</v>
      </c>
      <c r="J30" s="47">
        <f>[26]Abril!$G$13</f>
        <v>42</v>
      </c>
      <c r="K30" s="47">
        <f>[26]Abril!$G$14</f>
        <v>40</v>
      </c>
      <c r="L30" s="47">
        <f>[26]Abril!$G$15</f>
        <v>34</v>
      </c>
      <c r="M30" s="47">
        <f>[26]Abril!$G$16</f>
        <v>30</v>
      </c>
      <c r="N30" s="47">
        <f>[26]Abril!$G$17</f>
        <v>28</v>
      </c>
      <c r="O30" s="47">
        <f>[26]Abril!$G$18</f>
        <v>33</v>
      </c>
      <c r="P30" s="47">
        <f>[26]Abril!$G$19</f>
        <v>55</v>
      </c>
      <c r="Q30" s="47">
        <f>[26]Abril!$G$20</f>
        <v>51</v>
      </c>
      <c r="R30" s="47">
        <f>[26]Abril!$G$21</f>
        <v>54</v>
      </c>
      <c r="S30" s="47">
        <f>[26]Abril!$G$22</f>
        <v>54</v>
      </c>
      <c r="T30" s="47">
        <f>[26]Abril!$G$23</f>
        <v>50</v>
      </c>
      <c r="U30" s="47">
        <f>[26]Abril!$G$24</f>
        <v>52</v>
      </c>
      <c r="V30" s="47">
        <f>[26]Abril!$G$25</f>
        <v>49</v>
      </c>
      <c r="W30" s="47">
        <f>[26]Abril!$G$26</f>
        <v>32</v>
      </c>
      <c r="X30" s="47">
        <f>[26]Abril!$G$27</f>
        <v>30</v>
      </c>
      <c r="Y30" s="47">
        <f>[26]Abril!$G$28</f>
        <v>31</v>
      </c>
      <c r="Z30" s="47">
        <f>[26]Abril!$G$29</f>
        <v>30</v>
      </c>
      <c r="AA30" s="47">
        <f>[26]Abril!$G$30</f>
        <v>30</v>
      </c>
      <c r="AB30" s="47">
        <f>[26]Abril!$G$31</f>
        <v>34</v>
      </c>
      <c r="AC30" s="47">
        <f>[26]Abril!$G$32</f>
        <v>32</v>
      </c>
      <c r="AD30" s="47">
        <f>[26]Abril!$G$33</f>
        <v>31</v>
      </c>
      <c r="AE30" s="47">
        <f>[26]Abril!$G$34</f>
        <v>36</v>
      </c>
      <c r="AF30" s="55">
        <f t="shared" si="5"/>
        <v>27</v>
      </c>
      <c r="AG30" s="140">
        <f t="shared" si="6"/>
        <v>41.133333333333333</v>
      </c>
    </row>
    <row r="31" spans="1:33" ht="17.100000000000001" customHeight="1" x14ac:dyDescent="0.2">
      <c r="A31" s="138" t="s">
        <v>51</v>
      </c>
      <c r="B31" s="47">
        <f>[27]Abril!$G$5</f>
        <v>69</v>
      </c>
      <c r="C31" s="47">
        <f>[27]Abril!$G$6</f>
        <v>64</v>
      </c>
      <c r="D31" s="47">
        <f>[27]Abril!$G$7</f>
        <v>57</v>
      </c>
      <c r="E31" s="47">
        <f>[27]Abril!$G$8</f>
        <v>61</v>
      </c>
      <c r="F31" s="47">
        <f>[27]Abril!$G$9</f>
        <v>55</v>
      </c>
      <c r="G31" s="47">
        <f>[27]Abril!$G$10</f>
        <v>48</v>
      </c>
      <c r="H31" s="47">
        <f>[27]Abril!$G$11</f>
        <v>42</v>
      </c>
      <c r="I31" s="47">
        <f>[27]Abril!$G$12</f>
        <v>31</v>
      </c>
      <c r="J31" s="47">
        <f>[27]Abril!$G$13</f>
        <v>43</v>
      </c>
      <c r="K31" s="47">
        <f>[27]Abril!$G$14</f>
        <v>47</v>
      </c>
      <c r="L31" s="47">
        <f>[27]Abril!$G$15</f>
        <v>44</v>
      </c>
      <c r="M31" s="47">
        <f>[27]Abril!$G$16</f>
        <v>48</v>
      </c>
      <c r="N31" s="47">
        <f>[27]Abril!$G$17</f>
        <v>35</v>
      </c>
      <c r="O31" s="47">
        <f>[27]Abril!$G$18</f>
        <v>39</v>
      </c>
      <c r="P31" s="47">
        <f>[27]Abril!$G$19</f>
        <v>46</v>
      </c>
      <c r="Q31" s="47">
        <f>[27]Abril!$G$20</f>
        <v>61</v>
      </c>
      <c r="R31" s="47">
        <f>[27]Abril!$G$21</f>
        <v>57</v>
      </c>
      <c r="S31" s="47">
        <f>[27]Abril!$G$22</f>
        <v>58</v>
      </c>
      <c r="T31" s="47">
        <f>[27]Abril!$G$23</f>
        <v>62</v>
      </c>
      <c r="U31" s="47">
        <f>[27]Abril!$G$24</f>
        <v>57</v>
      </c>
      <c r="V31" s="47">
        <f>[27]Abril!$G$25</f>
        <v>51</v>
      </c>
      <c r="W31" s="47">
        <f>[27]Abril!$G$26</f>
        <v>31</v>
      </c>
      <c r="X31" s="47">
        <f>[27]Abril!$G$27</f>
        <v>29</v>
      </c>
      <c r="Y31" s="47">
        <f>[27]Abril!$G$28</f>
        <v>28</v>
      </c>
      <c r="Z31" s="47">
        <f>[27]Abril!$G$29</f>
        <v>35</v>
      </c>
      <c r="AA31" s="47">
        <f>[27]Abril!$G$30</f>
        <v>39</v>
      </c>
      <c r="AB31" s="47">
        <f>[27]Abril!$G$31</f>
        <v>39</v>
      </c>
      <c r="AC31" s="47">
        <f>[27]Abril!$G$32</f>
        <v>42</v>
      </c>
      <c r="AD31" s="47">
        <f>[27]Abril!$G$33</f>
        <v>43</v>
      </c>
      <c r="AE31" s="47">
        <f>[27]Abril!$G$34</f>
        <v>36</v>
      </c>
      <c r="AF31" s="55">
        <f>MIN(B31:AE31)</f>
        <v>28</v>
      </c>
      <c r="AG31" s="140">
        <f>AVERAGE(B31:AE31)</f>
        <v>46.56666666666667</v>
      </c>
    </row>
    <row r="32" spans="1:33" ht="17.100000000000001" customHeight="1" x14ac:dyDescent="0.2">
      <c r="A32" s="138" t="s">
        <v>20</v>
      </c>
      <c r="B32" s="47">
        <f>[28]Abril!$G$5</f>
        <v>59</v>
      </c>
      <c r="C32" s="47">
        <f>[28]Abril!$G$6</f>
        <v>53</v>
      </c>
      <c r="D32" s="47">
        <f>[28]Abril!$G$7</f>
        <v>46</v>
      </c>
      <c r="E32" s="47">
        <f>[28]Abril!$G$8</f>
        <v>37</v>
      </c>
      <c r="F32" s="47">
        <f>[28]Abril!$G$9</f>
        <v>30</v>
      </c>
      <c r="G32" s="47">
        <f>[28]Abril!$G$10</f>
        <v>31</v>
      </c>
      <c r="H32" s="47">
        <f>[28]Abril!$G$11</f>
        <v>28</v>
      </c>
      <c r="I32" s="47">
        <f>[28]Abril!$G$12</f>
        <v>32</v>
      </c>
      <c r="J32" s="47">
        <f>[28]Abril!$G$13</f>
        <v>35</v>
      </c>
      <c r="K32" s="47">
        <f>[28]Abril!$G$14</f>
        <v>28</v>
      </c>
      <c r="L32" s="47">
        <f>[28]Abril!$G$15</f>
        <v>34</v>
      </c>
      <c r="M32" s="47">
        <f>[28]Abril!$G$16</f>
        <v>26</v>
      </c>
      <c r="N32" s="47">
        <f>[28]Abril!$G$17</f>
        <v>28</v>
      </c>
      <c r="O32" s="47">
        <f>[28]Abril!$G$18</f>
        <v>42</v>
      </c>
      <c r="P32" s="47">
        <f>[28]Abril!$G$19</f>
        <v>45</v>
      </c>
      <c r="Q32" s="47">
        <f>[28]Abril!$G$20</f>
        <v>42</v>
      </c>
      <c r="R32" s="47">
        <f>[28]Abril!$G$21</f>
        <v>43</v>
      </c>
      <c r="S32" s="47">
        <f>[28]Abril!$G$22</f>
        <v>37</v>
      </c>
      <c r="T32" s="47">
        <f>[28]Abril!$G$23</f>
        <v>38</v>
      </c>
      <c r="U32" s="47">
        <f>[28]Abril!$G$24</f>
        <v>29</v>
      </c>
      <c r="V32" s="47">
        <f>[28]Abril!$G$25</f>
        <v>23</v>
      </c>
      <c r="W32" s="47">
        <f>[28]Abril!$G$26</f>
        <v>22</v>
      </c>
      <c r="X32" s="47">
        <f>[28]Abril!$G$27</f>
        <v>29</v>
      </c>
      <c r="Y32" s="47">
        <f>[28]Abril!$G$28</f>
        <v>25</v>
      </c>
      <c r="Z32" s="47">
        <f>[28]Abril!$G$29</f>
        <v>24</v>
      </c>
      <c r="AA32" s="47">
        <f>[28]Abril!$G$30</f>
        <v>27</v>
      </c>
      <c r="AB32" s="47">
        <f>[28]Abril!$G$31</f>
        <v>24</v>
      </c>
      <c r="AC32" s="47">
        <f>[28]Abril!$G$32</f>
        <v>25</v>
      </c>
      <c r="AD32" s="47">
        <f>[28]Abril!$G$33</f>
        <v>30</v>
      </c>
      <c r="AE32" s="47">
        <f>[28]Abril!$G$34</f>
        <v>29</v>
      </c>
      <c r="AF32" s="55">
        <f>MIN(B32:AE32)</f>
        <v>22</v>
      </c>
      <c r="AG32" s="140">
        <f>AVERAGE(B32:AE32)</f>
        <v>33.366666666666667</v>
      </c>
    </row>
    <row r="33" spans="1:33" ht="17.100000000000001" customHeight="1" x14ac:dyDescent="0.2">
      <c r="A33" s="87" t="s">
        <v>149</v>
      </c>
      <c r="B33" s="47" t="str">
        <f>[29]Abril!$G$5</f>
        <v>*</v>
      </c>
      <c r="C33" s="47" t="str">
        <f>[29]Abril!$G$6</f>
        <v>*</v>
      </c>
      <c r="D33" s="47" t="str">
        <f>[29]Abril!$G$7</f>
        <v>*</v>
      </c>
      <c r="E33" s="47" t="str">
        <f>[29]Abril!$G$8</f>
        <v>*</v>
      </c>
      <c r="F33" s="47" t="str">
        <f>[29]Abril!$G$9</f>
        <v>*</v>
      </c>
      <c r="G33" s="47" t="str">
        <f>[29]Abril!$G$10</f>
        <v>*</v>
      </c>
      <c r="H33" s="47" t="str">
        <f>[29]Abril!$G$11</f>
        <v>*</v>
      </c>
      <c r="I33" s="47" t="str">
        <f>[29]Abril!$G$12</f>
        <v>*</v>
      </c>
      <c r="J33" s="47">
        <f>[29]Abril!$G$13</f>
        <v>62</v>
      </c>
      <c r="K33" s="47">
        <f>[29]Abril!$G$14</f>
        <v>43</v>
      </c>
      <c r="L33" s="47">
        <f>[29]Abril!$G$15</f>
        <v>41</v>
      </c>
      <c r="M33" s="47">
        <f>[29]Abril!$G$16</f>
        <v>32</v>
      </c>
      <c r="N33" s="47">
        <f>[29]Abril!$G$17</f>
        <v>32</v>
      </c>
      <c r="O33" s="47">
        <f>[29]Abril!$G$18</f>
        <v>42</v>
      </c>
      <c r="P33" s="47">
        <f>[29]Abril!$G$19</f>
        <v>54</v>
      </c>
      <c r="Q33" s="47">
        <f>[29]Abril!$G$20</f>
        <v>49</v>
      </c>
      <c r="R33" s="47">
        <f>[29]Abril!$G$21</f>
        <v>48</v>
      </c>
      <c r="S33" s="47">
        <f>[29]Abril!$G$22</f>
        <v>46</v>
      </c>
      <c r="T33" s="47">
        <f>[29]Abril!$G$23</f>
        <v>44</v>
      </c>
      <c r="U33" s="47">
        <f>[29]Abril!$G$24</f>
        <v>48</v>
      </c>
      <c r="V33" s="47">
        <f>[29]Abril!$G$25</f>
        <v>35</v>
      </c>
      <c r="W33" s="47">
        <f>[29]Abril!$G$26</f>
        <v>34</v>
      </c>
      <c r="X33" s="47">
        <f>[29]Abril!$G$27</f>
        <v>32</v>
      </c>
      <c r="Y33" s="47">
        <f>[29]Abril!$G$28</f>
        <v>34</v>
      </c>
      <c r="Z33" s="47">
        <f>[29]Abril!$G$29</f>
        <v>35</v>
      </c>
      <c r="AA33" s="47">
        <f>[29]Abril!$G$30</f>
        <v>31</v>
      </c>
      <c r="AB33" s="47">
        <f>[29]Abril!$G$31</f>
        <v>35</v>
      </c>
      <c r="AC33" s="47">
        <f>[29]Abril!$G$32</f>
        <v>35</v>
      </c>
      <c r="AD33" s="47">
        <f>[29]Abril!$G$33</f>
        <v>32</v>
      </c>
      <c r="AE33" s="47">
        <f>[29]Abril!$G$34</f>
        <v>27</v>
      </c>
      <c r="AF33" s="44">
        <f t="shared" ref="AF33:AF38" si="7">MIN(B33:AE33)</f>
        <v>27</v>
      </c>
      <c r="AG33" s="139">
        <f t="shared" ref="AG33:AG38" si="8">AVERAGE(B33:AE33)</f>
        <v>39.590909090909093</v>
      </c>
    </row>
    <row r="34" spans="1:33" ht="17.100000000000001" customHeight="1" x14ac:dyDescent="0.2">
      <c r="A34" s="87" t="s">
        <v>150</v>
      </c>
      <c r="B34" s="47" t="str">
        <f>[30]Abril!$G$5</f>
        <v>*</v>
      </c>
      <c r="C34" s="47" t="str">
        <f>[30]Abril!$G$6</f>
        <v>*</v>
      </c>
      <c r="D34" s="47" t="str">
        <f>[30]Abril!$G$7</f>
        <v>*</v>
      </c>
      <c r="E34" s="47" t="str">
        <f>[30]Abril!$G$8</f>
        <v>*</v>
      </c>
      <c r="F34" s="47" t="str">
        <f>[30]Abril!$G$9</f>
        <v>*</v>
      </c>
      <c r="G34" s="47" t="str">
        <f>[30]Abril!$G$10</f>
        <v>*</v>
      </c>
      <c r="H34" s="47" t="str">
        <f>[30]Abril!$G$11</f>
        <v>*</v>
      </c>
      <c r="I34" s="47" t="str">
        <f>[30]Abril!$G$12</f>
        <v>*</v>
      </c>
      <c r="J34" s="47" t="str">
        <f>[30]Abril!$G$13</f>
        <v>*</v>
      </c>
      <c r="K34" s="47" t="str">
        <f>[30]Abril!$G$14</f>
        <v>*</v>
      </c>
      <c r="L34" s="47" t="str">
        <f>[30]Abril!$G$15</f>
        <v>*</v>
      </c>
      <c r="M34" s="47" t="str">
        <f>[30]Abril!$G$16</f>
        <v>*</v>
      </c>
      <c r="N34" s="47">
        <f>[30]Abril!$G$17</f>
        <v>38</v>
      </c>
      <c r="O34" s="47">
        <f>[30]Abril!$G$18</f>
        <v>53</v>
      </c>
      <c r="P34" s="47">
        <f>[30]Abril!$G$19</f>
        <v>65</v>
      </c>
      <c r="Q34" s="47">
        <f>[30]Abril!$G$20</f>
        <v>51</v>
      </c>
      <c r="R34" s="47">
        <f>[30]Abril!$G$21</f>
        <v>75</v>
      </c>
      <c r="S34" s="47">
        <f>[30]Abril!$G$22</f>
        <v>78</v>
      </c>
      <c r="T34" s="47">
        <f>[30]Abril!$G$23</f>
        <v>77</v>
      </c>
      <c r="U34" s="47">
        <f>[30]Abril!$G$24</f>
        <v>82</v>
      </c>
      <c r="V34" s="47">
        <f>[30]Abril!$G$25</f>
        <v>81</v>
      </c>
      <c r="W34" s="47">
        <f>[30]Abril!$G$26</f>
        <v>38</v>
      </c>
      <c r="X34" s="47">
        <f>[30]Abril!$G$27</f>
        <v>39</v>
      </c>
      <c r="Y34" s="47" t="str">
        <f>[30]Abril!$G$28</f>
        <v>*</v>
      </c>
      <c r="Z34" s="47">
        <f>[30]Abril!$G$29</f>
        <v>43</v>
      </c>
      <c r="AA34" s="47">
        <f>[30]Abril!$G$30</f>
        <v>39</v>
      </c>
      <c r="AB34" s="47">
        <f>[30]Abril!$G$31</f>
        <v>48</v>
      </c>
      <c r="AC34" s="47" t="str">
        <f>[30]Abril!$G$32</f>
        <v>*</v>
      </c>
      <c r="AD34" s="47" t="str">
        <f>[30]Abril!$G$33</f>
        <v>*</v>
      </c>
      <c r="AE34" s="47" t="str">
        <f>[30]Abril!$G$34</f>
        <v>*</v>
      </c>
      <c r="AF34" s="48">
        <f t="shared" si="7"/>
        <v>38</v>
      </c>
      <c r="AG34" s="140">
        <f t="shared" si="8"/>
        <v>57.642857142857146</v>
      </c>
    </row>
    <row r="35" spans="1:33" ht="17.100000000000001" customHeight="1" x14ac:dyDescent="0.2">
      <c r="A35" s="87" t="s">
        <v>151</v>
      </c>
      <c r="B35" s="47">
        <f>[31]Abril!$G$5</f>
        <v>74</v>
      </c>
      <c r="C35" s="47">
        <f>[31]Abril!$G$6</f>
        <v>70</v>
      </c>
      <c r="D35" s="47">
        <f>[31]Abril!$G$7</f>
        <v>50</v>
      </c>
      <c r="E35" s="47">
        <f>[31]Abril!$G$8</f>
        <v>47</v>
      </c>
      <c r="F35" s="47">
        <f>[31]Abril!$G$9</f>
        <v>45</v>
      </c>
      <c r="G35" s="47">
        <f>[31]Abril!$G$10</f>
        <v>35</v>
      </c>
      <c r="H35" s="47">
        <f>[31]Abril!$G$11</f>
        <v>27</v>
      </c>
      <c r="I35" s="47">
        <f>[31]Abril!$G$12</f>
        <v>33</v>
      </c>
      <c r="J35" s="47">
        <f>[31]Abril!$G$13</f>
        <v>44</v>
      </c>
      <c r="K35" s="47">
        <f>[31]Abril!$G$14</f>
        <v>43</v>
      </c>
      <c r="L35" s="47">
        <f>[31]Abril!$G$15</f>
        <v>41</v>
      </c>
      <c r="M35" s="47">
        <f>[31]Abril!$G$16</f>
        <v>35</v>
      </c>
      <c r="N35" s="47">
        <f>[31]Abril!$G$17</f>
        <v>30</v>
      </c>
      <c r="O35" s="47">
        <f>[31]Abril!$G$18</f>
        <v>40</v>
      </c>
      <c r="P35" s="47">
        <f>[31]Abril!$G$19</f>
        <v>51</v>
      </c>
      <c r="Q35" s="47">
        <f>[31]Abril!$G$20</f>
        <v>65</v>
      </c>
      <c r="R35" s="47">
        <f>[31]Abril!$G$21</f>
        <v>62</v>
      </c>
      <c r="S35" s="47">
        <f>[31]Abril!$G$22</f>
        <v>58</v>
      </c>
      <c r="T35" s="47">
        <f>[31]Abril!$G$23</f>
        <v>52</v>
      </c>
      <c r="U35" s="47">
        <f>[31]Abril!$G$24</f>
        <v>50</v>
      </c>
      <c r="V35" s="47">
        <f>[31]Abril!$G$25</f>
        <v>44</v>
      </c>
      <c r="W35" s="47">
        <f>[31]Abril!$G$26</f>
        <v>35</v>
      </c>
      <c r="X35" s="47">
        <f>[31]Abril!$G$27</f>
        <v>35</v>
      </c>
      <c r="Y35" s="47">
        <f>[31]Abril!$G$28</f>
        <v>36</v>
      </c>
      <c r="Z35" s="47">
        <f>[31]Abril!$G$29</f>
        <v>35</v>
      </c>
      <c r="AA35" s="47">
        <f>[31]Abril!$G$30</f>
        <v>41</v>
      </c>
      <c r="AB35" s="47">
        <f>[31]Abril!$G$31</f>
        <v>35</v>
      </c>
      <c r="AC35" s="47">
        <f>[31]Abril!$G$32</f>
        <v>33</v>
      </c>
      <c r="AD35" s="47">
        <f>[31]Abril!$G$33</f>
        <v>37</v>
      </c>
      <c r="AE35" s="47">
        <f>[31]Abril!$G$34</f>
        <v>36</v>
      </c>
      <c r="AF35" s="48">
        <f t="shared" si="7"/>
        <v>27</v>
      </c>
      <c r="AG35" s="140">
        <f t="shared" si="8"/>
        <v>43.966666666666669</v>
      </c>
    </row>
    <row r="36" spans="1:33" ht="17.100000000000001" customHeight="1" x14ac:dyDescent="0.2">
      <c r="A36" s="87" t="s">
        <v>152</v>
      </c>
      <c r="B36" s="47" t="str">
        <f>[32]Abril!$G$5</f>
        <v>*</v>
      </c>
      <c r="C36" s="47" t="str">
        <f>[32]Abril!$G$6</f>
        <v>*</v>
      </c>
      <c r="D36" s="47" t="str">
        <f>[32]Abril!$G$7</f>
        <v>*</v>
      </c>
      <c r="E36" s="47" t="str">
        <f>[32]Abril!$G$8</f>
        <v>*</v>
      </c>
      <c r="F36" s="47" t="str">
        <f>[32]Abril!$G$9</f>
        <v>*</v>
      </c>
      <c r="G36" s="47" t="str">
        <f>[32]Abril!$G$10</f>
        <v>*</v>
      </c>
      <c r="H36" s="47" t="str">
        <f>[32]Abril!$G$11</f>
        <v>*</v>
      </c>
      <c r="I36" s="47" t="str">
        <f>[32]Abril!$G$12</f>
        <v>*</v>
      </c>
      <c r="J36" s="47" t="str">
        <f>[32]Abril!$G$13</f>
        <v>*</v>
      </c>
      <c r="K36" s="47" t="str">
        <f>[32]Abril!$G$14</f>
        <v>*</v>
      </c>
      <c r="L36" s="47" t="str">
        <f>[32]Abril!$G$15</f>
        <v>*</v>
      </c>
      <c r="M36" s="47" t="str">
        <f>[32]Abril!$G$16</f>
        <v>*</v>
      </c>
      <c r="N36" s="47" t="str">
        <f>[32]Abril!$G$17</f>
        <v>*</v>
      </c>
      <c r="O36" s="47" t="str">
        <f>[32]Abril!$G$18</f>
        <v>*</v>
      </c>
      <c r="P36" s="47" t="str">
        <f>[32]Abril!$G$19</f>
        <v>*</v>
      </c>
      <c r="Q36" s="47" t="str">
        <f>[32]Abril!$G$20</f>
        <v>*</v>
      </c>
      <c r="R36" s="47" t="str">
        <f>[32]Abril!$G$21</f>
        <v>*</v>
      </c>
      <c r="S36" s="47" t="str">
        <f>[32]Abril!$G$22</f>
        <v>*</v>
      </c>
      <c r="T36" s="47" t="str">
        <f>[32]Abril!$G$23</f>
        <v>*</v>
      </c>
      <c r="U36" s="47" t="str">
        <f>[32]Abril!$G$24</f>
        <v>*</v>
      </c>
      <c r="V36" s="47" t="str">
        <f>[32]Abril!$G$25</f>
        <v>*</v>
      </c>
      <c r="W36" s="47" t="str">
        <f>[32]Abril!$G$26</f>
        <v>*</v>
      </c>
      <c r="X36" s="47" t="str">
        <f>[32]Abril!$G$27</f>
        <v>*</v>
      </c>
      <c r="Y36" s="47" t="str">
        <f>[32]Abril!$G$28</f>
        <v>*</v>
      </c>
      <c r="Z36" s="47" t="str">
        <f>[32]Abril!$G$29</f>
        <v>*</v>
      </c>
      <c r="AA36" s="47" t="str">
        <f>[32]Abril!$G$30</f>
        <v>*</v>
      </c>
      <c r="AB36" s="47" t="str">
        <f>[32]Abril!$G$31</f>
        <v>*</v>
      </c>
      <c r="AC36" s="47" t="str">
        <f>[32]Abril!$G$32</f>
        <v>*</v>
      </c>
      <c r="AD36" s="47" t="str">
        <f>[32]Abril!$G$33</f>
        <v>*</v>
      </c>
      <c r="AE36" s="47" t="str">
        <f>[32]Abril!$G$34</f>
        <v>*</v>
      </c>
      <c r="AF36" s="55" t="s">
        <v>133</v>
      </c>
      <c r="AG36" s="140" t="s">
        <v>133</v>
      </c>
    </row>
    <row r="37" spans="1:33" ht="17.100000000000001" customHeight="1" x14ac:dyDescent="0.2">
      <c r="A37" s="87" t="s">
        <v>153</v>
      </c>
      <c r="B37" s="47" t="str">
        <f>[33]Abril!$G$5</f>
        <v>*</v>
      </c>
      <c r="C37" s="47" t="str">
        <f>[33]Abril!$G$6</f>
        <v>*</v>
      </c>
      <c r="D37" s="47" t="str">
        <f>[33]Abril!$G$7</f>
        <v>*</v>
      </c>
      <c r="E37" s="47" t="str">
        <f>[33]Abril!$G$8</f>
        <v>*</v>
      </c>
      <c r="F37" s="47" t="str">
        <f>[33]Abril!$G$9</f>
        <v>*</v>
      </c>
      <c r="G37" s="47">
        <f>[33]Abril!$G$10</f>
        <v>41</v>
      </c>
      <c r="H37" s="47">
        <f>[33]Abril!$G$11</f>
        <v>35</v>
      </c>
      <c r="I37" s="47">
        <f>[33]Abril!$G$12</f>
        <v>37</v>
      </c>
      <c r="J37" s="47">
        <f>[33]Abril!$G$13</f>
        <v>41</v>
      </c>
      <c r="K37" s="47">
        <f>[33]Abril!$G$14</f>
        <v>41</v>
      </c>
      <c r="L37" s="47">
        <f>[33]Abril!$G$15</f>
        <v>41</v>
      </c>
      <c r="M37" s="47">
        <f>[33]Abril!$G$16</f>
        <v>33</v>
      </c>
      <c r="N37" s="47">
        <f>[33]Abril!$G$17</f>
        <v>35</v>
      </c>
      <c r="O37" s="47">
        <f>[33]Abril!$G$18</f>
        <v>50</v>
      </c>
      <c r="P37" s="47">
        <f>[33]Abril!$G$19</f>
        <v>48</v>
      </c>
      <c r="Q37" s="47">
        <f>[33]Abril!$G$20</f>
        <v>52</v>
      </c>
      <c r="R37" s="47">
        <f>[33]Abril!$G$21</f>
        <v>48</v>
      </c>
      <c r="S37" s="47">
        <f>[33]Abril!$G$22</f>
        <v>43</v>
      </c>
      <c r="T37" s="47">
        <f>[33]Abril!$G$23</f>
        <v>47</v>
      </c>
      <c r="U37" s="47">
        <f>[33]Abril!$G$24</f>
        <v>37</v>
      </c>
      <c r="V37" s="47">
        <f>[33]Abril!$G$25</f>
        <v>33</v>
      </c>
      <c r="W37" s="47">
        <f>[33]Abril!$G$26</f>
        <v>28</v>
      </c>
      <c r="X37" s="47">
        <f>[33]Abril!$G$27</f>
        <v>34</v>
      </c>
      <c r="Y37" s="47">
        <f>[33]Abril!$G$28</f>
        <v>30</v>
      </c>
      <c r="Z37" s="47">
        <f>[33]Abril!$G$29</f>
        <v>32</v>
      </c>
      <c r="AA37" s="47">
        <f>[33]Abril!$G$30</f>
        <v>30</v>
      </c>
      <c r="AB37" s="47">
        <f>[33]Abril!$G$31</f>
        <v>35</v>
      </c>
      <c r="AC37" s="47">
        <f>[33]Abril!$G$32</f>
        <v>37</v>
      </c>
      <c r="AD37" s="47">
        <f>[33]Abril!$G$33</f>
        <v>35</v>
      </c>
      <c r="AE37" s="47">
        <f>[33]Abril!$G$34</f>
        <v>36</v>
      </c>
      <c r="AF37" s="55">
        <f t="shared" si="7"/>
        <v>28</v>
      </c>
      <c r="AG37" s="140">
        <f t="shared" si="8"/>
        <v>38.36</v>
      </c>
    </row>
    <row r="38" spans="1:33" ht="17.100000000000001" customHeight="1" x14ac:dyDescent="0.2">
      <c r="A38" s="87" t="s">
        <v>154</v>
      </c>
      <c r="B38" s="47">
        <f>[34]Abril!$G$5</f>
        <v>57</v>
      </c>
      <c r="C38" s="47">
        <f>[34]Abril!$G$6</f>
        <v>51</v>
      </c>
      <c r="D38" s="47">
        <f>[34]Abril!$G$7</f>
        <v>42</v>
      </c>
      <c r="E38" s="47">
        <f>[34]Abril!$G$8</f>
        <v>44</v>
      </c>
      <c r="F38" s="47">
        <f>[34]Abril!$G$9</f>
        <v>39</v>
      </c>
      <c r="G38" s="47">
        <f>[34]Abril!$G$10</f>
        <v>37</v>
      </c>
      <c r="H38" s="47">
        <f>[34]Abril!$G$11</f>
        <v>35</v>
      </c>
      <c r="I38" s="47">
        <f>[34]Abril!$G$12</f>
        <v>31</v>
      </c>
      <c r="J38" s="47">
        <f>[34]Abril!$G$13</f>
        <v>43</v>
      </c>
      <c r="K38" s="47">
        <f>[34]Abril!$G$14</f>
        <v>48</v>
      </c>
      <c r="L38" s="47">
        <f>[34]Abril!$G$15</f>
        <v>44</v>
      </c>
      <c r="M38" s="47">
        <f>[34]Abril!$G$16</f>
        <v>35</v>
      </c>
      <c r="N38" s="47">
        <f>[34]Abril!$G$17</f>
        <v>35</v>
      </c>
      <c r="O38" s="47">
        <f>[34]Abril!$G$18</f>
        <v>44</v>
      </c>
      <c r="P38" s="47">
        <f>[34]Abril!$G$19</f>
        <v>56</v>
      </c>
      <c r="Q38" s="47">
        <f>[34]Abril!$G$20</f>
        <v>51</v>
      </c>
      <c r="R38" s="47">
        <f>[34]Abril!$G$21</f>
        <v>51</v>
      </c>
      <c r="S38" s="47">
        <f>[34]Abril!$G$22</f>
        <v>50</v>
      </c>
      <c r="T38" s="47">
        <f>[34]Abril!$G$23</f>
        <v>49</v>
      </c>
      <c r="U38" s="47">
        <f>[34]Abril!$G$24</f>
        <v>53</v>
      </c>
      <c r="V38" s="47">
        <f>[34]Abril!$G$25</f>
        <v>49</v>
      </c>
      <c r="W38" s="47">
        <f>[34]Abril!$G$26</f>
        <v>38</v>
      </c>
      <c r="X38" s="47">
        <f>[34]Abril!$G$27</f>
        <v>33</v>
      </c>
      <c r="Y38" s="47">
        <f>[34]Abril!$G$28</f>
        <v>37</v>
      </c>
      <c r="Z38" s="47">
        <f>[34]Abril!$G$29</f>
        <v>38</v>
      </c>
      <c r="AA38" s="47">
        <f>[34]Abril!$G$30</f>
        <v>32</v>
      </c>
      <c r="AB38" s="47">
        <f>[34]Abril!$G$31</f>
        <v>44</v>
      </c>
      <c r="AC38" s="47">
        <f>[34]Abril!$G$32</f>
        <v>37</v>
      </c>
      <c r="AD38" s="47">
        <f>[34]Abril!$G$33</f>
        <v>39</v>
      </c>
      <c r="AE38" s="47">
        <f>[34]Abril!$G$34</f>
        <v>38</v>
      </c>
      <c r="AF38" s="55">
        <f t="shared" si="7"/>
        <v>31</v>
      </c>
      <c r="AG38" s="140">
        <f t="shared" si="8"/>
        <v>42.666666666666664</v>
      </c>
    </row>
    <row r="39" spans="1:33" ht="17.100000000000001" customHeight="1" x14ac:dyDescent="0.2">
      <c r="A39" s="87" t="s">
        <v>155</v>
      </c>
      <c r="B39" s="47" t="str">
        <f>[35]Abril!$G$5</f>
        <v>*</v>
      </c>
      <c r="C39" s="47" t="str">
        <f>[35]Abril!$G$6</f>
        <v>*</v>
      </c>
      <c r="D39" s="47" t="str">
        <f>[35]Abril!$G$7</f>
        <v>*</v>
      </c>
      <c r="E39" s="47" t="str">
        <f>[35]Abril!$G$8</f>
        <v>*</v>
      </c>
      <c r="F39" s="47" t="str">
        <f>[35]Abril!$G$9</f>
        <v>*</v>
      </c>
      <c r="G39" s="47" t="str">
        <f>[35]Abril!$G$10</f>
        <v>*</v>
      </c>
      <c r="H39" s="47" t="str">
        <f>[35]Abril!$G$11</f>
        <v>*</v>
      </c>
      <c r="I39" s="47" t="str">
        <f>[35]Abril!$G$12</f>
        <v>*</v>
      </c>
      <c r="J39" s="47" t="str">
        <f>[35]Abril!$G$13</f>
        <v>*</v>
      </c>
      <c r="K39" s="47" t="str">
        <f>[35]Abril!$G$14</f>
        <v>*</v>
      </c>
      <c r="L39" s="47" t="str">
        <f>[35]Abril!$G$15</f>
        <v>*</v>
      </c>
      <c r="M39" s="47" t="str">
        <f>[35]Abril!$G$16</f>
        <v>*</v>
      </c>
      <c r="N39" s="47" t="str">
        <f>[35]Abril!$G$17</f>
        <v>*</v>
      </c>
      <c r="O39" s="47" t="str">
        <f>[35]Abril!$G$18</f>
        <v>*</v>
      </c>
      <c r="P39" s="47" t="str">
        <f>[35]Abril!$G$19</f>
        <v>*</v>
      </c>
      <c r="Q39" s="47" t="str">
        <f>[35]Abril!$G$20</f>
        <v>*</v>
      </c>
      <c r="R39" s="47">
        <f>[35]Abril!$G$21</f>
        <v>66</v>
      </c>
      <c r="S39" s="47">
        <f>[35]Abril!$G$22</f>
        <v>61</v>
      </c>
      <c r="T39" s="47">
        <f>[35]Abril!$G$23</f>
        <v>69</v>
      </c>
      <c r="U39" s="47" t="str">
        <f>[35]Abril!$G$24</f>
        <v>*</v>
      </c>
      <c r="V39" s="47" t="str">
        <f>[35]Abril!$G$25</f>
        <v>*</v>
      </c>
      <c r="W39" s="47" t="str">
        <f>[35]Abril!$G$26</f>
        <v>*</v>
      </c>
      <c r="X39" s="47" t="str">
        <f>[35]Abril!$G$27</f>
        <v>*</v>
      </c>
      <c r="Y39" s="47" t="str">
        <f>[35]Abril!$G$28</f>
        <v>*</v>
      </c>
      <c r="Z39" s="47" t="str">
        <f>[35]Abril!$G$29</f>
        <v>*</v>
      </c>
      <c r="AA39" s="47" t="str">
        <f>[35]Abril!$G$30</f>
        <v>*</v>
      </c>
      <c r="AB39" s="47" t="str">
        <f>[35]Abril!$G$31</f>
        <v>*</v>
      </c>
      <c r="AC39" s="47" t="str">
        <f>[35]Abril!$G$32</f>
        <v>*</v>
      </c>
      <c r="AD39" s="47" t="str">
        <f>[35]Abril!$G$33</f>
        <v>*</v>
      </c>
      <c r="AE39" s="47" t="str">
        <f>[35]Abril!$G$34</f>
        <v>*</v>
      </c>
      <c r="AF39" s="55" t="s">
        <v>133</v>
      </c>
      <c r="AG39" s="140" t="s">
        <v>133</v>
      </c>
    </row>
    <row r="40" spans="1:33" ht="17.100000000000001" customHeight="1" x14ac:dyDescent="0.2">
      <c r="A40" s="87" t="s">
        <v>156</v>
      </c>
      <c r="B40" s="47" t="str">
        <f>[36]Abril!$G$5</f>
        <v>*</v>
      </c>
      <c r="C40" s="47" t="str">
        <f>[36]Abril!$G$6</f>
        <v>*</v>
      </c>
      <c r="D40" s="47" t="str">
        <f>[36]Abril!$G$7</f>
        <v>*</v>
      </c>
      <c r="E40" s="47" t="str">
        <f>[36]Abril!$G$8</f>
        <v>*</v>
      </c>
      <c r="F40" s="47" t="str">
        <f>[36]Abril!$G$9</f>
        <v>*</v>
      </c>
      <c r="G40" s="47" t="str">
        <f>[36]Abril!$G$10</f>
        <v>*</v>
      </c>
      <c r="H40" s="47" t="str">
        <f>[36]Abril!$G$11</f>
        <v>*</v>
      </c>
      <c r="I40" s="47" t="str">
        <f>[36]Abril!$G$12</f>
        <v>*</v>
      </c>
      <c r="J40" s="47" t="str">
        <f>[36]Abril!$G$13</f>
        <v>*</v>
      </c>
      <c r="K40" s="47" t="str">
        <f>[36]Abril!$G$14</f>
        <v>*</v>
      </c>
      <c r="L40" s="47" t="str">
        <f>[36]Abril!$G$15</f>
        <v>*</v>
      </c>
      <c r="M40" s="47" t="str">
        <f>[36]Abril!$G$16</f>
        <v>*</v>
      </c>
      <c r="N40" s="47" t="str">
        <f>[36]Abril!$G$17</f>
        <v>*</v>
      </c>
      <c r="O40" s="47" t="str">
        <f>[36]Abril!$G$18</f>
        <v>*</v>
      </c>
      <c r="P40" s="47" t="str">
        <f>[36]Abril!$G$19</f>
        <v>*</v>
      </c>
      <c r="Q40" s="47" t="str">
        <f>[36]Abril!$G$20</f>
        <v>*</v>
      </c>
      <c r="R40" s="47" t="str">
        <f>[36]Abril!$G$21</f>
        <v>*</v>
      </c>
      <c r="S40" s="47" t="str">
        <f>[36]Abril!$G$22</f>
        <v>*</v>
      </c>
      <c r="T40" s="47" t="str">
        <f>[36]Abril!$G$23</f>
        <v>*</v>
      </c>
      <c r="U40" s="47" t="str">
        <f>[36]Abril!$G$24</f>
        <v>*</v>
      </c>
      <c r="V40" s="47" t="str">
        <f>[36]Abril!$G$25</f>
        <v>*</v>
      </c>
      <c r="W40" s="47" t="str">
        <f>[36]Abril!$G$26</f>
        <v>*</v>
      </c>
      <c r="X40" s="47" t="str">
        <f>[36]Abril!$G$27</f>
        <v>*</v>
      </c>
      <c r="Y40" s="47" t="str">
        <f>[36]Abril!$G$28</f>
        <v>*</v>
      </c>
      <c r="Z40" s="47" t="str">
        <f>[36]Abril!$G$29</f>
        <v>*</v>
      </c>
      <c r="AA40" s="47" t="str">
        <f>[36]Abril!$G$30</f>
        <v>*</v>
      </c>
      <c r="AB40" s="47" t="str">
        <f>[36]Abril!$G$31</f>
        <v>*</v>
      </c>
      <c r="AC40" s="47" t="str">
        <f>[36]Abril!$G$32</f>
        <v>*</v>
      </c>
      <c r="AD40" s="47" t="str">
        <f>[36]Abril!$G$33</f>
        <v>*</v>
      </c>
      <c r="AE40" s="47" t="str">
        <f>[36]Abril!$G$34</f>
        <v>*</v>
      </c>
      <c r="AF40" s="55" t="s">
        <v>133</v>
      </c>
      <c r="AG40" s="140" t="s">
        <v>133</v>
      </c>
    </row>
    <row r="41" spans="1:33" ht="17.100000000000001" customHeight="1" x14ac:dyDescent="0.2">
      <c r="A41" s="87" t="s">
        <v>157</v>
      </c>
      <c r="B41" s="47" t="str">
        <f>[37]Abril!$G$5</f>
        <v>*</v>
      </c>
      <c r="C41" s="47" t="str">
        <f>[37]Abril!$G$6</f>
        <v>*</v>
      </c>
      <c r="D41" s="47" t="str">
        <f>[37]Abril!$G$7</f>
        <v>*</v>
      </c>
      <c r="E41" s="47" t="str">
        <f>[37]Abril!$G$8</f>
        <v>*</v>
      </c>
      <c r="F41" s="47" t="str">
        <f>[37]Abril!$G$9</f>
        <v>*</v>
      </c>
      <c r="G41" s="47" t="str">
        <f>[37]Abril!$G$10</f>
        <v>*</v>
      </c>
      <c r="H41" s="47" t="str">
        <f>[37]Abril!$G$11</f>
        <v>*</v>
      </c>
      <c r="I41" s="47" t="str">
        <f>[37]Abril!$G$12</f>
        <v>*</v>
      </c>
      <c r="J41" s="47" t="str">
        <f>[37]Abril!$G$13</f>
        <v>*</v>
      </c>
      <c r="K41" s="47" t="str">
        <f>[37]Abril!$G$14</f>
        <v>*</v>
      </c>
      <c r="L41" s="47" t="str">
        <f>[37]Abril!$G$15</f>
        <v>*</v>
      </c>
      <c r="M41" s="47" t="str">
        <f>[37]Abril!$G$16</f>
        <v>*</v>
      </c>
      <c r="N41" s="47" t="str">
        <f>[37]Abril!$G$17</f>
        <v>*</v>
      </c>
      <c r="O41" s="47" t="str">
        <f>[37]Abril!$G$18</f>
        <v>*</v>
      </c>
      <c r="P41" s="47" t="str">
        <f>[37]Abril!$G$19</f>
        <v>*</v>
      </c>
      <c r="Q41" s="47" t="str">
        <f>[37]Abril!$G$20</f>
        <v>*</v>
      </c>
      <c r="R41" s="47" t="str">
        <f>[37]Abril!$G$21</f>
        <v>*</v>
      </c>
      <c r="S41" s="47" t="str">
        <f>[37]Abril!$G$22</f>
        <v>*</v>
      </c>
      <c r="T41" s="47" t="str">
        <f>[37]Abril!$G$23</f>
        <v>*</v>
      </c>
      <c r="U41" s="47" t="str">
        <f>[37]Abril!$G$24</f>
        <v>*</v>
      </c>
      <c r="V41" s="47" t="str">
        <f>[37]Abril!$G$25</f>
        <v>*</v>
      </c>
      <c r="W41" s="47" t="str">
        <f>[37]Abril!$G$26</f>
        <v>*</v>
      </c>
      <c r="X41" s="47" t="str">
        <f>[37]Abril!$G$27</f>
        <v>*</v>
      </c>
      <c r="Y41" s="47" t="str">
        <f>[37]Abril!$G$28</f>
        <v>*</v>
      </c>
      <c r="Z41" s="47" t="str">
        <f>[37]Abril!$G$29</f>
        <v>*</v>
      </c>
      <c r="AA41" s="47" t="str">
        <f>[37]Abril!$G$30</f>
        <v>*</v>
      </c>
      <c r="AB41" s="47" t="str">
        <f>[37]Abril!$G$31</f>
        <v>*</v>
      </c>
      <c r="AC41" s="47" t="str">
        <f>[37]Abril!$G$32</f>
        <v>*</v>
      </c>
      <c r="AD41" s="47" t="str">
        <f>[37]Abril!$G$33</f>
        <v>*</v>
      </c>
      <c r="AE41" s="47" t="str">
        <f>[37]Abril!$G$34</f>
        <v>*</v>
      </c>
      <c r="AF41" s="55" t="s">
        <v>133</v>
      </c>
      <c r="AG41" s="140" t="s">
        <v>133</v>
      </c>
    </row>
    <row r="42" spans="1:33" ht="17.100000000000001" customHeight="1" x14ac:dyDescent="0.2">
      <c r="A42" s="87" t="s">
        <v>158</v>
      </c>
      <c r="B42" s="47">
        <f>[38]Abril!$G$5</f>
        <v>65</v>
      </c>
      <c r="C42" s="47">
        <f>[38]Abril!$G$6</f>
        <v>57</v>
      </c>
      <c r="D42" s="47">
        <f>[38]Abril!$G$7</f>
        <v>43</v>
      </c>
      <c r="E42" s="47">
        <f>[38]Abril!$G$8</f>
        <v>46</v>
      </c>
      <c r="F42" s="47">
        <f>[38]Abril!$G$9</f>
        <v>48</v>
      </c>
      <c r="G42" s="47">
        <f>[38]Abril!$G$10</f>
        <v>48</v>
      </c>
      <c r="H42" s="47">
        <f>[38]Abril!$G$11</f>
        <v>47</v>
      </c>
      <c r="I42" s="47">
        <f>[38]Abril!$G$12</f>
        <v>43</v>
      </c>
      <c r="J42" s="47">
        <f>[38]Abril!$G$13</f>
        <v>43</v>
      </c>
      <c r="K42" s="47">
        <f>[38]Abril!$G$14</f>
        <v>61</v>
      </c>
      <c r="L42" s="47">
        <f>[38]Abril!$G$15</f>
        <v>59</v>
      </c>
      <c r="M42" s="47">
        <f>[38]Abril!$G$16</f>
        <v>51</v>
      </c>
      <c r="N42" s="47">
        <f>[38]Abril!$G$17</f>
        <v>47</v>
      </c>
      <c r="O42" s="47">
        <f>[38]Abril!$G$18</f>
        <v>51</v>
      </c>
      <c r="P42" s="47">
        <f>[38]Abril!$G$19</f>
        <v>60</v>
      </c>
      <c r="Q42" s="47">
        <f>[38]Abril!$G$20</f>
        <v>52</v>
      </c>
      <c r="R42" s="47">
        <f>[38]Abril!$G$21</f>
        <v>53</v>
      </c>
      <c r="S42" s="47">
        <f>[38]Abril!$G$22</f>
        <v>51</v>
      </c>
      <c r="T42" s="47">
        <f>[38]Abril!$G$23</f>
        <v>50</v>
      </c>
      <c r="U42" s="47" t="str">
        <f>[38]Abril!$G$24</f>
        <v>*</v>
      </c>
      <c r="V42" s="47">
        <f>[38]Abril!$G$25</f>
        <v>50</v>
      </c>
      <c r="W42" s="47">
        <f>[38]Abril!$G$26</f>
        <v>40</v>
      </c>
      <c r="X42" s="47">
        <f>[38]Abril!$G$27</f>
        <v>40</v>
      </c>
      <c r="Y42" s="47">
        <f>[38]Abril!$G$28</f>
        <v>46</v>
      </c>
      <c r="Z42" s="47">
        <f>[38]Abril!$G$29</f>
        <v>42</v>
      </c>
      <c r="AA42" s="47">
        <f>[38]Abril!$G$30</f>
        <v>40</v>
      </c>
      <c r="AB42" s="47">
        <f>[38]Abril!$G$31</f>
        <v>48</v>
      </c>
      <c r="AC42" s="47">
        <f>[38]Abril!$G$32</f>
        <v>50</v>
      </c>
      <c r="AD42" s="47" t="str">
        <f>[38]Abril!$G$33</f>
        <v>*</v>
      </c>
      <c r="AE42" s="47">
        <f>[38]Abril!$G$34</f>
        <v>51</v>
      </c>
      <c r="AF42" s="55">
        <f>MIN(B42:AE42)</f>
        <v>40</v>
      </c>
      <c r="AG42" s="140">
        <f>AVERAGE(B42:AE42)</f>
        <v>49.357142857142854</v>
      </c>
    </row>
    <row r="43" spans="1:33" ht="17.100000000000001" customHeight="1" x14ac:dyDescent="0.2">
      <c r="A43" s="87" t="s">
        <v>159</v>
      </c>
      <c r="B43" s="47" t="str">
        <f>[39]Abril!$G$5</f>
        <v>*</v>
      </c>
      <c r="C43" s="47" t="str">
        <f>[39]Abril!$G$6</f>
        <v>*</v>
      </c>
      <c r="D43" s="47" t="str">
        <f>[39]Abril!$G$7</f>
        <v>*</v>
      </c>
      <c r="E43" s="47" t="str">
        <f>[39]Abril!$G$8</f>
        <v>*</v>
      </c>
      <c r="F43" s="47" t="str">
        <f>[39]Abril!$G$9</f>
        <v>*</v>
      </c>
      <c r="G43" s="47" t="str">
        <f>[39]Abril!$G$10</f>
        <v>*</v>
      </c>
      <c r="H43" s="47" t="str">
        <f>[39]Abril!$G$11</f>
        <v>*</v>
      </c>
      <c r="I43" s="47" t="str">
        <f>[39]Abril!$G$12</f>
        <v>*</v>
      </c>
      <c r="J43" s="47" t="str">
        <f>[39]Abril!$G$13</f>
        <v>*</v>
      </c>
      <c r="K43" s="47" t="str">
        <f>[39]Abril!$G$14</f>
        <v>*</v>
      </c>
      <c r="L43" s="47" t="str">
        <f>[39]Abril!$G$15</f>
        <v>*</v>
      </c>
      <c r="M43" s="47">
        <f>[39]Abril!$G$16</f>
        <v>64</v>
      </c>
      <c r="N43" s="47" t="s">
        <v>56</v>
      </c>
      <c r="O43" s="47">
        <f>[39]Abril!$G$18</f>
        <v>53</v>
      </c>
      <c r="P43" s="47">
        <f>[39]Abril!$G$19</f>
        <v>59</v>
      </c>
      <c r="Q43" s="47">
        <f>[39]Abril!$G$20</f>
        <v>54</v>
      </c>
      <c r="R43" s="47">
        <f>[39]Abril!$G$21</f>
        <v>57</v>
      </c>
      <c r="S43" s="47">
        <f>[39]Abril!$G$22</f>
        <v>54</v>
      </c>
      <c r="T43" s="47">
        <f>[39]Abril!$G$23</f>
        <v>51</v>
      </c>
      <c r="U43" s="47">
        <f>[39]Abril!$G$24</f>
        <v>57</v>
      </c>
      <c r="V43" s="47">
        <f>[39]Abril!$G$25</f>
        <v>50</v>
      </c>
      <c r="W43" s="47">
        <f>[39]Abril!$G$26</f>
        <v>42</v>
      </c>
      <c r="X43" s="47">
        <f>[39]Abril!$G$27</f>
        <v>39</v>
      </c>
      <c r="Y43" s="47">
        <f>[39]Abril!$G$28</f>
        <v>44</v>
      </c>
      <c r="Z43" s="47">
        <f>[39]Abril!$G$29</f>
        <v>39</v>
      </c>
      <c r="AA43" s="47">
        <f>[39]Abril!$G$30</f>
        <v>40</v>
      </c>
      <c r="AB43" s="47">
        <f>[39]Abril!$G$31</f>
        <v>45</v>
      </c>
      <c r="AC43" s="47">
        <f>[39]Abril!$G$32</f>
        <v>44</v>
      </c>
      <c r="AD43" s="47">
        <f>[39]Abril!$G$33</f>
        <v>40</v>
      </c>
      <c r="AE43" s="47">
        <f>[39]Abril!$G$34</f>
        <v>49</v>
      </c>
      <c r="AF43" s="55">
        <f>MIN(B43:AE43)</f>
        <v>39</v>
      </c>
      <c r="AG43" s="140">
        <f>AVERAGE(B43:AE43)</f>
        <v>48.944444444444443</v>
      </c>
    </row>
    <row r="44" spans="1:33" ht="17.100000000000001" customHeight="1" x14ac:dyDescent="0.2">
      <c r="A44" s="87" t="s">
        <v>160</v>
      </c>
      <c r="B44" s="47" t="str">
        <f>[40]Abril!$G$5</f>
        <v>*</v>
      </c>
      <c r="C44" s="47" t="str">
        <f>[40]Abril!$G$6</f>
        <v>*</v>
      </c>
      <c r="D44" s="47" t="str">
        <f>[40]Abril!$G$7</f>
        <v>*</v>
      </c>
      <c r="E44" s="47" t="str">
        <f>[40]Abril!$G$8</f>
        <v>*</v>
      </c>
      <c r="F44" s="47" t="str">
        <f>[40]Abril!$G$9</f>
        <v>*</v>
      </c>
      <c r="G44" s="47" t="str">
        <f>[40]Abril!$G$10</f>
        <v>*</v>
      </c>
      <c r="H44" s="47" t="str">
        <f>[40]Abril!$G$11</f>
        <v>*</v>
      </c>
      <c r="I44" s="47" t="str">
        <f>[40]Abril!$G$12</f>
        <v>*</v>
      </c>
      <c r="J44" s="47" t="str">
        <f>[40]Abril!$G$13</f>
        <v>*</v>
      </c>
      <c r="K44" s="47" t="str">
        <f>[40]Abril!$G$14</f>
        <v>*</v>
      </c>
      <c r="L44" s="47" t="str">
        <f>[40]Abril!$G$15</f>
        <v>*</v>
      </c>
      <c r="M44" s="47" t="str">
        <f>[40]Abril!$G$16</f>
        <v>*</v>
      </c>
      <c r="N44" s="47" t="str">
        <f>[40]Abril!$G$17</f>
        <v>*</v>
      </c>
      <c r="O44" s="47" t="str">
        <f>[40]Abril!$G$18</f>
        <v>*</v>
      </c>
      <c r="P44" s="47" t="str">
        <f>[40]Abril!$G$19</f>
        <v>*</v>
      </c>
      <c r="Q44" s="47" t="str">
        <f>[40]Abril!$G$20</f>
        <v>*</v>
      </c>
      <c r="R44" s="47">
        <f>[40]Abril!$G$21</f>
        <v>49</v>
      </c>
      <c r="S44" s="47">
        <f>[40]Abril!$G$22</f>
        <v>52</v>
      </c>
      <c r="T44" s="47">
        <f>[40]Abril!$G$23</f>
        <v>44</v>
      </c>
      <c r="U44" s="47">
        <f>[40]Abril!$G$24</f>
        <v>46</v>
      </c>
      <c r="V44" s="47">
        <f>[40]Abril!$G$25</f>
        <v>40</v>
      </c>
      <c r="W44" s="47">
        <f>[40]Abril!$G$26</f>
        <v>32</v>
      </c>
      <c r="X44" s="47">
        <f>[40]Abril!$G$27</f>
        <v>34</v>
      </c>
      <c r="Y44" s="47">
        <f>[40]Abril!$G$28</f>
        <v>35</v>
      </c>
      <c r="Z44" s="47">
        <f>[40]Abril!$G$29</f>
        <v>33</v>
      </c>
      <c r="AA44" s="47">
        <f>[40]Abril!$G$30</f>
        <v>29</v>
      </c>
      <c r="AB44" s="47">
        <f>[40]Abril!$G$31</f>
        <v>32</v>
      </c>
      <c r="AC44" s="47">
        <f>[40]Abril!$G$32</f>
        <v>33</v>
      </c>
      <c r="AD44" s="47">
        <f>[40]Abril!$G$33</f>
        <v>32</v>
      </c>
      <c r="AE44" s="47">
        <f>[40]Abril!$G$34</f>
        <v>30</v>
      </c>
      <c r="AF44" s="55">
        <f t="shared" ref="AF44:AF49" si="9">MIN(B44:AE44)</f>
        <v>29</v>
      </c>
      <c r="AG44" s="140">
        <f t="shared" ref="AG44:AG49" si="10">AVERAGE(B44:AE44)</f>
        <v>37.214285714285715</v>
      </c>
    </row>
    <row r="45" spans="1:33" ht="17.100000000000001" customHeight="1" x14ac:dyDescent="0.2">
      <c r="A45" s="87" t="s">
        <v>161</v>
      </c>
      <c r="B45" s="47" t="str">
        <f>[41]Abril!$G$5</f>
        <v>*</v>
      </c>
      <c r="C45" s="47" t="str">
        <f>[41]Abril!$G$6</f>
        <v>*</v>
      </c>
      <c r="D45" s="47" t="str">
        <f>[41]Abril!$G$7</f>
        <v>*</v>
      </c>
      <c r="E45" s="47" t="str">
        <f>[41]Abril!$G$8</f>
        <v>*</v>
      </c>
      <c r="F45" s="47" t="str">
        <f>[41]Abril!$G$9</f>
        <v>*</v>
      </c>
      <c r="G45" s="47" t="str">
        <f>[41]Abril!$G$10</f>
        <v>*</v>
      </c>
      <c r="H45" s="47" t="str">
        <f>[41]Abril!$G$11</f>
        <v>*</v>
      </c>
      <c r="I45" s="47" t="str">
        <f>[41]Abril!$G$12</f>
        <v>*</v>
      </c>
      <c r="J45" s="47" t="str">
        <f>[41]Abril!$G$13</f>
        <v>*</v>
      </c>
      <c r="K45" s="47">
        <f>[41]Abril!$G$14</f>
        <v>42</v>
      </c>
      <c r="L45" s="47">
        <f>[41]Abril!$G$15</f>
        <v>39</v>
      </c>
      <c r="M45" s="47">
        <f>[41]Abril!$G$16</f>
        <v>31</v>
      </c>
      <c r="N45" s="47">
        <f>[41]Abril!$G$17</f>
        <v>35</v>
      </c>
      <c r="O45" s="47">
        <f>[41]Abril!$G$18</f>
        <v>44</v>
      </c>
      <c r="P45" s="47">
        <f>[41]Abril!$G$19</f>
        <v>57</v>
      </c>
      <c r="Q45" s="47">
        <f>[41]Abril!$G$20</f>
        <v>54</v>
      </c>
      <c r="R45" s="47">
        <f>[41]Abril!$G$21</f>
        <v>50</v>
      </c>
      <c r="S45" s="47">
        <f>[41]Abril!$G$22</f>
        <v>45</v>
      </c>
      <c r="T45" s="47">
        <f>[41]Abril!$G$23</f>
        <v>44</v>
      </c>
      <c r="U45" s="47">
        <f>[41]Abril!$G$24</f>
        <v>42</v>
      </c>
      <c r="V45" s="47">
        <f>[41]Abril!$G$25</f>
        <v>32</v>
      </c>
      <c r="W45" s="47">
        <f>[41]Abril!$G$26</f>
        <v>34</v>
      </c>
      <c r="X45" s="47">
        <f>[41]Abril!$G$27</f>
        <v>36</v>
      </c>
      <c r="Y45" s="47">
        <f>[41]Abril!$G$28</f>
        <v>33</v>
      </c>
      <c r="Z45" s="47">
        <f>[41]Abril!$G$29</f>
        <v>33</v>
      </c>
      <c r="AA45" s="47">
        <f>[41]Abril!$G$30</f>
        <v>33</v>
      </c>
      <c r="AB45" s="47">
        <f>[41]Abril!$G$31</f>
        <v>34</v>
      </c>
      <c r="AC45" s="47">
        <f>[41]Abril!$G$32</f>
        <v>34</v>
      </c>
      <c r="AD45" s="47">
        <f>[41]Abril!$G$33</f>
        <v>32</v>
      </c>
      <c r="AE45" s="47">
        <f>[41]Abril!$G$34</f>
        <v>26</v>
      </c>
      <c r="AF45" s="55">
        <f t="shared" si="9"/>
        <v>26</v>
      </c>
      <c r="AG45" s="140">
        <f t="shared" si="10"/>
        <v>38.571428571428569</v>
      </c>
    </row>
    <row r="46" spans="1:33" ht="17.100000000000001" customHeight="1" x14ac:dyDescent="0.2">
      <c r="A46" s="87" t="s">
        <v>162</v>
      </c>
      <c r="B46" s="47" t="str">
        <f>[42]Abril!$G$5</f>
        <v>*</v>
      </c>
      <c r="C46" s="47" t="str">
        <f>[42]Abril!$G$6</f>
        <v>*</v>
      </c>
      <c r="D46" s="47" t="str">
        <f>[42]Abril!$G$7</f>
        <v>*</v>
      </c>
      <c r="E46" s="47" t="str">
        <f>[42]Abril!$G$8</f>
        <v>*</v>
      </c>
      <c r="F46" s="47" t="str">
        <f>[42]Abril!$G$9</f>
        <v>*</v>
      </c>
      <c r="G46" s="47" t="str">
        <f>[42]Abril!$G$10</f>
        <v>*</v>
      </c>
      <c r="H46" s="47" t="str">
        <f>[42]Abril!$G$11</f>
        <v>*</v>
      </c>
      <c r="I46" s="47" t="str">
        <f>[42]Abril!$G$12</f>
        <v>*</v>
      </c>
      <c r="J46" s="47" t="str">
        <f>[42]Abril!$G$13</f>
        <v>*</v>
      </c>
      <c r="K46" s="47" t="str">
        <f>[42]Abril!$G$14</f>
        <v>*</v>
      </c>
      <c r="L46" s="47" t="str">
        <f>[42]Abril!$G$15</f>
        <v>*</v>
      </c>
      <c r="M46" s="47" t="str">
        <f>[42]Abril!$G$16</f>
        <v>*</v>
      </c>
      <c r="N46" s="47" t="str">
        <f>[42]Abril!$G$17</f>
        <v>*</v>
      </c>
      <c r="O46" s="47">
        <f>[42]Abril!$G$18</f>
        <v>98</v>
      </c>
      <c r="P46" s="47" t="str">
        <f>[42]Abril!$G$19</f>
        <v>*</v>
      </c>
      <c r="Q46" s="47" t="str">
        <f>[42]Abril!$G$20</f>
        <v>*</v>
      </c>
      <c r="R46" s="47" t="str">
        <f>[42]Abril!$G$21</f>
        <v>*</v>
      </c>
      <c r="S46" s="47" t="str">
        <f>[42]Abril!$G$22</f>
        <v>*</v>
      </c>
      <c r="T46" s="47" t="str">
        <f>[42]Abril!$G$23</f>
        <v>*</v>
      </c>
      <c r="U46" s="47" t="str">
        <f>[42]Abril!$G$24</f>
        <v>*</v>
      </c>
      <c r="V46" s="47" t="str">
        <f>[42]Abril!$G$25</f>
        <v>*</v>
      </c>
      <c r="W46" s="47">
        <f>[42]Abril!$G$26</f>
        <v>98</v>
      </c>
      <c r="X46" s="47">
        <f>[42]Abril!$G$27</f>
        <v>91</v>
      </c>
      <c r="Y46" s="47">
        <f>[42]Abril!$G$28</f>
        <v>98</v>
      </c>
      <c r="Z46" s="47">
        <f>[42]Abril!$G$29</f>
        <v>97</v>
      </c>
      <c r="AA46" s="47">
        <f>[42]Abril!$G$30</f>
        <v>45</v>
      </c>
      <c r="AB46" s="47" t="str">
        <f>[42]Abril!$G$31</f>
        <v>*</v>
      </c>
      <c r="AC46" s="47">
        <f>[42]Abril!$G$32</f>
        <v>48</v>
      </c>
      <c r="AD46" s="47">
        <f>[42]Abril!$G$33</f>
        <v>40</v>
      </c>
      <c r="AE46" s="47">
        <f>[42]Abril!$G$34</f>
        <v>42</v>
      </c>
      <c r="AF46" s="55">
        <f t="shared" si="9"/>
        <v>40</v>
      </c>
      <c r="AG46" s="140">
        <f t="shared" si="10"/>
        <v>73</v>
      </c>
    </row>
    <row r="47" spans="1:33" ht="17.100000000000001" customHeight="1" x14ac:dyDescent="0.2">
      <c r="A47" s="87" t="s">
        <v>163</v>
      </c>
      <c r="B47" s="47">
        <f>[43]Abril!$G$5</f>
        <v>74</v>
      </c>
      <c r="C47" s="47">
        <f>[43]Abril!$G$6</f>
        <v>73</v>
      </c>
      <c r="D47" s="47">
        <f>[43]Abril!$G$7</f>
        <v>57</v>
      </c>
      <c r="E47" s="47">
        <f>[43]Abril!$G$8</f>
        <v>45</v>
      </c>
      <c r="F47" s="47">
        <f>[43]Abril!$G$9</f>
        <v>46</v>
      </c>
      <c r="G47" s="47">
        <f>[43]Abril!$G$10</f>
        <v>34</v>
      </c>
      <c r="H47" s="47">
        <f>[43]Abril!$G$11</f>
        <v>28</v>
      </c>
      <c r="I47" s="47">
        <f>[43]Abril!$G$12</f>
        <v>38</v>
      </c>
      <c r="J47" s="47">
        <f>[43]Abril!$G$13</f>
        <v>43</v>
      </c>
      <c r="K47" s="47">
        <f>[43]Abril!$G$14</f>
        <v>40</v>
      </c>
      <c r="L47" s="47">
        <f>[43]Abril!$G$15</f>
        <v>38</v>
      </c>
      <c r="M47" s="47">
        <f>[43]Abril!$G$16</f>
        <v>33</v>
      </c>
      <c r="N47" s="47">
        <f>[43]Abril!$G$17</f>
        <v>34</v>
      </c>
      <c r="O47" s="47">
        <f>[43]Abril!$G$18</f>
        <v>40</v>
      </c>
      <c r="P47" s="47">
        <f>[43]Abril!$G$19</f>
        <v>67</v>
      </c>
      <c r="Q47" s="47">
        <f>[43]Abril!$G$20</f>
        <v>62</v>
      </c>
      <c r="R47" s="47">
        <f>[43]Abril!$G$21</f>
        <v>64</v>
      </c>
      <c r="S47" s="47">
        <f>[43]Abril!$G$22</f>
        <v>55</v>
      </c>
      <c r="T47" s="47">
        <f>[43]Abril!$G$23</f>
        <v>45</v>
      </c>
      <c r="U47" s="47">
        <f>[43]Abril!$G$24</f>
        <v>52</v>
      </c>
      <c r="V47" s="47">
        <f>[43]Abril!$G$25</f>
        <v>34</v>
      </c>
      <c r="W47" s="47">
        <f>[43]Abril!$G$26</f>
        <v>34</v>
      </c>
      <c r="X47" s="47">
        <f>[43]Abril!$G$27</f>
        <v>35</v>
      </c>
      <c r="Y47" s="47">
        <f>[43]Abril!$G$28</f>
        <v>34</v>
      </c>
      <c r="Z47" s="47">
        <f>[43]Abril!$G$29</f>
        <v>33</v>
      </c>
      <c r="AA47" s="47">
        <f>[43]Abril!$G$30</f>
        <v>34</v>
      </c>
      <c r="AB47" s="47">
        <f>[43]Abril!$G$31</f>
        <v>31</v>
      </c>
      <c r="AC47" s="47">
        <f>[43]Abril!$G$32</f>
        <v>32</v>
      </c>
      <c r="AD47" s="47">
        <f>[43]Abril!$G$33</f>
        <v>34</v>
      </c>
      <c r="AE47" s="47">
        <f>[43]Abril!$G$34</f>
        <v>33</v>
      </c>
      <c r="AF47" s="55">
        <f t="shared" si="9"/>
        <v>28</v>
      </c>
      <c r="AG47" s="140">
        <f t="shared" si="10"/>
        <v>43.4</v>
      </c>
    </row>
    <row r="48" spans="1:33" ht="17.100000000000001" customHeight="1" x14ac:dyDescent="0.2">
      <c r="A48" s="87" t="s">
        <v>164</v>
      </c>
      <c r="B48" s="47" t="str">
        <f>[44]Abril!$G$5</f>
        <v>*</v>
      </c>
      <c r="C48" s="47" t="str">
        <f>[44]Abril!$G$6</f>
        <v>*</v>
      </c>
      <c r="D48" s="47" t="str">
        <f>[44]Abril!$G$7</f>
        <v>*</v>
      </c>
      <c r="E48" s="47" t="str">
        <f>[44]Abril!$G$8</f>
        <v>*</v>
      </c>
      <c r="F48" s="47" t="str">
        <f>[44]Abril!$G$9</f>
        <v>*</v>
      </c>
      <c r="G48" s="47" t="str">
        <f>[44]Abril!$G$10</f>
        <v>*</v>
      </c>
      <c r="H48" s="47" t="str">
        <f>[44]Abril!$G$11</f>
        <v>*</v>
      </c>
      <c r="I48" s="47" t="str">
        <f>[44]Abril!$G$12</f>
        <v>*</v>
      </c>
      <c r="J48" s="47" t="str">
        <f>[44]Abril!$G$13</f>
        <v>*</v>
      </c>
      <c r="K48" s="47" t="str">
        <f>[44]Abril!$G$14</f>
        <v>*</v>
      </c>
      <c r="L48" s="47" t="str">
        <f>[44]Abril!$G$15</f>
        <v>*</v>
      </c>
      <c r="M48" s="47" t="str">
        <f>[44]Abril!$G$16</f>
        <v>*</v>
      </c>
      <c r="N48" s="47" t="str">
        <f>[44]Abril!$G$17</f>
        <v>*</v>
      </c>
      <c r="O48" s="47" t="str">
        <f>[44]Abril!$G$18</f>
        <v>*</v>
      </c>
      <c r="P48" s="47" t="str">
        <f>[44]Abril!$G$19</f>
        <v>*</v>
      </c>
      <c r="Q48" s="47" t="str">
        <f>[44]Abril!$G$20</f>
        <v>*</v>
      </c>
      <c r="R48" s="47" t="str">
        <f>[44]Abril!$G$21</f>
        <v>*</v>
      </c>
      <c r="S48" s="47" t="str">
        <f>[44]Abril!$G$22</f>
        <v>*</v>
      </c>
      <c r="T48" s="47" t="str">
        <f>[44]Abril!$G$23</f>
        <v>*</v>
      </c>
      <c r="U48" s="47" t="str">
        <f>[44]Abril!$G$24</f>
        <v>*</v>
      </c>
      <c r="V48" s="47" t="str">
        <f>[44]Abril!$G$25</f>
        <v>*</v>
      </c>
      <c r="W48" s="47" t="str">
        <f>[44]Abril!$G$26</f>
        <v>*</v>
      </c>
      <c r="X48" s="47">
        <f>[44]Abril!$G$27</f>
        <v>38</v>
      </c>
      <c r="Y48" s="47">
        <f>[44]Abril!$G$28</f>
        <v>34</v>
      </c>
      <c r="Z48" s="47">
        <f>[44]Abril!$G$29</f>
        <v>34</v>
      </c>
      <c r="AA48" s="47">
        <f>[44]Abril!$G$30</f>
        <v>35</v>
      </c>
      <c r="AB48" s="47">
        <f>[44]Abril!$G$31</f>
        <v>35</v>
      </c>
      <c r="AC48" s="47">
        <f>[44]Abril!$G$32</f>
        <v>35</v>
      </c>
      <c r="AD48" s="47">
        <f>[44]Abril!$G$33</f>
        <v>34</v>
      </c>
      <c r="AE48" s="47">
        <f>[44]Abril!$G$34</f>
        <v>32</v>
      </c>
      <c r="AF48" s="55">
        <f t="shared" si="9"/>
        <v>32</v>
      </c>
      <c r="AG48" s="140">
        <f t="shared" si="10"/>
        <v>34.625</v>
      </c>
    </row>
    <row r="49" spans="1:36" ht="17.100000000000001" customHeight="1" x14ac:dyDescent="0.2">
      <c r="A49" s="87" t="s">
        <v>165</v>
      </c>
      <c r="B49" s="47" t="str">
        <f>[45]Abril!$G$5</f>
        <v>*</v>
      </c>
      <c r="C49" s="47" t="str">
        <f>[45]Abril!$G$6</f>
        <v>*</v>
      </c>
      <c r="D49" s="47" t="str">
        <f>[45]Abril!$G$7</f>
        <v>*</v>
      </c>
      <c r="E49" s="47" t="str">
        <f>[45]Abril!$G$8</f>
        <v>*</v>
      </c>
      <c r="F49" s="47">
        <f>[45]Abril!$G$9</f>
        <v>38</v>
      </c>
      <c r="G49" s="47">
        <f>[45]Abril!$G$10</f>
        <v>43</v>
      </c>
      <c r="H49" s="47">
        <f>[45]Abril!$G$11</f>
        <v>41</v>
      </c>
      <c r="I49" s="47">
        <f>[45]Abril!$G$12</f>
        <v>49</v>
      </c>
      <c r="J49" s="47">
        <f>[45]Abril!$G$13</f>
        <v>50</v>
      </c>
      <c r="K49" s="47">
        <f>[45]Abril!$G$14</f>
        <v>42</v>
      </c>
      <c r="L49" s="47">
        <f>[45]Abril!$G$15</f>
        <v>45</v>
      </c>
      <c r="M49" s="47">
        <f>[45]Abril!$G$16</f>
        <v>35</v>
      </c>
      <c r="N49" s="47">
        <f>[45]Abril!$G$17</f>
        <v>38</v>
      </c>
      <c r="O49" s="47">
        <f>[45]Abril!$G$18</f>
        <v>52</v>
      </c>
      <c r="P49" s="47">
        <f>[45]Abril!$G$19</f>
        <v>67</v>
      </c>
      <c r="Q49" s="47">
        <f>[45]Abril!$G$20</f>
        <v>59</v>
      </c>
      <c r="R49" s="47">
        <f>[45]Abril!$G$21</f>
        <v>60</v>
      </c>
      <c r="S49" s="47">
        <f>[45]Abril!$G$22</f>
        <v>49</v>
      </c>
      <c r="T49" s="47">
        <f>[45]Abril!$G$23</f>
        <v>46</v>
      </c>
      <c r="U49" s="47">
        <f>[45]Abril!$G$24</f>
        <v>39</v>
      </c>
      <c r="V49" s="47">
        <f>[45]Abril!$G$25</f>
        <v>31</v>
      </c>
      <c r="W49" s="47">
        <f>[45]Abril!$G$26</f>
        <v>34</v>
      </c>
      <c r="X49" s="47">
        <f>[45]Abril!$G$27</f>
        <v>45</v>
      </c>
      <c r="Y49" s="47">
        <f>[45]Abril!$G$28</f>
        <v>32</v>
      </c>
      <c r="Z49" s="47">
        <f>[45]Abril!$G$29</f>
        <v>35</v>
      </c>
      <c r="AA49" s="47">
        <f>[45]Abril!$G$30</f>
        <v>43</v>
      </c>
      <c r="AB49" s="47">
        <f>[45]Abril!$G$31</f>
        <v>37</v>
      </c>
      <c r="AC49" s="47">
        <f>[45]Abril!$G$32</f>
        <v>38</v>
      </c>
      <c r="AD49" s="47">
        <f>[45]Abril!$G$33</f>
        <v>43</v>
      </c>
      <c r="AE49" s="47">
        <f>[45]Abril!$G$34</f>
        <v>36</v>
      </c>
      <c r="AF49" s="55">
        <f t="shared" si="9"/>
        <v>31</v>
      </c>
      <c r="AG49" s="140">
        <f t="shared" si="10"/>
        <v>43.346153846153847</v>
      </c>
    </row>
    <row r="50" spans="1:36" s="46" customFormat="1" ht="17.100000000000001" customHeight="1" x14ac:dyDescent="0.2">
      <c r="A50" s="107" t="s">
        <v>35</v>
      </c>
      <c r="B50" s="50">
        <f t="shared" ref="B50:AF50" si="11">MIN(B5:B49)</f>
        <v>48</v>
      </c>
      <c r="C50" s="50">
        <f t="shared" si="11"/>
        <v>41</v>
      </c>
      <c r="D50" s="50">
        <f t="shared" si="11"/>
        <v>31</v>
      </c>
      <c r="E50" s="50">
        <f t="shared" si="11"/>
        <v>32</v>
      </c>
      <c r="F50" s="50">
        <f t="shared" si="11"/>
        <v>30</v>
      </c>
      <c r="G50" s="50">
        <f t="shared" si="11"/>
        <v>25</v>
      </c>
      <c r="H50" s="50">
        <f t="shared" si="11"/>
        <v>23</v>
      </c>
      <c r="I50" s="50">
        <f t="shared" si="11"/>
        <v>19</v>
      </c>
      <c r="J50" s="50">
        <f t="shared" si="11"/>
        <v>32</v>
      </c>
      <c r="K50" s="50">
        <f t="shared" si="11"/>
        <v>28</v>
      </c>
      <c r="L50" s="50">
        <f t="shared" si="11"/>
        <v>33</v>
      </c>
      <c r="M50" s="50">
        <f t="shared" si="11"/>
        <v>26</v>
      </c>
      <c r="N50" s="50">
        <f t="shared" si="11"/>
        <v>26</v>
      </c>
      <c r="O50" s="50">
        <f t="shared" si="11"/>
        <v>30</v>
      </c>
      <c r="P50" s="50">
        <f t="shared" si="11"/>
        <v>43</v>
      </c>
      <c r="Q50" s="50">
        <f t="shared" si="11"/>
        <v>30</v>
      </c>
      <c r="R50" s="50">
        <f t="shared" si="11"/>
        <v>43</v>
      </c>
      <c r="S50" s="50">
        <f t="shared" si="11"/>
        <v>37</v>
      </c>
      <c r="T50" s="50">
        <f t="shared" si="11"/>
        <v>38</v>
      </c>
      <c r="U50" s="50">
        <f t="shared" si="11"/>
        <v>29</v>
      </c>
      <c r="V50" s="50">
        <f t="shared" si="11"/>
        <v>23</v>
      </c>
      <c r="W50" s="50">
        <f t="shared" si="11"/>
        <v>22</v>
      </c>
      <c r="X50" s="50">
        <f t="shared" si="11"/>
        <v>28</v>
      </c>
      <c r="Y50" s="50">
        <f t="shared" si="11"/>
        <v>25</v>
      </c>
      <c r="Z50" s="50">
        <f t="shared" si="11"/>
        <v>24</v>
      </c>
      <c r="AA50" s="50">
        <f t="shared" si="11"/>
        <v>27</v>
      </c>
      <c r="AB50" s="50">
        <f t="shared" si="11"/>
        <v>24</v>
      </c>
      <c r="AC50" s="50">
        <f t="shared" si="11"/>
        <v>25</v>
      </c>
      <c r="AD50" s="50">
        <f t="shared" si="11"/>
        <v>29</v>
      </c>
      <c r="AE50" s="50">
        <f t="shared" si="11"/>
        <v>25</v>
      </c>
      <c r="AF50" s="55">
        <f t="shared" si="11"/>
        <v>19</v>
      </c>
      <c r="AG50" s="139">
        <f>AVERAGE(AG5:AG49)</f>
        <v>43.827302676489836</v>
      </c>
      <c r="AJ50" s="46" t="s">
        <v>54</v>
      </c>
    </row>
    <row r="51" spans="1:36" x14ac:dyDescent="0.2">
      <c r="A51" s="77"/>
      <c r="B51" s="63"/>
      <c r="C51" s="63"/>
      <c r="D51" s="63" t="s">
        <v>137</v>
      </c>
      <c r="E51" s="63"/>
      <c r="F51" s="63"/>
      <c r="G51" s="63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6"/>
      <c r="AE51" s="66"/>
      <c r="AF51" s="62"/>
      <c r="AG51" s="108"/>
    </row>
    <row r="52" spans="1:36" x14ac:dyDescent="0.2">
      <c r="A52" s="77"/>
      <c r="B52" s="67" t="s">
        <v>138</v>
      </c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 t="s">
        <v>52</v>
      </c>
      <c r="N52" s="62"/>
      <c r="O52" s="62"/>
      <c r="P52" s="62"/>
      <c r="Q52" s="62"/>
      <c r="R52" s="62"/>
      <c r="S52" s="62"/>
      <c r="T52" s="142" t="s">
        <v>139</v>
      </c>
      <c r="U52" s="142"/>
      <c r="V52" s="142"/>
      <c r="W52" s="142"/>
      <c r="X52" s="142"/>
      <c r="Y52" s="62"/>
      <c r="Z52" s="62"/>
      <c r="AA52" s="62"/>
      <c r="AB52" s="62"/>
      <c r="AC52" s="62"/>
      <c r="AD52" s="62"/>
      <c r="AE52" s="62"/>
      <c r="AF52" s="62"/>
      <c r="AG52" s="108"/>
    </row>
    <row r="53" spans="1:36" x14ac:dyDescent="0.2">
      <c r="A53" s="80"/>
      <c r="B53" s="62"/>
      <c r="C53" s="62"/>
      <c r="D53" s="62"/>
      <c r="E53" s="62"/>
      <c r="F53" s="62"/>
      <c r="G53" s="62"/>
      <c r="H53" s="62"/>
      <c r="I53" s="62"/>
      <c r="J53" s="65"/>
      <c r="K53" s="65"/>
      <c r="L53" s="65"/>
      <c r="M53" s="65" t="s">
        <v>53</v>
      </c>
      <c r="N53" s="65"/>
      <c r="O53" s="65"/>
      <c r="P53" s="65"/>
      <c r="Q53" s="62"/>
      <c r="R53" s="62"/>
      <c r="S53" s="62"/>
      <c r="T53" s="143" t="s">
        <v>140</v>
      </c>
      <c r="U53" s="143"/>
      <c r="V53" s="143"/>
      <c r="W53" s="143"/>
      <c r="X53" s="143"/>
      <c r="Y53" s="62"/>
      <c r="Z53" s="62"/>
      <c r="AA53" s="62"/>
      <c r="AB53" s="62"/>
      <c r="AC53" s="62"/>
      <c r="AD53" s="66"/>
      <c r="AE53" s="66"/>
      <c r="AF53" s="62"/>
      <c r="AG53" s="108"/>
      <c r="AH53" s="51"/>
    </row>
    <row r="54" spans="1:36" x14ac:dyDescent="0.2">
      <c r="A54" s="77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6"/>
      <c r="AE54" s="66"/>
      <c r="AF54" s="62"/>
      <c r="AG54" s="108"/>
    </row>
    <row r="55" spans="1:36" x14ac:dyDescent="0.2">
      <c r="A55" s="80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6"/>
      <c r="AF55" s="62"/>
      <c r="AG55" s="108"/>
    </row>
    <row r="56" spans="1:36" ht="13.5" thickBot="1" x14ac:dyDescent="0.2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105"/>
      <c r="AF56" s="84"/>
      <c r="AG56" s="109"/>
    </row>
    <row r="57" spans="1:36" x14ac:dyDescent="0.2">
      <c r="AJ57" s="57" t="s">
        <v>54</v>
      </c>
    </row>
    <row r="58" spans="1:36" x14ac:dyDescent="0.2">
      <c r="K58" s="51" t="s">
        <v>54</v>
      </c>
      <c r="AI58" s="57" t="s">
        <v>54</v>
      </c>
    </row>
    <row r="59" spans="1:36" x14ac:dyDescent="0.2">
      <c r="G59" s="51" t="s">
        <v>54</v>
      </c>
      <c r="I59" s="51" t="s">
        <v>54</v>
      </c>
      <c r="X59" s="51" t="s">
        <v>54</v>
      </c>
      <c r="AE59" s="51" t="s">
        <v>54</v>
      </c>
    </row>
    <row r="64" spans="1:36" x14ac:dyDescent="0.2">
      <c r="I64" s="51" t="s">
        <v>54</v>
      </c>
    </row>
    <row r="67" spans="37:38" x14ac:dyDescent="0.2">
      <c r="AK67" s="57" t="s">
        <v>54</v>
      </c>
    </row>
    <row r="69" spans="37:38" x14ac:dyDescent="0.2">
      <c r="AL69" s="57" t="s">
        <v>54</v>
      </c>
    </row>
  </sheetData>
  <sheetProtection algorithmName="SHA-512" hashValue="E/nm3CTRxF6fyR9F8cMQ+pOLgxBL8d0N1QrFBtXjYtropk9p+wd8T8lqONrzy7zxvm8xaBO/MmmuOAYF54ei6g==" saltValue="MZQsj+WfJ0oPET4Aw88yjQ==" spinCount="100000" sheet="1" objects="1" scenarios="1"/>
  <mergeCells count="35">
    <mergeCell ref="Z3:Z4"/>
    <mergeCell ref="AE3:AE4"/>
    <mergeCell ref="AA3:AA4"/>
    <mergeCell ref="AB3:AB4"/>
    <mergeCell ref="AC3:AC4"/>
    <mergeCell ref="AD3:AD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T52:X52"/>
    <mergeCell ref="T53:X53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90" zoomScaleNormal="90" workbookViewId="0">
      <selection activeCell="R11" sqref="R11"/>
    </sheetView>
  </sheetViews>
  <sheetFormatPr defaultRowHeight="12.75" x14ac:dyDescent="0.2"/>
  <cols>
    <col min="1" max="1" width="19.140625" style="51" bestFit="1" customWidth="1"/>
    <col min="2" max="2" width="5.42578125" style="51" bestFit="1" customWidth="1"/>
    <col min="3" max="3" width="6.42578125" style="51" bestFit="1" customWidth="1"/>
    <col min="4" max="31" width="5.42578125" style="51" bestFit="1" customWidth="1"/>
    <col min="32" max="32" width="7.42578125" style="52" bestFit="1" customWidth="1"/>
    <col min="33" max="16384" width="9.140625" style="42"/>
  </cols>
  <sheetData>
    <row r="1" spans="1:33" ht="20.100000000000001" customHeight="1" x14ac:dyDescent="0.2">
      <c r="A1" s="154" t="s">
        <v>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13"/>
    </row>
    <row r="2" spans="1:33" s="43" customFormat="1" ht="20.100000000000001" customHeight="1" x14ac:dyDescent="0.2">
      <c r="A2" s="158" t="s">
        <v>21</v>
      </c>
      <c r="B2" s="159" t="s">
        <v>135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60"/>
      <c r="AG2" s="114"/>
    </row>
    <row r="3" spans="1:33" s="46" customFormat="1" ht="20.100000000000001" customHeight="1" x14ac:dyDescent="0.2">
      <c r="A3" s="158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12" t="s">
        <v>41</v>
      </c>
      <c r="AG3" s="110" t="s">
        <v>40</v>
      </c>
    </row>
    <row r="4" spans="1:33" s="46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44" t="s">
        <v>39</v>
      </c>
      <c r="AG4" s="95" t="s">
        <v>39</v>
      </c>
    </row>
    <row r="5" spans="1:33" s="46" customFormat="1" ht="20.100000000000001" customHeight="1" x14ac:dyDescent="0.2">
      <c r="A5" s="138" t="s">
        <v>47</v>
      </c>
      <c r="B5" s="47">
        <f>[1]Abril!$H$5</f>
        <v>14.04</v>
      </c>
      <c r="C5" s="47">
        <f>[1]Abril!$H$6</f>
        <v>15.120000000000001</v>
      </c>
      <c r="D5" s="47">
        <f>[1]Abril!$H$7</f>
        <v>9.7200000000000006</v>
      </c>
      <c r="E5" s="47">
        <f>[1]Abril!$H$8</f>
        <v>9.3600000000000012</v>
      </c>
      <c r="F5" s="47">
        <f>[1]Abril!$H$9</f>
        <v>6.84</v>
      </c>
      <c r="G5" s="47">
        <f>[1]Abril!$H$10</f>
        <v>9</v>
      </c>
      <c r="H5" s="47">
        <f>[1]Abril!$H$11</f>
        <v>13.68</v>
      </c>
      <c r="I5" s="47">
        <f>[1]Abril!$H$12</f>
        <v>11.16</v>
      </c>
      <c r="J5" s="47">
        <f>[1]Abril!$H$13</f>
        <v>9.3600000000000012</v>
      </c>
      <c r="K5" s="47">
        <f>[1]Abril!$H$14</f>
        <v>13.68</v>
      </c>
      <c r="L5" s="47">
        <f>[1]Abril!$H$15</f>
        <v>14.4</v>
      </c>
      <c r="M5" s="47">
        <f>[1]Abril!$H$16</f>
        <v>12.6</v>
      </c>
      <c r="N5" s="47">
        <f>[1]Abril!$H$17</f>
        <v>10.08</v>
      </c>
      <c r="O5" s="47">
        <f>[1]Abril!$H$18</f>
        <v>11.520000000000001</v>
      </c>
      <c r="P5" s="47">
        <f>[1]Abril!$H$19</f>
        <v>11.879999999999999</v>
      </c>
      <c r="Q5" s="47">
        <f>[1]Abril!$H$20</f>
        <v>11.16</v>
      </c>
      <c r="R5" s="47">
        <f>[1]Abril!$H$21</f>
        <v>12.96</v>
      </c>
      <c r="S5" s="47">
        <f>[1]Abril!$H$22</f>
        <v>10.08</v>
      </c>
      <c r="T5" s="47">
        <f>[1]Abril!$H$23</f>
        <v>10.8</v>
      </c>
      <c r="U5" s="47">
        <f>[1]Abril!$H$24</f>
        <v>6.48</v>
      </c>
      <c r="V5" s="47">
        <f>[1]Abril!$H$25</f>
        <v>7.9200000000000008</v>
      </c>
      <c r="W5" s="47">
        <f>[1]Abril!$H$26</f>
        <v>10.44</v>
      </c>
      <c r="X5" s="47">
        <f>[1]Abril!$H$27</f>
        <v>10.08</v>
      </c>
      <c r="Y5" s="47">
        <f>[1]Abril!$H$28</f>
        <v>11.520000000000001</v>
      </c>
      <c r="Z5" s="47">
        <f>[1]Abril!$H$29</f>
        <v>10.8</v>
      </c>
      <c r="AA5" s="47">
        <f>[1]Abril!$H$30</f>
        <v>7.9200000000000008</v>
      </c>
      <c r="AB5" s="47">
        <f>[1]Abril!$H$31</f>
        <v>11.16</v>
      </c>
      <c r="AC5" s="47">
        <f>[1]Abril!$H$32</f>
        <v>9</v>
      </c>
      <c r="AD5" s="47">
        <f>[1]Abril!$H$33</f>
        <v>12.96</v>
      </c>
      <c r="AE5" s="47">
        <f>[1]Abril!$H$34</f>
        <v>9.3600000000000012</v>
      </c>
      <c r="AF5" s="44">
        <f t="shared" ref="AF5:AF15" si="1">MAX(B5:AE5)</f>
        <v>15.120000000000001</v>
      </c>
      <c r="AG5" s="111">
        <f>AVERAGE(B5:AE5)</f>
        <v>10.836000000000002</v>
      </c>
    </row>
    <row r="6" spans="1:33" ht="17.100000000000001" customHeight="1" x14ac:dyDescent="0.2">
      <c r="A6" s="138" t="s">
        <v>0</v>
      </c>
      <c r="B6" s="47">
        <f>[2]Abril!$H$5</f>
        <v>11.520000000000001</v>
      </c>
      <c r="C6" s="47">
        <f>[2]Abril!$H$6</f>
        <v>10.08</v>
      </c>
      <c r="D6" s="47">
        <f>[2]Abril!$H$7</f>
        <v>6.84</v>
      </c>
      <c r="E6" s="47">
        <f>[2]Abril!$H$8</f>
        <v>6.84</v>
      </c>
      <c r="F6" s="47">
        <f>[2]Abril!$H$9</f>
        <v>6.12</v>
      </c>
      <c r="G6" s="47">
        <f>[2]Abril!$H$10</f>
        <v>7.2</v>
      </c>
      <c r="H6" s="47">
        <f>[2]Abril!$H$11</f>
        <v>7.5600000000000005</v>
      </c>
      <c r="I6" s="47">
        <f>[2]Abril!$H$12</f>
        <v>13.68</v>
      </c>
      <c r="J6" s="47">
        <f>[2]Abril!$H$13</f>
        <v>11.16</v>
      </c>
      <c r="K6" s="47">
        <f>[2]Abril!$H$14</f>
        <v>18</v>
      </c>
      <c r="L6" s="47">
        <f>[2]Abril!$H$15</f>
        <v>19.079999999999998</v>
      </c>
      <c r="M6" s="47">
        <f>[2]Abril!$H$16</f>
        <v>11.879999999999999</v>
      </c>
      <c r="N6" s="47">
        <f>[2]Abril!$H$17</f>
        <v>12.6</v>
      </c>
      <c r="O6" s="47">
        <f>[2]Abril!$H$18</f>
        <v>11.879999999999999</v>
      </c>
      <c r="P6" s="47">
        <f>[2]Abril!$H$19</f>
        <v>19.079999999999998</v>
      </c>
      <c r="Q6" s="47">
        <f>[2]Abril!$H$20</f>
        <v>18.36</v>
      </c>
      <c r="R6" s="47">
        <f>[2]Abril!$H$21</f>
        <v>21.240000000000002</v>
      </c>
      <c r="S6" s="47">
        <f>[2]Abril!$H$22</f>
        <v>16.920000000000002</v>
      </c>
      <c r="T6" s="47">
        <f>[2]Abril!$H$23</f>
        <v>17.28</v>
      </c>
      <c r="U6" s="47">
        <f>[2]Abril!$H$24</f>
        <v>16.559999999999999</v>
      </c>
      <c r="V6" s="47">
        <f>[2]Abril!$H$25</f>
        <v>10.08</v>
      </c>
      <c r="W6" s="47">
        <f>[2]Abril!$H$26</f>
        <v>11.879999999999999</v>
      </c>
      <c r="X6" s="47">
        <f>[2]Abril!$H$27</f>
        <v>12.24</v>
      </c>
      <c r="Y6" s="47">
        <f>[2]Abril!$H$28</f>
        <v>13.68</v>
      </c>
      <c r="Z6" s="47">
        <f>[2]Abril!$H$29</f>
        <v>13.32</v>
      </c>
      <c r="AA6" s="47">
        <f>[2]Abril!$H$30</f>
        <v>16.920000000000002</v>
      </c>
      <c r="AB6" s="47">
        <f>[2]Abril!$H$31</f>
        <v>13.32</v>
      </c>
      <c r="AC6" s="47">
        <f>[2]Abril!$H$32</f>
        <v>12.6</v>
      </c>
      <c r="AD6" s="47">
        <f>[2]Abril!$H$33</f>
        <v>13.68</v>
      </c>
      <c r="AE6" s="47">
        <f>[2]Abril!$H$34</f>
        <v>11.879999999999999</v>
      </c>
      <c r="AF6" s="48">
        <f t="shared" si="1"/>
        <v>21.240000000000002</v>
      </c>
      <c r="AG6" s="111">
        <f t="shared" ref="AG6:AG31" si="2">AVERAGE(B6:AE6)</f>
        <v>13.116000000000001</v>
      </c>
    </row>
    <row r="7" spans="1:33" ht="17.100000000000001" customHeight="1" x14ac:dyDescent="0.2">
      <c r="A7" s="138" t="s">
        <v>1</v>
      </c>
      <c r="B7" s="47">
        <f>[3]Abril!$H$5</f>
        <v>7.5600000000000005</v>
      </c>
      <c r="C7" s="47">
        <f>[3]Abril!$H$6</f>
        <v>9.7200000000000006</v>
      </c>
      <c r="D7" s="47">
        <f>[3]Abril!$H$7</f>
        <v>5.4</v>
      </c>
      <c r="E7" s="47">
        <f>[3]Abril!$H$8</f>
        <v>11.879999999999999</v>
      </c>
      <c r="F7" s="47">
        <f>[3]Abril!$H$9</f>
        <v>7.9200000000000008</v>
      </c>
      <c r="G7" s="47">
        <f>[3]Abril!$H$10</f>
        <v>8.2799999999999994</v>
      </c>
      <c r="H7" s="47">
        <f>[3]Abril!$H$11</f>
        <v>13.32</v>
      </c>
      <c r="I7" s="47">
        <f>[3]Abril!$H$12</f>
        <v>12.6</v>
      </c>
      <c r="J7" s="47">
        <f>[3]Abril!$H$13</f>
        <v>11.520000000000001</v>
      </c>
      <c r="K7" s="47">
        <f>[3]Abril!$H$14</f>
        <v>26.28</v>
      </c>
      <c r="L7" s="47">
        <f>[3]Abril!$H$15</f>
        <v>15.120000000000001</v>
      </c>
      <c r="M7" s="47">
        <f>[3]Abril!$H$16</f>
        <v>11.879999999999999</v>
      </c>
      <c r="N7" s="47">
        <f>[3]Abril!$H$17</f>
        <v>11.16</v>
      </c>
      <c r="O7" s="47">
        <f>[3]Abril!$H$18</f>
        <v>8.64</v>
      </c>
      <c r="P7" s="47">
        <f>[3]Abril!$H$19</f>
        <v>13.32</v>
      </c>
      <c r="Q7" s="47">
        <f>[3]Abril!$H$20</f>
        <v>14.04</v>
      </c>
      <c r="R7" s="47">
        <f>[3]Abril!$H$21</f>
        <v>9.7200000000000006</v>
      </c>
      <c r="S7" s="47">
        <f>[3]Abril!$H$22</f>
        <v>0</v>
      </c>
      <c r="T7" s="47">
        <f>[3]Abril!$H$23</f>
        <v>0</v>
      </c>
      <c r="U7" s="47">
        <f>[3]Abril!$H$24</f>
        <v>0</v>
      </c>
      <c r="V7" s="47">
        <f>[3]Abril!$H$25</f>
        <v>0</v>
      </c>
      <c r="W7" s="47">
        <f>[3]Abril!$H$26</f>
        <v>0</v>
      </c>
      <c r="X7" s="47">
        <f>[3]Abril!$H$27</f>
        <v>0</v>
      </c>
      <c r="Y7" s="47">
        <f>[3]Abril!$H$28</f>
        <v>0</v>
      </c>
      <c r="Z7" s="47">
        <f>[3]Abril!$H$29</f>
        <v>0</v>
      </c>
      <c r="AA7" s="47">
        <f>[3]Abril!$H$30</f>
        <v>0</v>
      </c>
      <c r="AB7" s="47">
        <f>[3]Abril!$H$31</f>
        <v>0</v>
      </c>
      <c r="AC7" s="47">
        <f>[3]Abril!$H$32</f>
        <v>0</v>
      </c>
      <c r="AD7" s="47">
        <f>[3]Abril!$H$33</f>
        <v>0</v>
      </c>
      <c r="AE7" s="47">
        <f>[3]Abril!$H$34</f>
        <v>0</v>
      </c>
      <c r="AF7" s="48">
        <f t="shared" si="1"/>
        <v>26.28</v>
      </c>
      <c r="AG7" s="111">
        <f t="shared" si="2"/>
        <v>6.6119999999999983</v>
      </c>
    </row>
    <row r="8" spans="1:33" ht="17.100000000000001" customHeight="1" x14ac:dyDescent="0.2">
      <c r="A8" s="138" t="s">
        <v>55</v>
      </c>
      <c r="B8" s="47">
        <f>[4]Abril!$H$5</f>
        <v>16.559999999999999</v>
      </c>
      <c r="C8" s="47">
        <f>[4]Abril!$H$6</f>
        <v>19.079999999999998</v>
      </c>
      <c r="D8" s="47">
        <f>[4]Abril!$H$7</f>
        <v>11.520000000000001</v>
      </c>
      <c r="E8" s="47">
        <f>[4]Abril!$H$8</f>
        <v>10.08</v>
      </c>
      <c r="F8" s="47">
        <f>[4]Abril!$H$9</f>
        <v>12.6</v>
      </c>
      <c r="G8" s="47">
        <f>[4]Abril!$H$10</f>
        <v>10.8</v>
      </c>
      <c r="H8" s="47">
        <f>[4]Abril!$H$11</f>
        <v>18.720000000000002</v>
      </c>
      <c r="I8" s="47">
        <f>[4]Abril!$H$12</f>
        <v>16.920000000000002</v>
      </c>
      <c r="J8" s="47">
        <f>[4]Abril!$H$13</f>
        <v>17.64</v>
      </c>
      <c r="K8" s="47">
        <f>[4]Abril!$H$14</f>
        <v>24.840000000000003</v>
      </c>
      <c r="L8" s="47">
        <f>[4]Abril!$H$15</f>
        <v>22.68</v>
      </c>
      <c r="M8" s="47">
        <f>[4]Abril!$H$16</f>
        <v>19.8</v>
      </c>
      <c r="N8" s="47">
        <f>[4]Abril!$H$17</f>
        <v>14.76</v>
      </c>
      <c r="O8" s="47">
        <f>[4]Abril!$H$18</f>
        <v>21.96</v>
      </c>
      <c r="P8" s="47">
        <f>[4]Abril!$H$19</f>
        <v>25.2</v>
      </c>
      <c r="Q8" s="47">
        <f>[4]Abril!$H$20</f>
        <v>22.68</v>
      </c>
      <c r="R8" s="47">
        <f>[4]Abril!$H$21</f>
        <v>27.36</v>
      </c>
      <c r="S8" s="47">
        <f>[4]Abril!$H$22</f>
        <v>19.8</v>
      </c>
      <c r="T8" s="47">
        <f>[4]Abril!$H$23</f>
        <v>19.079999999999998</v>
      </c>
      <c r="U8" s="47">
        <f>[4]Abril!$H$24</f>
        <v>16.559999999999999</v>
      </c>
      <c r="V8" s="47">
        <f>[4]Abril!$H$25</f>
        <v>14.4</v>
      </c>
      <c r="W8" s="47">
        <f>[4]Abril!$H$26</f>
        <v>18.720000000000002</v>
      </c>
      <c r="X8" s="47">
        <f>[4]Abril!$H$27</f>
        <v>16.920000000000002</v>
      </c>
      <c r="Y8" s="47">
        <f>[4]Abril!$H$28</f>
        <v>17.28</v>
      </c>
      <c r="Z8" s="47">
        <f>[4]Abril!$H$29</f>
        <v>18</v>
      </c>
      <c r="AA8" s="47">
        <f>[4]Abril!$H$30</f>
        <v>14.76</v>
      </c>
      <c r="AB8" s="47">
        <f>[4]Abril!$H$31</f>
        <v>18.720000000000002</v>
      </c>
      <c r="AC8" s="47">
        <f>[4]Abril!$H$32</f>
        <v>14.4</v>
      </c>
      <c r="AD8" s="47">
        <f>[4]Abril!$H$33</f>
        <v>19.440000000000001</v>
      </c>
      <c r="AE8" s="47">
        <f>[4]Abril!$H$34</f>
        <v>14.04</v>
      </c>
      <c r="AF8" s="48">
        <f t="shared" ref="AF8" si="3">MAX(B8:AE8)</f>
        <v>27.36</v>
      </c>
      <c r="AG8" s="111">
        <f t="shared" si="2"/>
        <v>17.844000000000001</v>
      </c>
    </row>
    <row r="9" spans="1:33" ht="17.100000000000001" customHeight="1" x14ac:dyDescent="0.2">
      <c r="A9" s="138" t="s">
        <v>48</v>
      </c>
      <c r="B9" s="47" t="str">
        <f>[5]Abril!$H$5</f>
        <v>*</v>
      </c>
      <c r="C9" s="47" t="str">
        <f>[5]Abril!$H$6</f>
        <v>*</v>
      </c>
      <c r="D9" s="47" t="str">
        <f>[5]Abril!$H$7</f>
        <v>*</v>
      </c>
      <c r="E9" s="47" t="str">
        <f>[5]Abril!$H$8</f>
        <v>*</v>
      </c>
      <c r="F9" s="47" t="str">
        <f>[5]Abril!$H$9</f>
        <v>*</v>
      </c>
      <c r="G9" s="47" t="str">
        <f>[5]Abril!$H$10</f>
        <v>*</v>
      </c>
      <c r="H9" s="47" t="str">
        <f>[5]Abril!$H$11</f>
        <v>*</v>
      </c>
      <c r="I9" s="47" t="str">
        <f>[5]Abril!$H$12</f>
        <v>*</v>
      </c>
      <c r="J9" s="47" t="str">
        <f>[5]Abril!$H$13</f>
        <v>*</v>
      </c>
      <c r="K9" s="47" t="str">
        <f>[5]Abril!$H$14</f>
        <v>*</v>
      </c>
      <c r="L9" s="47" t="str">
        <f>[5]Abril!$H$15</f>
        <v>*</v>
      </c>
      <c r="M9" s="47" t="str">
        <f>[5]Abril!$H$16</f>
        <v>*</v>
      </c>
      <c r="N9" s="47" t="str">
        <f>[5]Abril!$H$17</f>
        <v>*</v>
      </c>
      <c r="O9" s="47" t="str">
        <f>[5]Abril!$H$18</f>
        <v>*</v>
      </c>
      <c r="P9" s="47">
        <f>[5]Abril!$H$19</f>
        <v>21.6</v>
      </c>
      <c r="Q9" s="47">
        <f>[5]Abril!$H$20</f>
        <v>11.16</v>
      </c>
      <c r="R9" s="47">
        <f>[5]Abril!$H$21</f>
        <v>13.68</v>
      </c>
      <c r="S9" s="47">
        <f>[5]Abril!$H$22</f>
        <v>12.96</v>
      </c>
      <c r="T9" s="47">
        <f>[5]Abril!$H$23</f>
        <v>14.4</v>
      </c>
      <c r="U9" s="47">
        <f>[5]Abril!$H$24</f>
        <v>11.16</v>
      </c>
      <c r="V9" s="47">
        <f>[5]Abril!$H$25</f>
        <v>15.120000000000001</v>
      </c>
      <c r="W9" s="47">
        <f>[5]Abril!$H$26</f>
        <v>11.520000000000001</v>
      </c>
      <c r="X9" s="47">
        <f>[5]Abril!$H$27</f>
        <v>11.520000000000001</v>
      </c>
      <c r="Y9" s="47">
        <f>[5]Abril!$H$28</f>
        <v>7.5600000000000005</v>
      </c>
      <c r="Z9" s="47">
        <f>[5]Abril!$H$29</f>
        <v>7.9200000000000008</v>
      </c>
      <c r="AA9" s="47">
        <f>[5]Abril!$H$30</f>
        <v>11.16</v>
      </c>
      <c r="AB9" s="47">
        <f>[5]Abril!$H$31</f>
        <v>11.16</v>
      </c>
      <c r="AC9" s="47">
        <f>[5]Abril!$H$32</f>
        <v>14.76</v>
      </c>
      <c r="AD9" s="47">
        <f>[5]Abril!$H$33</f>
        <v>13.68</v>
      </c>
      <c r="AE9" s="47">
        <f>[5]Abril!$H$34</f>
        <v>11.879999999999999</v>
      </c>
      <c r="AF9" s="48">
        <f t="shared" si="1"/>
        <v>21.6</v>
      </c>
      <c r="AG9" s="111">
        <f t="shared" si="2"/>
        <v>12.577499999999999</v>
      </c>
    </row>
    <row r="10" spans="1:33" ht="17.100000000000001" customHeight="1" x14ac:dyDescent="0.2">
      <c r="A10" s="138" t="s">
        <v>2</v>
      </c>
      <c r="B10" s="47">
        <f>[6]Abril!$H$5</f>
        <v>15.120000000000001</v>
      </c>
      <c r="C10" s="47">
        <f>[6]Abril!$H$6</f>
        <v>11.16</v>
      </c>
      <c r="D10" s="47">
        <f>[6]Abril!$H$7</f>
        <v>10.44</v>
      </c>
      <c r="E10" s="47">
        <f>[6]Abril!$H$8</f>
        <v>15.48</v>
      </c>
      <c r="F10" s="47">
        <f>[6]Abril!$H$9</f>
        <v>11.520000000000001</v>
      </c>
      <c r="G10" s="47">
        <f>[6]Abril!$H$10</f>
        <v>12.24</v>
      </c>
      <c r="H10" s="47">
        <f>[6]Abril!$H$11</f>
        <v>18.720000000000002</v>
      </c>
      <c r="I10" s="47">
        <f>[6]Abril!$H$12</f>
        <v>21.240000000000002</v>
      </c>
      <c r="J10" s="47">
        <f>[6]Abril!$H$13</f>
        <v>19.079999999999998</v>
      </c>
      <c r="K10" s="47">
        <f>[6]Abril!$H$14</f>
        <v>16.920000000000002</v>
      </c>
      <c r="L10" s="47">
        <f>[6]Abril!$H$15</f>
        <v>20.88</v>
      </c>
      <c r="M10" s="47">
        <f>[6]Abril!$H$16</f>
        <v>21.240000000000002</v>
      </c>
      <c r="N10" s="47">
        <f>[6]Abril!$H$17</f>
        <v>16.559999999999999</v>
      </c>
      <c r="O10" s="47">
        <f>[6]Abril!$H$18</f>
        <v>20.52</v>
      </c>
      <c r="P10" s="47">
        <f>[6]Abril!$H$19</f>
        <v>16.2</v>
      </c>
      <c r="Q10" s="47">
        <f>[6]Abril!$H$20</f>
        <v>19.079999999999998</v>
      </c>
      <c r="R10" s="47">
        <f>[6]Abril!$H$21</f>
        <v>29.16</v>
      </c>
      <c r="S10" s="47">
        <f>[6]Abril!$H$22</f>
        <v>21.6</v>
      </c>
      <c r="T10" s="47">
        <f>[6]Abril!$H$23</f>
        <v>19.079999999999998</v>
      </c>
      <c r="U10" s="47">
        <f>[6]Abril!$H$24</f>
        <v>21.240000000000002</v>
      </c>
      <c r="V10" s="47">
        <f>[6]Abril!$H$25</f>
        <v>14.76</v>
      </c>
      <c r="W10" s="47">
        <f>[6]Abril!$H$26</f>
        <v>13.68</v>
      </c>
      <c r="X10" s="47">
        <f>[6]Abril!$H$27</f>
        <v>18</v>
      </c>
      <c r="Y10" s="47">
        <f>[6]Abril!$H$28</f>
        <v>21.6</v>
      </c>
      <c r="Z10" s="47">
        <f>[6]Abril!$H$29</f>
        <v>20.16</v>
      </c>
      <c r="AA10" s="47">
        <f>[6]Abril!$H$30</f>
        <v>21.240000000000002</v>
      </c>
      <c r="AB10" s="47">
        <f>[6]Abril!$H$31</f>
        <v>14.76</v>
      </c>
      <c r="AC10" s="47">
        <f>[6]Abril!$H$32</f>
        <v>15.840000000000002</v>
      </c>
      <c r="AD10" s="47">
        <f>[6]Abril!$H$33</f>
        <v>14.4</v>
      </c>
      <c r="AE10" s="47">
        <f>[6]Abril!$H$34</f>
        <v>16.2</v>
      </c>
      <c r="AF10" s="48">
        <f t="shared" si="1"/>
        <v>29.16</v>
      </c>
      <c r="AG10" s="111">
        <f t="shared" si="2"/>
        <v>17.604000000000003</v>
      </c>
    </row>
    <row r="11" spans="1:33" ht="17.100000000000001" customHeight="1" x14ac:dyDescent="0.2">
      <c r="A11" s="138" t="s">
        <v>3</v>
      </c>
      <c r="B11" s="47">
        <f>[7]Abril!$H$5</f>
        <v>12.6</v>
      </c>
      <c r="C11" s="47">
        <f>[7]Abril!$H$6</f>
        <v>14.76</v>
      </c>
      <c r="D11" s="47">
        <f>[7]Abril!$H$7</f>
        <v>16.559999999999999</v>
      </c>
      <c r="E11" s="47">
        <f>[7]Abril!$H$8</f>
        <v>7.2</v>
      </c>
      <c r="F11" s="47">
        <f>[7]Abril!$H$9</f>
        <v>6.84</v>
      </c>
      <c r="G11" s="47">
        <f>[7]Abril!$H$10</f>
        <v>11.879999999999999</v>
      </c>
      <c r="H11" s="47">
        <f>[7]Abril!$H$11</f>
        <v>11.16</v>
      </c>
      <c r="I11" s="47">
        <f>[7]Abril!$H$12</f>
        <v>11.879999999999999</v>
      </c>
      <c r="J11" s="47">
        <f>[7]Abril!$H$13</f>
        <v>11.879999999999999</v>
      </c>
      <c r="K11" s="47">
        <f>[7]Abril!$H$14</f>
        <v>15.840000000000002</v>
      </c>
      <c r="L11" s="47">
        <f>[7]Abril!$H$15</f>
        <v>19.8</v>
      </c>
      <c r="M11" s="47">
        <f>[7]Abril!$H$16</f>
        <v>23.400000000000002</v>
      </c>
      <c r="N11" s="47">
        <f>[7]Abril!$H$17</f>
        <v>12.96</v>
      </c>
      <c r="O11" s="47">
        <f>[7]Abril!$H$18</f>
        <v>10.8</v>
      </c>
      <c r="P11" s="47">
        <f>[7]Abril!$H$19</f>
        <v>15.120000000000001</v>
      </c>
      <c r="Q11" s="47">
        <f>[7]Abril!$H$20</f>
        <v>16.559999999999999</v>
      </c>
      <c r="R11" s="47">
        <f>[7]Abril!$H$21</f>
        <v>14.4</v>
      </c>
      <c r="S11" s="47">
        <f>[7]Abril!$H$22</f>
        <v>13.32</v>
      </c>
      <c r="T11" s="47">
        <f>[7]Abril!$H$23</f>
        <v>14.04</v>
      </c>
      <c r="U11" s="47">
        <f>[7]Abril!$H$24</f>
        <v>12.24</v>
      </c>
      <c r="V11" s="47">
        <f>[7]Abril!$H$25</f>
        <v>11.16</v>
      </c>
      <c r="W11" s="47">
        <f>[7]Abril!$H$26</f>
        <v>10.44</v>
      </c>
      <c r="X11" s="47">
        <f>[7]Abril!$H$27</f>
        <v>11.879999999999999</v>
      </c>
      <c r="Y11" s="47">
        <f>[7]Abril!$H$28</f>
        <v>11.16</v>
      </c>
      <c r="Z11" s="47">
        <f>[7]Abril!$H$29</f>
        <v>11.879999999999999</v>
      </c>
      <c r="AA11" s="47">
        <f>[7]Abril!$H$30</f>
        <v>8.64</v>
      </c>
      <c r="AB11" s="47">
        <f>[7]Abril!$H$31</f>
        <v>9.7200000000000006</v>
      </c>
      <c r="AC11" s="47">
        <f>[7]Abril!$H$32</f>
        <v>10.8</v>
      </c>
      <c r="AD11" s="47">
        <f>[7]Abril!$H$33</f>
        <v>11.520000000000001</v>
      </c>
      <c r="AE11" s="47">
        <f>[7]Abril!$H$34</f>
        <v>12.24</v>
      </c>
      <c r="AF11" s="48">
        <f t="shared" si="1"/>
        <v>23.400000000000002</v>
      </c>
      <c r="AG11" s="111">
        <f t="shared" si="2"/>
        <v>12.756000000000004</v>
      </c>
    </row>
    <row r="12" spans="1:33" ht="17.100000000000001" customHeight="1" x14ac:dyDescent="0.2">
      <c r="A12" s="138" t="s">
        <v>4</v>
      </c>
      <c r="B12" s="47">
        <f>[8]Abril!$H$5</f>
        <v>26.28</v>
      </c>
      <c r="C12" s="47">
        <f>[8]Abril!$H$6</f>
        <v>9.7200000000000006</v>
      </c>
      <c r="D12" s="47">
        <f>[8]Abril!$H$7</f>
        <v>12.96</v>
      </c>
      <c r="E12" s="47">
        <f>[8]Abril!$H$8</f>
        <v>11.520000000000001</v>
      </c>
      <c r="F12" s="47">
        <f>[8]Abril!$H$9</f>
        <v>12.6</v>
      </c>
      <c r="G12" s="47">
        <f>[8]Abril!$H$10</f>
        <v>13.68</v>
      </c>
      <c r="H12" s="47">
        <f>[8]Abril!$H$11</f>
        <v>14.04</v>
      </c>
      <c r="I12" s="47">
        <f>[8]Abril!$H$12</f>
        <v>12.6</v>
      </c>
      <c r="J12" s="47">
        <f>[8]Abril!$H$13</f>
        <v>15.48</v>
      </c>
      <c r="K12" s="47">
        <f>[8]Abril!$H$14</f>
        <v>18.720000000000002</v>
      </c>
      <c r="L12" s="47">
        <f>[8]Abril!$H$15</f>
        <v>21.240000000000002</v>
      </c>
      <c r="M12" s="47">
        <f>[8]Abril!$H$16</f>
        <v>18.36</v>
      </c>
      <c r="N12" s="47">
        <f>[8]Abril!$H$17</f>
        <v>16.920000000000002</v>
      </c>
      <c r="O12" s="47">
        <f>[8]Abril!$H$18</f>
        <v>18.36</v>
      </c>
      <c r="P12" s="47">
        <f>[8]Abril!$H$19</f>
        <v>16.2</v>
      </c>
      <c r="Q12" s="47">
        <f>[8]Abril!$H$20</f>
        <v>19.8</v>
      </c>
      <c r="R12" s="47">
        <f>[8]Abril!$H$21</f>
        <v>20.88</v>
      </c>
      <c r="S12" s="47">
        <f>[8]Abril!$H$22</f>
        <v>18</v>
      </c>
      <c r="T12" s="47">
        <f>[8]Abril!$H$23</f>
        <v>16.559999999999999</v>
      </c>
      <c r="U12" s="47">
        <f>[8]Abril!$H$24</f>
        <v>16.920000000000002</v>
      </c>
      <c r="V12" s="47">
        <f>[8]Abril!$H$25</f>
        <v>12.6</v>
      </c>
      <c r="W12" s="47">
        <f>[8]Abril!$H$26</f>
        <v>15.48</v>
      </c>
      <c r="X12" s="47">
        <f>[8]Abril!$H$27</f>
        <v>13.68</v>
      </c>
      <c r="Y12" s="47">
        <f>[8]Abril!$H$28</f>
        <v>16.2</v>
      </c>
      <c r="Z12" s="47">
        <f>[8]Abril!$H$29</f>
        <v>14.76</v>
      </c>
      <c r="AA12" s="47">
        <f>[8]Abril!$H$30</f>
        <v>12.96</v>
      </c>
      <c r="AB12" s="47">
        <f>[8]Abril!$H$31</f>
        <v>12.24</v>
      </c>
      <c r="AC12" s="47">
        <f>[8]Abril!$H$32</f>
        <v>12.24</v>
      </c>
      <c r="AD12" s="47">
        <f>[8]Abril!$H$33</f>
        <v>12.6</v>
      </c>
      <c r="AE12" s="47">
        <f>[8]Abril!$H$34</f>
        <v>15.120000000000001</v>
      </c>
      <c r="AF12" s="48">
        <f t="shared" si="1"/>
        <v>26.28</v>
      </c>
      <c r="AG12" s="111">
        <f t="shared" si="2"/>
        <v>15.624000000000002</v>
      </c>
    </row>
    <row r="13" spans="1:33" ht="17.100000000000001" customHeight="1" x14ac:dyDescent="0.2">
      <c r="A13" s="138" t="s">
        <v>5</v>
      </c>
      <c r="B13" s="47">
        <f>[9]Abril!$H$5</f>
        <v>0</v>
      </c>
      <c r="C13" s="47">
        <f>[9]Abril!$H$6</f>
        <v>18.720000000000002</v>
      </c>
      <c r="D13" s="47">
        <f>[9]Abril!$H$7</f>
        <v>9</v>
      </c>
      <c r="E13" s="47">
        <f>[9]Abril!$H$8</f>
        <v>7.2</v>
      </c>
      <c r="F13" s="47">
        <f>[9]Abril!$H$9</f>
        <v>2.16</v>
      </c>
      <c r="G13" s="47">
        <f>[9]Abril!$H$10</f>
        <v>0</v>
      </c>
      <c r="H13" s="47">
        <f>[9]Abril!$H$11</f>
        <v>7.9200000000000008</v>
      </c>
      <c r="I13" s="47">
        <f>[9]Abril!$H$12</f>
        <v>1.08</v>
      </c>
      <c r="J13" s="47">
        <f>[9]Abril!$H$13</f>
        <v>0</v>
      </c>
      <c r="K13" s="47">
        <f>[9]Abril!$H$14</f>
        <v>0</v>
      </c>
      <c r="L13" s="47">
        <f>[9]Abril!$H$15</f>
        <v>2.16</v>
      </c>
      <c r="M13" s="47">
        <f>[9]Abril!$H$16</f>
        <v>3.6</v>
      </c>
      <c r="N13" s="47">
        <f>[9]Abril!$H$17</f>
        <v>0</v>
      </c>
      <c r="O13" s="47">
        <f>[9]Abril!$H$18</f>
        <v>14.04</v>
      </c>
      <c r="P13" s="47">
        <f>[9]Abril!$H$19</f>
        <v>13.32</v>
      </c>
      <c r="Q13" s="47">
        <f>[9]Abril!$H$20</f>
        <v>0</v>
      </c>
      <c r="R13" s="47">
        <f>[9]Abril!$H$21</f>
        <v>0</v>
      </c>
      <c r="S13" s="47">
        <f>[9]Abril!$H$22</f>
        <v>1.8</v>
      </c>
      <c r="T13" s="47">
        <f>[9]Abril!$H$23</f>
        <v>0</v>
      </c>
      <c r="U13" s="47">
        <f>[9]Abril!$H$24</f>
        <v>10.8</v>
      </c>
      <c r="V13" s="47">
        <f>[9]Abril!$H$25</f>
        <v>7.2</v>
      </c>
      <c r="W13" s="47">
        <f>[9]Abril!$H$26</f>
        <v>9.7200000000000006</v>
      </c>
      <c r="X13" s="47">
        <f>[9]Abril!$H$27</f>
        <v>12.6</v>
      </c>
      <c r="Y13" s="47">
        <f>[9]Abril!$H$28</f>
        <v>10.8</v>
      </c>
      <c r="Z13" s="47">
        <f>[9]Abril!$H$29</f>
        <v>12.6</v>
      </c>
      <c r="AA13" s="47">
        <f>[9]Abril!$H$30</f>
        <v>5.7600000000000007</v>
      </c>
      <c r="AB13" s="47">
        <f>[9]Abril!$H$31</f>
        <v>5.04</v>
      </c>
      <c r="AC13" s="47">
        <f>[9]Abril!$H$32</f>
        <v>6.84</v>
      </c>
      <c r="AD13" s="47">
        <f>[9]Abril!$H$33</f>
        <v>3.9600000000000004</v>
      </c>
      <c r="AE13" s="47">
        <f>[9]Abril!$H$34</f>
        <v>7.2</v>
      </c>
      <c r="AF13" s="48">
        <f t="shared" si="1"/>
        <v>18.720000000000002</v>
      </c>
      <c r="AG13" s="111">
        <f t="shared" si="2"/>
        <v>5.783999999999998</v>
      </c>
    </row>
    <row r="14" spans="1:33" ht="17.100000000000001" customHeight="1" x14ac:dyDescent="0.2">
      <c r="A14" s="138" t="s">
        <v>50</v>
      </c>
      <c r="B14" s="47">
        <f>[10]Abril!$H$5</f>
        <v>22.32</v>
      </c>
      <c r="C14" s="47">
        <f>[10]Abril!$H$6</f>
        <v>14.04</v>
      </c>
      <c r="D14" s="47">
        <f>[10]Abril!$H$7</f>
        <v>20.16</v>
      </c>
      <c r="E14" s="47">
        <f>[10]Abril!$H$8</f>
        <v>13.68</v>
      </c>
      <c r="F14" s="47">
        <f>[10]Abril!$H$9</f>
        <v>15.120000000000001</v>
      </c>
      <c r="G14" s="47">
        <f>[10]Abril!$H$10</f>
        <v>12.6</v>
      </c>
      <c r="H14" s="47">
        <f>[10]Abril!$H$11</f>
        <v>11.879999999999999</v>
      </c>
      <c r="I14" s="47">
        <f>[10]Abril!$H$12</f>
        <v>13.32</v>
      </c>
      <c r="J14" s="47">
        <f>[10]Abril!$H$13</f>
        <v>14.04</v>
      </c>
      <c r="K14" s="47">
        <f>[10]Abril!$H$14</f>
        <v>23.759999999999998</v>
      </c>
      <c r="L14" s="47">
        <f>[10]Abril!$H$15</f>
        <v>27</v>
      </c>
      <c r="M14" s="47">
        <f>[10]Abril!$H$16</f>
        <v>25.92</v>
      </c>
      <c r="N14" s="47">
        <f>[10]Abril!$H$17</f>
        <v>19.079999999999998</v>
      </c>
      <c r="O14" s="47">
        <f>[10]Abril!$H$18</f>
        <v>24.48</v>
      </c>
      <c r="P14" s="47">
        <f>[10]Abril!$H$19</f>
        <v>16.559999999999999</v>
      </c>
      <c r="Q14" s="47">
        <f>[10]Abril!$H$20</f>
        <v>13.68</v>
      </c>
      <c r="R14" s="47">
        <f>[10]Abril!$H$21</f>
        <v>19.079999999999998</v>
      </c>
      <c r="S14" s="47">
        <f>[10]Abril!$H$22</f>
        <v>20.16</v>
      </c>
      <c r="T14" s="47">
        <f>[10]Abril!$H$23</f>
        <v>22.32</v>
      </c>
      <c r="U14" s="47">
        <f>[10]Abril!$H$24</f>
        <v>22.32</v>
      </c>
      <c r="V14" s="47">
        <f>[10]Abril!$H$25</f>
        <v>12.96</v>
      </c>
      <c r="W14" s="47">
        <f>[10]Abril!$H$26</f>
        <v>15.840000000000002</v>
      </c>
      <c r="X14" s="47">
        <f>[10]Abril!$H$27</f>
        <v>13.68</v>
      </c>
      <c r="Y14" s="47">
        <f>[10]Abril!$H$28</f>
        <v>17.64</v>
      </c>
      <c r="Z14" s="47">
        <f>[10]Abril!$H$29</f>
        <v>20.88</v>
      </c>
      <c r="AA14" s="47">
        <f>[10]Abril!$H$30</f>
        <v>17.28</v>
      </c>
      <c r="AB14" s="47">
        <f>[10]Abril!$H$31</f>
        <v>21.96</v>
      </c>
      <c r="AC14" s="47">
        <f>[10]Abril!$H$32</f>
        <v>16.2</v>
      </c>
      <c r="AD14" s="47">
        <f>[10]Abril!$H$33</f>
        <v>15.48</v>
      </c>
      <c r="AE14" s="47">
        <f>[10]Abril!$H$34</f>
        <v>17.64</v>
      </c>
      <c r="AF14" s="48">
        <f t="shared" si="1"/>
        <v>27</v>
      </c>
      <c r="AG14" s="111">
        <f t="shared" si="2"/>
        <v>18.035999999999998</v>
      </c>
    </row>
    <row r="15" spans="1:33" ht="17.100000000000001" customHeight="1" x14ac:dyDescent="0.2">
      <c r="A15" s="138" t="s">
        <v>6</v>
      </c>
      <c r="B15" s="47">
        <f>[11]Abril!$H$5</f>
        <v>11.16</v>
      </c>
      <c r="C15" s="47">
        <f>[11]Abril!$H$6</f>
        <v>7.9200000000000008</v>
      </c>
      <c r="D15" s="47">
        <f>[11]Abril!$H$7</f>
        <v>13.32</v>
      </c>
      <c r="E15" s="47">
        <f>[11]Abril!$H$8</f>
        <v>7.5600000000000005</v>
      </c>
      <c r="F15" s="47">
        <f>[11]Abril!$H$9</f>
        <v>7.9200000000000008</v>
      </c>
      <c r="G15" s="47">
        <f>[11]Abril!$H$10</f>
        <v>7.5600000000000005</v>
      </c>
      <c r="H15" s="47">
        <f>[11]Abril!$H$11</f>
        <v>10.08</v>
      </c>
      <c r="I15" s="47">
        <f>[11]Abril!$H$12</f>
        <v>8.2799999999999994</v>
      </c>
      <c r="J15" s="47">
        <f>[11]Abril!$H$13</f>
        <v>5.4</v>
      </c>
      <c r="K15" s="47">
        <f>[11]Abril!$H$14</f>
        <v>8.2799999999999994</v>
      </c>
      <c r="L15" s="47">
        <f>[11]Abril!$H$15</f>
        <v>9</v>
      </c>
      <c r="M15" s="47">
        <f>[11]Abril!$H$16</f>
        <v>9.3600000000000012</v>
      </c>
      <c r="N15" s="47">
        <f>[11]Abril!$H$17</f>
        <v>6.84</v>
      </c>
      <c r="O15" s="47">
        <f>[11]Abril!$H$18</f>
        <v>7.5600000000000005</v>
      </c>
      <c r="P15" s="47">
        <f>[11]Abril!$H$19</f>
        <v>7.2</v>
      </c>
      <c r="Q15" s="47">
        <f>[11]Abril!$H$20</f>
        <v>9</v>
      </c>
      <c r="R15" s="47">
        <f>[11]Abril!$H$21</f>
        <v>8.64</v>
      </c>
      <c r="S15" s="47">
        <f>[11]Abril!$H$22</f>
        <v>7.5600000000000005</v>
      </c>
      <c r="T15" s="47">
        <f>[11]Abril!$H$23</f>
        <v>7.2</v>
      </c>
      <c r="U15" s="47">
        <f>[11]Abril!$H$24</f>
        <v>7.2</v>
      </c>
      <c r="V15" s="47">
        <f>[11]Abril!$H$25</f>
        <v>5.7600000000000007</v>
      </c>
      <c r="W15" s="47">
        <f>[11]Abril!$H$26</f>
        <v>10.08</v>
      </c>
      <c r="X15" s="47">
        <f>[11]Abril!$H$27</f>
        <v>8.2799999999999994</v>
      </c>
      <c r="Y15" s="47">
        <f>[11]Abril!$H$28</f>
        <v>9.3600000000000012</v>
      </c>
      <c r="Z15" s="47">
        <f>[11]Abril!$H$29</f>
        <v>7.2</v>
      </c>
      <c r="AA15" s="47">
        <f>[11]Abril!$H$30</f>
        <v>6.84</v>
      </c>
      <c r="AB15" s="47">
        <f>[11]Abril!$H$31</f>
        <v>7.2</v>
      </c>
      <c r="AC15" s="47">
        <f>[11]Abril!$H$32</f>
        <v>10.44</v>
      </c>
      <c r="AD15" s="47">
        <f>[11]Abril!$H$33</f>
        <v>6.84</v>
      </c>
      <c r="AE15" s="47">
        <f>[11]Abril!$H$34</f>
        <v>6.48</v>
      </c>
      <c r="AF15" s="48">
        <f t="shared" si="1"/>
        <v>13.32</v>
      </c>
      <c r="AG15" s="111">
        <f t="shared" si="2"/>
        <v>8.1840000000000011</v>
      </c>
    </row>
    <row r="16" spans="1:33" ht="17.100000000000001" customHeight="1" x14ac:dyDescent="0.2">
      <c r="A16" s="138" t="s">
        <v>7</v>
      </c>
      <c r="B16" s="47">
        <f>[12]Abril!$H$5</f>
        <v>4.32</v>
      </c>
      <c r="C16" s="47">
        <f>[12]Abril!$H$6</f>
        <v>0</v>
      </c>
      <c r="D16" s="47">
        <f>[12]Abril!$H$7</f>
        <v>0</v>
      </c>
      <c r="E16" s="47">
        <f>[12]Abril!$H$8</f>
        <v>0.72000000000000008</v>
      </c>
      <c r="F16" s="47">
        <f>[12]Abril!$H$9</f>
        <v>0</v>
      </c>
      <c r="G16" s="47">
        <f>[12]Abril!$H$10</f>
        <v>0</v>
      </c>
      <c r="H16" s="47">
        <f>[12]Abril!$H$11</f>
        <v>0.72000000000000008</v>
      </c>
      <c r="I16" s="47">
        <f>[12]Abril!$H$12</f>
        <v>1.08</v>
      </c>
      <c r="J16" s="47">
        <f>[12]Abril!$H$13</f>
        <v>0.36000000000000004</v>
      </c>
      <c r="K16" s="47">
        <f>[12]Abril!$H$14</f>
        <v>4.32</v>
      </c>
      <c r="L16" s="47">
        <f>[12]Abril!$H$15</f>
        <v>6.48</v>
      </c>
      <c r="M16" s="47">
        <f>[12]Abril!$H$16</f>
        <v>3.24</v>
      </c>
      <c r="N16" s="47">
        <f>[12]Abril!$H$17</f>
        <v>0.72000000000000008</v>
      </c>
      <c r="O16" s="47">
        <f>[12]Abril!$H$18</f>
        <v>1.4400000000000002</v>
      </c>
      <c r="P16" s="47">
        <f>[12]Abril!$H$19</f>
        <v>1.8</v>
      </c>
      <c r="Q16" s="47">
        <f>[12]Abril!$H$20</f>
        <v>3.6</v>
      </c>
      <c r="R16" s="47">
        <f>[12]Abril!$H$21</f>
        <v>6.48</v>
      </c>
      <c r="S16" s="47">
        <f>[12]Abril!$H$22</f>
        <v>3.6</v>
      </c>
      <c r="T16" s="47">
        <f>[12]Abril!$H$23</f>
        <v>2.8800000000000003</v>
      </c>
      <c r="U16" s="47">
        <f>[12]Abril!$H$24</f>
        <v>2.52</v>
      </c>
      <c r="V16" s="47">
        <f>[12]Abril!$H$25</f>
        <v>0</v>
      </c>
      <c r="W16" s="47">
        <f>[12]Abril!$H$26</f>
        <v>0.36000000000000004</v>
      </c>
      <c r="X16" s="47">
        <f>[12]Abril!$H$27</f>
        <v>1.08</v>
      </c>
      <c r="Y16" s="47">
        <f>[12]Abril!$H$28</f>
        <v>1.8</v>
      </c>
      <c r="Z16" s="47">
        <f>[12]Abril!$H$29</f>
        <v>2.8800000000000003</v>
      </c>
      <c r="AA16" s="47">
        <f>[12]Abril!$H$30</f>
        <v>0</v>
      </c>
      <c r="AB16" s="47" t="str">
        <f>[12]Abril!$H$31</f>
        <v>*</v>
      </c>
      <c r="AC16" s="47" t="str">
        <f>[12]Abril!$H$32</f>
        <v>*</v>
      </c>
      <c r="AD16" s="47" t="str">
        <f>[12]Abril!$H$33</f>
        <v>*</v>
      </c>
      <c r="AE16" s="47" t="str">
        <f>[12]Abril!$H$34</f>
        <v>*</v>
      </c>
      <c r="AF16" s="48">
        <f t="shared" ref="AF16:AF30" si="4">MAX(B16:AE16)</f>
        <v>6.48</v>
      </c>
      <c r="AG16" s="111">
        <f t="shared" si="2"/>
        <v>1.9384615384615387</v>
      </c>
    </row>
    <row r="17" spans="1:33" ht="17.100000000000001" customHeight="1" x14ac:dyDescent="0.2">
      <c r="A17" s="138" t="s">
        <v>8</v>
      </c>
      <c r="B17" s="47">
        <f>[13]Abril!$H$5</f>
        <v>12.96</v>
      </c>
      <c r="C17" s="47">
        <f>[13]Abril!$H$6</f>
        <v>6.84</v>
      </c>
      <c r="D17" s="47">
        <f>[13]Abril!$H$7</f>
        <v>3.24</v>
      </c>
      <c r="E17" s="47">
        <f>[13]Abril!$H$8</f>
        <v>7.2</v>
      </c>
      <c r="F17" s="47">
        <f>[13]Abril!$H$9</f>
        <v>1.4400000000000002</v>
      </c>
      <c r="G17" s="47">
        <f>[13]Abril!$H$10</f>
        <v>3.9600000000000004</v>
      </c>
      <c r="H17" s="47">
        <f>[13]Abril!$H$11</f>
        <v>4.6800000000000006</v>
      </c>
      <c r="I17" s="47">
        <f>[13]Abril!$H$12</f>
        <v>15.48</v>
      </c>
      <c r="J17" s="47">
        <f>[13]Abril!$H$13</f>
        <v>12.96</v>
      </c>
      <c r="K17" s="47">
        <f>[13]Abril!$H$14</f>
        <v>21.96</v>
      </c>
      <c r="L17" s="47">
        <f>[13]Abril!$H$15</f>
        <v>26.28</v>
      </c>
      <c r="M17" s="47">
        <f>[13]Abril!$H$16</f>
        <v>15.48</v>
      </c>
      <c r="N17" s="47">
        <f>[13]Abril!$H$17</f>
        <v>6.48</v>
      </c>
      <c r="O17" s="47">
        <f>[13]Abril!$H$18</f>
        <v>16.559999999999999</v>
      </c>
      <c r="P17" s="47">
        <f>[13]Abril!$H$19</f>
        <v>13.68</v>
      </c>
      <c r="Q17" s="47">
        <f>[13]Abril!$H$20</f>
        <v>19.079999999999998</v>
      </c>
      <c r="R17" s="47">
        <f>[13]Abril!$H$21</f>
        <v>19.8</v>
      </c>
      <c r="S17" s="47">
        <f>[13]Abril!$H$22</f>
        <v>18</v>
      </c>
      <c r="T17" s="47">
        <f>[13]Abril!$H$23</f>
        <v>15.840000000000002</v>
      </c>
      <c r="U17" s="47">
        <f>[13]Abril!$H$24</f>
        <v>12.6</v>
      </c>
      <c r="V17" s="47">
        <f>[13]Abril!$H$25</f>
        <v>11.16</v>
      </c>
      <c r="W17" s="47">
        <f>[13]Abril!$H$26</f>
        <v>15.48</v>
      </c>
      <c r="X17" s="47">
        <f>[13]Abril!$H$27</f>
        <v>18</v>
      </c>
      <c r="Y17" s="47">
        <f>[13]Abril!$H$28</f>
        <v>13.32</v>
      </c>
      <c r="Z17" s="47">
        <f>[13]Abril!$H$29</f>
        <v>12.6</v>
      </c>
      <c r="AA17" s="47">
        <f>[13]Abril!$H$30</f>
        <v>16.2</v>
      </c>
      <c r="AB17" s="47">
        <f>[13]Abril!$H$31</f>
        <v>16.2</v>
      </c>
      <c r="AC17" s="47">
        <f>[13]Abril!$H$32</f>
        <v>10.44</v>
      </c>
      <c r="AD17" s="47">
        <f>[13]Abril!$H$33</f>
        <v>13.68</v>
      </c>
      <c r="AE17" s="47">
        <f>[13]Abril!$H$34</f>
        <v>11.16</v>
      </c>
      <c r="AF17" s="48">
        <f t="shared" si="4"/>
        <v>26.28</v>
      </c>
      <c r="AG17" s="111">
        <f t="shared" si="2"/>
        <v>13.092000000000002</v>
      </c>
    </row>
    <row r="18" spans="1:33" ht="17.100000000000001" customHeight="1" x14ac:dyDescent="0.2">
      <c r="A18" s="138" t="s">
        <v>9</v>
      </c>
      <c r="B18" s="47">
        <f>[14]Abril!$H$5</f>
        <v>12.96</v>
      </c>
      <c r="C18" s="47">
        <f>[14]Abril!$H$6</f>
        <v>9.7200000000000006</v>
      </c>
      <c r="D18" s="47">
        <f>[14]Abril!$H$7</f>
        <v>12.6</v>
      </c>
      <c r="E18" s="47">
        <f>[14]Abril!$H$8</f>
        <v>10.8</v>
      </c>
      <c r="F18" s="47">
        <f>[14]Abril!$H$9</f>
        <v>8.64</v>
      </c>
      <c r="G18" s="47">
        <f>[14]Abril!$H$10</f>
        <v>9.7200000000000006</v>
      </c>
      <c r="H18" s="47">
        <f>[14]Abril!$H$11</f>
        <v>12.6</v>
      </c>
      <c r="I18" s="47">
        <f>[14]Abril!$H$12</f>
        <v>13.32</v>
      </c>
      <c r="J18" s="47">
        <f>[14]Abril!$H$13</f>
        <v>12.6</v>
      </c>
      <c r="K18" s="47">
        <f>[14]Abril!$H$14</f>
        <v>17.64</v>
      </c>
      <c r="L18" s="47">
        <f>[14]Abril!$H$15</f>
        <v>18</v>
      </c>
      <c r="M18" s="47">
        <f>[14]Abril!$H$16</f>
        <v>13.68</v>
      </c>
      <c r="N18" s="47">
        <f>[14]Abril!$H$17</f>
        <v>10.44</v>
      </c>
      <c r="O18" s="47">
        <f>[14]Abril!$H$18</f>
        <v>18.36</v>
      </c>
      <c r="P18" s="47">
        <f>[14]Abril!$H$19</f>
        <v>16.920000000000002</v>
      </c>
      <c r="Q18" s="47">
        <f>[14]Abril!$H$20</f>
        <v>20.52</v>
      </c>
      <c r="R18" s="47">
        <f>[14]Abril!$H$21</f>
        <v>16.920000000000002</v>
      </c>
      <c r="S18" s="47">
        <f>[14]Abril!$H$22</f>
        <v>13.68</v>
      </c>
      <c r="T18" s="47">
        <f>[14]Abril!$H$23</f>
        <v>13.68</v>
      </c>
      <c r="U18" s="47">
        <f>[14]Abril!$H$24</f>
        <v>11.16</v>
      </c>
      <c r="V18" s="47">
        <f>[14]Abril!$H$25</f>
        <v>13.68</v>
      </c>
      <c r="W18" s="47">
        <f>[14]Abril!$H$26</f>
        <v>11.520000000000001</v>
      </c>
      <c r="X18" s="47">
        <f>[14]Abril!$H$27</f>
        <v>11.879999999999999</v>
      </c>
      <c r="Y18" s="47">
        <f>[14]Abril!$H$28</f>
        <v>10.8</v>
      </c>
      <c r="Z18" s="47">
        <f>[14]Abril!$H$29</f>
        <v>12.24</v>
      </c>
      <c r="AA18" s="47">
        <f>[14]Abril!$H$30</f>
        <v>11.879999999999999</v>
      </c>
      <c r="AB18" s="47">
        <f>[14]Abril!$H$31</f>
        <v>13.32</v>
      </c>
      <c r="AC18" s="47">
        <f>[14]Abril!$H$32</f>
        <v>12.24</v>
      </c>
      <c r="AD18" s="47">
        <f>[14]Abril!$H$33</f>
        <v>15.120000000000001</v>
      </c>
      <c r="AE18" s="47">
        <f>[14]Abril!$H$34</f>
        <v>9.7200000000000006</v>
      </c>
      <c r="AF18" s="48">
        <f t="shared" si="4"/>
        <v>20.52</v>
      </c>
      <c r="AG18" s="111">
        <f t="shared" si="2"/>
        <v>13.212000000000002</v>
      </c>
    </row>
    <row r="19" spans="1:33" ht="17.100000000000001" customHeight="1" x14ac:dyDescent="0.2">
      <c r="A19" s="138" t="s">
        <v>49</v>
      </c>
      <c r="B19" s="47">
        <f>[15]Abril!$H$5</f>
        <v>7.9200000000000008</v>
      </c>
      <c r="C19" s="47">
        <f>[15]Abril!$H$6</f>
        <v>10.8</v>
      </c>
      <c r="D19" s="47">
        <f>[15]Abril!$H$7</f>
        <v>10.8</v>
      </c>
      <c r="E19" s="47">
        <f>[15]Abril!$H$8</f>
        <v>6.84</v>
      </c>
      <c r="F19" s="47">
        <f>[15]Abril!$H$9</f>
        <v>5.04</v>
      </c>
      <c r="G19" s="47">
        <f>[15]Abril!$H$10</f>
        <v>7.2</v>
      </c>
      <c r="H19" s="47">
        <f>[15]Abril!$H$11</f>
        <v>8.64</v>
      </c>
      <c r="I19" s="47">
        <f>[15]Abril!$H$12</f>
        <v>11.879999999999999</v>
      </c>
      <c r="J19" s="47">
        <f>[15]Abril!$H$13</f>
        <v>6.84</v>
      </c>
      <c r="K19" s="47">
        <f>[15]Abril!$H$14</f>
        <v>19.8</v>
      </c>
      <c r="L19" s="47">
        <f>[15]Abril!$H$15</f>
        <v>19.079999999999998</v>
      </c>
      <c r="M19" s="47">
        <f>[15]Abril!$H$16</f>
        <v>19.440000000000001</v>
      </c>
      <c r="N19" s="47">
        <f>[15]Abril!$H$17</f>
        <v>11.520000000000001</v>
      </c>
      <c r="O19" s="47">
        <f>[15]Abril!$H$18</f>
        <v>9</v>
      </c>
      <c r="P19" s="47">
        <f>[15]Abril!$H$19</f>
        <v>10.8</v>
      </c>
      <c r="Q19" s="47">
        <f>[15]Abril!$H$20</f>
        <v>9.7200000000000006</v>
      </c>
      <c r="R19" s="47">
        <f>[15]Abril!$H$21</f>
        <v>11.879999999999999</v>
      </c>
      <c r="S19" s="47">
        <f>[15]Abril!$H$22</f>
        <v>14.4</v>
      </c>
      <c r="T19" s="47">
        <f>[15]Abril!$H$23</f>
        <v>19.8</v>
      </c>
      <c r="U19" s="47">
        <f>[15]Abril!$H$24</f>
        <v>11.16</v>
      </c>
      <c r="V19" s="47">
        <f>[15]Abril!$H$25</f>
        <v>12.96</v>
      </c>
      <c r="W19" s="47">
        <f>[15]Abril!$H$26</f>
        <v>10.8</v>
      </c>
      <c r="X19" s="47">
        <f>[15]Abril!$H$27</f>
        <v>11.16</v>
      </c>
      <c r="Y19" s="47">
        <f>[15]Abril!$H$28</f>
        <v>12.96</v>
      </c>
      <c r="Z19" s="47">
        <f>[15]Abril!$H$29</f>
        <v>11.879999999999999</v>
      </c>
      <c r="AA19" s="47">
        <f>[15]Abril!$H$30</f>
        <v>12.24</v>
      </c>
      <c r="AB19" s="47">
        <f>[15]Abril!$H$31</f>
        <v>13.32</v>
      </c>
      <c r="AC19" s="47">
        <f>[15]Abril!$H$32</f>
        <v>13.68</v>
      </c>
      <c r="AD19" s="47">
        <f>[15]Abril!$H$33</f>
        <v>12.24</v>
      </c>
      <c r="AE19" s="47">
        <f>[15]Abril!$H$34</f>
        <v>11.879999999999999</v>
      </c>
      <c r="AF19" s="48">
        <f t="shared" si="4"/>
        <v>19.8</v>
      </c>
      <c r="AG19" s="111">
        <f t="shared" si="2"/>
        <v>11.856000000000002</v>
      </c>
    </row>
    <row r="20" spans="1:33" ht="17.100000000000001" customHeight="1" x14ac:dyDescent="0.2">
      <c r="A20" s="138" t="s">
        <v>10</v>
      </c>
      <c r="B20" s="47">
        <f>[16]Abril!$H$5</f>
        <v>11.520000000000001</v>
      </c>
      <c r="C20" s="47">
        <f>[16]Abril!$H$6</f>
        <v>11.16</v>
      </c>
      <c r="D20" s="47">
        <f>[16]Abril!$H$7</f>
        <v>9</v>
      </c>
      <c r="E20" s="47">
        <f>[16]Abril!$H$8</f>
        <v>7.9200000000000008</v>
      </c>
      <c r="F20" s="47">
        <f>[16]Abril!$H$9</f>
        <v>7.5600000000000005</v>
      </c>
      <c r="G20" s="47">
        <f>[16]Abril!$H$10</f>
        <v>5.7600000000000007</v>
      </c>
      <c r="H20" s="47">
        <f>[16]Abril!$H$11</f>
        <v>9.3600000000000012</v>
      </c>
      <c r="I20" s="47">
        <f>[16]Abril!$H$12</f>
        <v>10.8</v>
      </c>
      <c r="J20" s="47">
        <f>[16]Abril!$H$13</f>
        <v>8.2799999999999994</v>
      </c>
      <c r="K20" s="47">
        <f>[16]Abril!$H$14</f>
        <v>19.079999999999998</v>
      </c>
      <c r="L20" s="47">
        <f>[16]Abril!$H$15</f>
        <v>20.16</v>
      </c>
      <c r="M20" s="47">
        <f>[16]Abril!$H$16</f>
        <v>12.96</v>
      </c>
      <c r="N20" s="47">
        <f>[16]Abril!$H$17</f>
        <v>9</v>
      </c>
      <c r="O20" s="47">
        <f>[16]Abril!$H$18</f>
        <v>12.24</v>
      </c>
      <c r="P20" s="47">
        <f>[16]Abril!$H$19</f>
        <v>17.28</v>
      </c>
      <c r="Q20" s="47">
        <f>[16]Abril!$H$20</f>
        <v>18.36</v>
      </c>
      <c r="R20" s="47">
        <f>[16]Abril!$H$21</f>
        <v>16.920000000000002</v>
      </c>
      <c r="S20" s="47">
        <f>[16]Abril!$H$22</f>
        <v>15.48</v>
      </c>
      <c r="T20" s="47">
        <f>[16]Abril!$H$23</f>
        <v>14.04</v>
      </c>
      <c r="U20" s="47">
        <f>[16]Abril!$H$24</f>
        <v>10.08</v>
      </c>
      <c r="V20" s="47">
        <f>[16]Abril!$H$25</f>
        <v>8.64</v>
      </c>
      <c r="W20" s="47">
        <f>[16]Abril!$H$26</f>
        <v>10.08</v>
      </c>
      <c r="X20" s="47">
        <f>[16]Abril!$H$27</f>
        <v>10.8</v>
      </c>
      <c r="Y20" s="47">
        <f>[16]Abril!$H$28</f>
        <v>10.44</v>
      </c>
      <c r="Z20" s="47">
        <f>[16]Abril!$H$29</f>
        <v>10.08</v>
      </c>
      <c r="AA20" s="47">
        <f>[16]Abril!$H$30</f>
        <v>13.68</v>
      </c>
      <c r="AB20" s="47">
        <f>[16]Abril!$H$31</f>
        <v>10.08</v>
      </c>
      <c r="AC20" s="47">
        <f>[16]Abril!$H$32</f>
        <v>13.68</v>
      </c>
      <c r="AD20" s="47">
        <f>[16]Abril!$H$33</f>
        <v>10.8</v>
      </c>
      <c r="AE20" s="47">
        <f>[16]Abril!$H$34</f>
        <v>9.7200000000000006</v>
      </c>
      <c r="AF20" s="48">
        <f t="shared" si="4"/>
        <v>20.16</v>
      </c>
      <c r="AG20" s="111">
        <f t="shared" si="2"/>
        <v>11.832000000000001</v>
      </c>
    </row>
    <row r="21" spans="1:33" ht="17.100000000000001" customHeight="1" x14ac:dyDescent="0.2">
      <c r="A21" s="138" t="s">
        <v>11</v>
      </c>
      <c r="B21" s="47">
        <f>[17]Abril!$H$5</f>
        <v>2.16</v>
      </c>
      <c r="C21" s="47">
        <f>[17]Abril!$H$6</f>
        <v>0</v>
      </c>
      <c r="D21" s="47">
        <f>[17]Abril!$H$7</f>
        <v>3.9600000000000004</v>
      </c>
      <c r="E21" s="47">
        <f>[17]Abril!$H$8</f>
        <v>0.72000000000000008</v>
      </c>
      <c r="F21" s="47">
        <f>[17]Abril!$H$9</f>
        <v>0</v>
      </c>
      <c r="G21" s="47">
        <f>[17]Abril!$H$10</f>
        <v>0.36000000000000004</v>
      </c>
      <c r="H21" s="47">
        <f>[17]Abril!$H$11</f>
        <v>0</v>
      </c>
      <c r="I21" s="47">
        <f>[17]Abril!$H$12</f>
        <v>0.36000000000000004</v>
      </c>
      <c r="J21" s="47">
        <f>[17]Abril!$H$13</f>
        <v>0.36000000000000004</v>
      </c>
      <c r="K21" s="47">
        <f>[17]Abril!$H$14</f>
        <v>0.36000000000000004</v>
      </c>
      <c r="L21" s="47">
        <f>[17]Abril!$H$15</f>
        <v>1.08</v>
      </c>
      <c r="M21" s="47">
        <f>[17]Abril!$H$16</f>
        <v>0</v>
      </c>
      <c r="N21" s="47">
        <f>[17]Abril!$H$17</f>
        <v>0</v>
      </c>
      <c r="O21" s="47">
        <f>[17]Abril!$H$18</f>
        <v>0</v>
      </c>
      <c r="P21" s="47">
        <f>[17]Abril!$H$19</f>
        <v>0.72000000000000008</v>
      </c>
      <c r="Q21" s="47">
        <f>[17]Abril!$H$20</f>
        <v>3.9600000000000004</v>
      </c>
      <c r="R21" s="47">
        <f>[17]Abril!$H$21</f>
        <v>4.6800000000000006</v>
      </c>
      <c r="S21" s="47">
        <f>[17]Abril!$H$22</f>
        <v>0</v>
      </c>
      <c r="T21" s="47">
        <f>[17]Abril!$H$23</f>
        <v>0.36000000000000004</v>
      </c>
      <c r="U21" s="47">
        <f>[17]Abril!$H$24</f>
        <v>0</v>
      </c>
      <c r="V21" s="47">
        <f>[17]Abril!$H$25</f>
        <v>0</v>
      </c>
      <c r="W21" s="47">
        <f>[17]Abril!$H$26</f>
        <v>0</v>
      </c>
      <c r="X21" s="47">
        <f>[17]Abril!$H$27</f>
        <v>0</v>
      </c>
      <c r="Y21" s="47">
        <f>[17]Abril!$H$28</f>
        <v>0</v>
      </c>
      <c r="Z21" s="47">
        <f>[17]Abril!$H$29</f>
        <v>0.36000000000000004</v>
      </c>
      <c r="AA21" s="47">
        <f>[17]Abril!$H$30</f>
        <v>0</v>
      </c>
      <c r="AB21" s="47">
        <f>[17]Abril!$H$31</f>
        <v>0</v>
      </c>
      <c r="AC21" s="47">
        <f>[17]Abril!$H$32</f>
        <v>0.36000000000000004</v>
      </c>
      <c r="AD21" s="47">
        <f>[17]Abril!$H$33</f>
        <v>0</v>
      </c>
      <c r="AE21" s="47">
        <f>[17]Abril!$H$34</f>
        <v>0</v>
      </c>
      <c r="AF21" s="48">
        <f t="shared" si="4"/>
        <v>4.6800000000000006</v>
      </c>
      <c r="AG21" s="111">
        <f t="shared" si="2"/>
        <v>0.66</v>
      </c>
    </row>
    <row r="22" spans="1:33" ht="17.100000000000001" customHeight="1" x14ac:dyDescent="0.2">
      <c r="A22" s="138" t="s">
        <v>12</v>
      </c>
      <c r="B22" s="47">
        <f>[18]Abril!$H$5</f>
        <v>12.24</v>
      </c>
      <c r="C22" s="47">
        <f>[18]Abril!$H$6</f>
        <v>10.44</v>
      </c>
      <c r="D22" s="47">
        <f>[18]Abril!$H$7</f>
        <v>9</v>
      </c>
      <c r="E22" s="47">
        <f>[18]Abril!$H$8</f>
        <v>5.4</v>
      </c>
      <c r="F22" s="47">
        <f>[18]Abril!$H$9</f>
        <v>4.6800000000000006</v>
      </c>
      <c r="G22" s="47">
        <f>[18]Abril!$H$10</f>
        <v>5.04</v>
      </c>
      <c r="H22" s="47">
        <f>[18]Abril!$H$11</f>
        <v>2.8800000000000003</v>
      </c>
      <c r="I22" s="47">
        <f>[18]Abril!$H$12</f>
        <v>0</v>
      </c>
      <c r="J22" s="47">
        <f>[18]Abril!$H$13</f>
        <v>0</v>
      </c>
      <c r="K22" s="47">
        <f>[18]Abril!$H$14</f>
        <v>13.68</v>
      </c>
      <c r="L22" s="47">
        <f>[18]Abril!$H$15</f>
        <v>16.559999999999999</v>
      </c>
      <c r="M22" s="47">
        <f>[18]Abril!$H$16</f>
        <v>6.12</v>
      </c>
      <c r="N22" s="47">
        <f>[18]Abril!$H$17</f>
        <v>14.4</v>
      </c>
      <c r="O22" s="47">
        <f>[18]Abril!$H$18</f>
        <v>9.3600000000000012</v>
      </c>
      <c r="P22" s="47">
        <f>[18]Abril!$H$19</f>
        <v>9</v>
      </c>
      <c r="Q22" s="47">
        <f>[18]Abril!$H$20</f>
        <v>8.64</v>
      </c>
      <c r="R22" s="47">
        <f>[18]Abril!$H$21</f>
        <v>5.4</v>
      </c>
      <c r="S22" s="47">
        <f>[18]Abril!$H$22</f>
        <v>8.2799999999999994</v>
      </c>
      <c r="T22" s="47">
        <f>[18]Abril!$H$23</f>
        <v>10.8</v>
      </c>
      <c r="U22" s="47">
        <f>[18]Abril!$H$24</f>
        <v>6.84</v>
      </c>
      <c r="V22" s="47">
        <f>[18]Abril!$H$25</f>
        <v>6.84</v>
      </c>
      <c r="W22" s="47">
        <f>[18]Abril!$H$26</f>
        <v>9</v>
      </c>
      <c r="X22" s="47">
        <f>[18]Abril!$H$27</f>
        <v>5.7600000000000007</v>
      </c>
      <c r="Y22" s="47">
        <f>[18]Abril!$H$28</f>
        <v>5.4</v>
      </c>
      <c r="Z22" s="47">
        <f>[18]Abril!$H$29</f>
        <v>6.48</v>
      </c>
      <c r="AA22" s="47">
        <f>[18]Abril!$H$30</f>
        <v>7.9200000000000008</v>
      </c>
      <c r="AB22" s="47">
        <f>[18]Abril!$H$31</f>
        <v>9</v>
      </c>
      <c r="AC22" s="47">
        <f>[18]Abril!$H$32</f>
        <v>6.48</v>
      </c>
      <c r="AD22" s="47">
        <f>[18]Abril!$H$33</f>
        <v>8.64</v>
      </c>
      <c r="AE22" s="47">
        <f>[18]Abril!$H$34</f>
        <v>6.84</v>
      </c>
      <c r="AF22" s="48">
        <f t="shared" si="4"/>
        <v>16.559999999999999</v>
      </c>
      <c r="AG22" s="111">
        <f t="shared" si="2"/>
        <v>7.7039999999999988</v>
      </c>
    </row>
    <row r="23" spans="1:33" ht="17.100000000000001" customHeight="1" x14ac:dyDescent="0.2">
      <c r="A23" s="138" t="s">
        <v>13</v>
      </c>
      <c r="B23" s="47" t="str">
        <f>[19]Abril!$H$5</f>
        <v>*</v>
      </c>
      <c r="C23" s="47" t="str">
        <f>[19]Abril!$H$6</f>
        <v>*</v>
      </c>
      <c r="D23" s="47" t="str">
        <f>[19]Abril!$H$7</f>
        <v>*</v>
      </c>
      <c r="E23" s="47" t="str">
        <f>[19]Abril!$H$8</f>
        <v>*</v>
      </c>
      <c r="F23" s="47" t="str">
        <f>[19]Abril!$H$9</f>
        <v>*</v>
      </c>
      <c r="G23" s="47" t="str">
        <f>[19]Abril!$H$10</f>
        <v>*</v>
      </c>
      <c r="H23" s="47" t="str">
        <f>[19]Abril!$H$11</f>
        <v>*</v>
      </c>
      <c r="I23" s="47" t="str">
        <f>[19]Abril!$H$12</f>
        <v>*</v>
      </c>
      <c r="J23" s="47" t="str">
        <f>[19]Abril!$H$13</f>
        <v>*</v>
      </c>
      <c r="K23" s="47" t="str">
        <f>[19]Abril!$H$14</f>
        <v>*</v>
      </c>
      <c r="L23" s="47" t="str">
        <f>[19]Abril!$H$15</f>
        <v>*</v>
      </c>
      <c r="M23" s="47" t="str">
        <f>[19]Abril!$H$16</f>
        <v>*</v>
      </c>
      <c r="N23" s="47" t="str">
        <f>[19]Abril!$H$17</f>
        <v>*</v>
      </c>
      <c r="O23" s="47" t="str">
        <f>[19]Abril!$H$18</f>
        <v>*</v>
      </c>
      <c r="P23" s="47" t="str">
        <f>[19]Abril!$H$19</f>
        <v>*</v>
      </c>
      <c r="Q23" s="47" t="str">
        <f>[19]Abril!$H$20</f>
        <v>*</v>
      </c>
      <c r="R23" s="47" t="str">
        <f>[19]Abril!$H$21</f>
        <v>*</v>
      </c>
      <c r="S23" s="47" t="str">
        <f>[19]Abril!$H$22</f>
        <v>*</v>
      </c>
      <c r="T23" s="47" t="str">
        <f>[19]Abril!$H$23</f>
        <v>*</v>
      </c>
      <c r="U23" s="47" t="str">
        <f>[19]Abril!$H$24</f>
        <v>*</v>
      </c>
      <c r="V23" s="47" t="str">
        <f>[19]Abril!$H$25</f>
        <v>*</v>
      </c>
      <c r="W23" s="47" t="str">
        <f>[19]Abril!$H$26</f>
        <v>*</v>
      </c>
      <c r="X23" s="47" t="str">
        <f>[19]Abril!$H$27</f>
        <v>*</v>
      </c>
      <c r="Y23" s="47" t="str">
        <f>[19]Abril!$H$28</f>
        <v>*</v>
      </c>
      <c r="Z23" s="47" t="str">
        <f>[19]Abril!$H$29</f>
        <v>*</v>
      </c>
      <c r="AA23" s="47" t="str">
        <f>[19]Abril!$H$30</f>
        <v>*</v>
      </c>
      <c r="AB23" s="47" t="str">
        <f>[19]Abril!$H$31</f>
        <v>*</v>
      </c>
      <c r="AC23" s="47" t="str">
        <f>[19]Abril!$H$32</f>
        <v>*</v>
      </c>
      <c r="AD23" s="47" t="str">
        <f>[19]Abril!$H$33</f>
        <v>*</v>
      </c>
      <c r="AE23" s="47" t="str">
        <f>[19]Abril!$H$34</f>
        <v>*</v>
      </c>
      <c r="AF23" s="48" t="s">
        <v>133</v>
      </c>
      <c r="AG23" s="111" t="s">
        <v>133</v>
      </c>
    </row>
    <row r="24" spans="1:33" ht="17.100000000000001" customHeight="1" x14ac:dyDescent="0.2">
      <c r="A24" s="138" t="s">
        <v>14</v>
      </c>
      <c r="B24" s="47">
        <f>[20]Abril!$H$5</f>
        <v>23.759999999999998</v>
      </c>
      <c r="C24" s="47">
        <f>[20]Abril!$H$6</f>
        <v>9.3600000000000012</v>
      </c>
      <c r="D24" s="47">
        <f>[20]Abril!$H$7</f>
        <v>21.6</v>
      </c>
      <c r="E24" s="47">
        <f>[20]Abril!$H$8</f>
        <v>10.44</v>
      </c>
      <c r="F24" s="47">
        <f>[20]Abril!$H$9</f>
        <v>8.64</v>
      </c>
      <c r="G24" s="47">
        <f>[20]Abril!$H$10</f>
        <v>10.08</v>
      </c>
      <c r="H24" s="47">
        <f>[20]Abril!$H$11</f>
        <v>11.879999999999999</v>
      </c>
      <c r="I24" s="47">
        <f>[20]Abril!$H$12</f>
        <v>10.8</v>
      </c>
      <c r="J24" s="47">
        <f>[20]Abril!$H$13</f>
        <v>11.16</v>
      </c>
      <c r="K24" s="47">
        <f>[20]Abril!$H$14</f>
        <v>13.32</v>
      </c>
      <c r="L24" s="47">
        <f>[20]Abril!$H$15</f>
        <v>16.2</v>
      </c>
      <c r="M24" s="47">
        <f>[20]Abril!$H$16</f>
        <v>13.32</v>
      </c>
      <c r="N24" s="47">
        <f>[20]Abril!$H$17</f>
        <v>11.16</v>
      </c>
      <c r="O24" s="47">
        <f>[20]Abril!$H$18</f>
        <v>19.8</v>
      </c>
      <c r="P24" s="47">
        <f>[20]Abril!$H$19</f>
        <v>13.68</v>
      </c>
      <c r="Q24" s="47">
        <f>[20]Abril!$H$20</f>
        <v>14.04</v>
      </c>
      <c r="R24" s="47">
        <f>[20]Abril!$H$21</f>
        <v>15.120000000000001</v>
      </c>
      <c r="S24" s="47">
        <f>[20]Abril!$H$22</f>
        <v>15.840000000000002</v>
      </c>
      <c r="T24" s="47">
        <f>[20]Abril!$H$23</f>
        <v>12.6</v>
      </c>
      <c r="U24" s="47">
        <f>[20]Abril!$H$24</f>
        <v>12.24</v>
      </c>
      <c r="V24" s="47">
        <f>[20]Abril!$H$25</f>
        <v>12.96</v>
      </c>
      <c r="W24" s="47">
        <f>[20]Abril!$H$26</f>
        <v>11.16</v>
      </c>
      <c r="X24" s="47">
        <f>[20]Abril!$H$27</f>
        <v>12.24</v>
      </c>
      <c r="Y24" s="47">
        <f>[20]Abril!$H$28</f>
        <v>11.16</v>
      </c>
      <c r="Z24" s="47">
        <f>[20]Abril!$H$29</f>
        <v>9.7200000000000006</v>
      </c>
      <c r="AA24" s="47">
        <f>[20]Abril!$H$30</f>
        <v>14.4</v>
      </c>
      <c r="AB24" s="47">
        <f>[20]Abril!$H$31</f>
        <v>13.32</v>
      </c>
      <c r="AC24" s="47">
        <f>[20]Abril!$H$32</f>
        <v>11.16</v>
      </c>
      <c r="AD24" s="47">
        <f>[20]Abril!$H$33</f>
        <v>12.6</v>
      </c>
      <c r="AE24" s="47">
        <f>[20]Abril!$H$34</f>
        <v>14.76</v>
      </c>
      <c r="AF24" s="48">
        <f t="shared" si="4"/>
        <v>23.759999999999998</v>
      </c>
      <c r="AG24" s="111">
        <f t="shared" si="2"/>
        <v>13.284000000000002</v>
      </c>
    </row>
    <row r="25" spans="1:33" ht="17.100000000000001" customHeight="1" x14ac:dyDescent="0.2">
      <c r="A25" s="138" t="s">
        <v>15</v>
      </c>
      <c r="B25" s="47">
        <f>[21]Abril!$H$5</f>
        <v>14.76</v>
      </c>
      <c r="C25" s="47">
        <f>[21]Abril!$H$6</f>
        <v>13.68</v>
      </c>
      <c r="D25" s="47">
        <f>[21]Abril!$H$7</f>
        <v>10.44</v>
      </c>
      <c r="E25" s="47">
        <f>[21]Abril!$H$8</f>
        <v>8.64</v>
      </c>
      <c r="F25" s="47">
        <f>[21]Abril!$H$9</f>
        <v>5.4</v>
      </c>
      <c r="G25" s="47">
        <f>[21]Abril!$H$10</f>
        <v>9</v>
      </c>
      <c r="H25" s="47">
        <f>[21]Abril!$H$11</f>
        <v>16.559999999999999</v>
      </c>
      <c r="I25" s="47">
        <f>[21]Abril!$H$12</f>
        <v>14.76</v>
      </c>
      <c r="J25" s="47">
        <f>[21]Abril!$H$13</f>
        <v>10.08</v>
      </c>
      <c r="K25" s="47">
        <f>[21]Abril!$H$14</f>
        <v>21.96</v>
      </c>
      <c r="L25" s="47">
        <f>[21]Abril!$H$15</f>
        <v>24.12</v>
      </c>
      <c r="M25" s="47">
        <f>[21]Abril!$H$16</f>
        <v>20.52</v>
      </c>
      <c r="N25" s="47">
        <f>[21]Abril!$H$17</f>
        <v>12.6</v>
      </c>
      <c r="O25" s="47">
        <f>[21]Abril!$H$18</f>
        <v>9</v>
      </c>
      <c r="P25" s="47">
        <f>[21]Abril!$H$19</f>
        <v>14.04</v>
      </c>
      <c r="Q25" s="47">
        <f>[21]Abril!$H$20</f>
        <v>18</v>
      </c>
      <c r="R25" s="47">
        <f>[21]Abril!$H$21</f>
        <v>23.400000000000002</v>
      </c>
      <c r="S25" s="47">
        <f>[21]Abril!$H$22</f>
        <v>21.96</v>
      </c>
      <c r="T25" s="47">
        <f>[21]Abril!$H$23</f>
        <v>18.720000000000002</v>
      </c>
      <c r="U25" s="47">
        <f>[21]Abril!$H$24</f>
        <v>14.76</v>
      </c>
      <c r="V25" s="47">
        <f>[21]Abril!$H$25</f>
        <v>11.879999999999999</v>
      </c>
      <c r="W25" s="47">
        <f>[21]Abril!$H$26</f>
        <v>12.96</v>
      </c>
      <c r="X25" s="47">
        <f>[21]Abril!$H$27</f>
        <v>16.559999999999999</v>
      </c>
      <c r="Y25" s="47">
        <f>[21]Abril!$H$28</f>
        <v>12.24</v>
      </c>
      <c r="Z25" s="47">
        <f>[21]Abril!$H$29</f>
        <v>15.120000000000001</v>
      </c>
      <c r="AA25" s="47">
        <f>[21]Abril!$H$30</f>
        <v>12.96</v>
      </c>
      <c r="AB25" s="47">
        <f>[21]Abril!$H$31</f>
        <v>15.120000000000001</v>
      </c>
      <c r="AC25" s="47">
        <f>[21]Abril!$H$32</f>
        <v>14.76</v>
      </c>
      <c r="AD25" s="47">
        <f>[21]Abril!$H$33</f>
        <v>17.64</v>
      </c>
      <c r="AE25" s="47">
        <f>[21]Abril!$H$34</f>
        <v>13.68</v>
      </c>
      <c r="AF25" s="48">
        <f t="shared" si="4"/>
        <v>24.12</v>
      </c>
      <c r="AG25" s="111">
        <f t="shared" si="2"/>
        <v>14.843999999999999</v>
      </c>
    </row>
    <row r="26" spans="1:33" ht="17.100000000000001" customHeight="1" x14ac:dyDescent="0.2">
      <c r="A26" s="138" t="s">
        <v>16</v>
      </c>
      <c r="B26" s="47">
        <f>[22]Abril!$H$5</f>
        <v>12.24</v>
      </c>
      <c r="C26" s="47">
        <f>[22]Abril!$H$6</f>
        <v>14.04</v>
      </c>
      <c r="D26" s="47">
        <f>[22]Abril!$H$7</f>
        <v>6.84</v>
      </c>
      <c r="E26" s="47">
        <f>[22]Abril!$H$8</f>
        <v>10.44</v>
      </c>
      <c r="F26" s="47">
        <f>[22]Abril!$H$9</f>
        <v>7.2</v>
      </c>
      <c r="G26" s="47">
        <f>[22]Abril!$H$10</f>
        <v>6.84</v>
      </c>
      <c r="H26" s="47">
        <f>[22]Abril!$H$11</f>
        <v>11.879999999999999</v>
      </c>
      <c r="I26" s="47">
        <f>[22]Abril!$H$12</f>
        <v>8.2799999999999994</v>
      </c>
      <c r="J26" s="47">
        <f>[22]Abril!$H$13</f>
        <v>6.12</v>
      </c>
      <c r="K26" s="47">
        <f>[22]Abril!$H$14</f>
        <v>10.44</v>
      </c>
      <c r="L26" s="47">
        <f>[22]Abril!$H$15</f>
        <v>13.32</v>
      </c>
      <c r="M26" s="47">
        <f>[22]Abril!$H$16</f>
        <v>13.68</v>
      </c>
      <c r="N26" s="47">
        <f>[22]Abril!$H$17</f>
        <v>16.920000000000002</v>
      </c>
      <c r="O26" s="47">
        <f>[22]Abril!$H$18</f>
        <v>9.7200000000000006</v>
      </c>
      <c r="P26" s="47">
        <f>[22]Abril!$H$19</f>
        <v>13.68</v>
      </c>
      <c r="Q26" s="47">
        <f>[22]Abril!$H$20</f>
        <v>8.64</v>
      </c>
      <c r="R26" s="47">
        <f>[22]Abril!$H$21</f>
        <v>7.5600000000000005</v>
      </c>
      <c r="S26" s="47">
        <f>[22]Abril!$H$22</f>
        <v>10.8</v>
      </c>
      <c r="T26" s="47">
        <f>[22]Abril!$H$23</f>
        <v>14.4</v>
      </c>
      <c r="U26" s="47">
        <f>[22]Abril!$H$24</f>
        <v>11.520000000000001</v>
      </c>
      <c r="V26" s="47">
        <f>[22]Abril!$H$25</f>
        <v>11.16</v>
      </c>
      <c r="W26" s="47">
        <f>[22]Abril!$H$26</f>
        <v>10.44</v>
      </c>
      <c r="X26" s="47">
        <f>[22]Abril!$H$27</f>
        <v>10.44</v>
      </c>
      <c r="Y26" s="47">
        <f>[22]Abril!$H$28</f>
        <v>7.9200000000000008</v>
      </c>
      <c r="Z26" s="47">
        <f>[22]Abril!$H$29</f>
        <v>7.5600000000000005</v>
      </c>
      <c r="AA26" s="47">
        <f>[22]Abril!$H$30</f>
        <v>11.879999999999999</v>
      </c>
      <c r="AB26" s="47">
        <f>[22]Abril!$H$31</f>
        <v>10.8</v>
      </c>
      <c r="AC26" s="47">
        <f>[22]Abril!$H$32</f>
        <v>7.5600000000000005</v>
      </c>
      <c r="AD26" s="47">
        <f>[22]Abril!$H$33</f>
        <v>11.16</v>
      </c>
      <c r="AE26" s="47">
        <f>[22]Abril!$H$34</f>
        <v>10.44</v>
      </c>
      <c r="AF26" s="48">
        <f t="shared" si="4"/>
        <v>16.920000000000002</v>
      </c>
      <c r="AG26" s="111">
        <f t="shared" si="2"/>
        <v>10.464000000000002</v>
      </c>
    </row>
    <row r="27" spans="1:33" ht="17.100000000000001" customHeight="1" x14ac:dyDescent="0.2">
      <c r="A27" s="138" t="s">
        <v>17</v>
      </c>
      <c r="B27" s="47">
        <f>[23]Abril!$H$5</f>
        <v>16.559999999999999</v>
      </c>
      <c r="C27" s="47">
        <f>[23]Abril!$H$6</f>
        <v>10.08</v>
      </c>
      <c r="D27" s="47">
        <f>[23]Abril!$H$7</f>
        <v>8.64</v>
      </c>
      <c r="E27" s="47">
        <f>[23]Abril!$H$8</f>
        <v>9.3600000000000012</v>
      </c>
      <c r="F27" s="47">
        <f>[23]Abril!$H$9</f>
        <v>5.04</v>
      </c>
      <c r="G27" s="47">
        <f>[23]Abril!$H$10</f>
        <v>6.12</v>
      </c>
      <c r="H27" s="47">
        <f>[23]Abril!$H$11</f>
        <v>12.24</v>
      </c>
      <c r="I27" s="47">
        <f>[23]Abril!$H$12</f>
        <v>11.520000000000001</v>
      </c>
      <c r="J27" s="47">
        <f>[23]Abril!$H$13</f>
        <v>9.7200000000000006</v>
      </c>
      <c r="K27" s="47">
        <f>[23]Abril!$H$14</f>
        <v>18</v>
      </c>
      <c r="L27" s="47">
        <f>[23]Abril!$H$15</f>
        <v>18</v>
      </c>
      <c r="M27" s="47">
        <f>[23]Abril!$H$16</f>
        <v>11.16</v>
      </c>
      <c r="N27" s="47">
        <f>[23]Abril!$H$17</f>
        <v>10.44</v>
      </c>
      <c r="O27" s="47">
        <f>[23]Abril!$H$18</f>
        <v>11.879999999999999</v>
      </c>
      <c r="P27" s="47">
        <f>[23]Abril!$H$19</f>
        <v>15.120000000000001</v>
      </c>
      <c r="Q27" s="47">
        <f>[23]Abril!$H$20</f>
        <v>14.4</v>
      </c>
      <c r="R27" s="47">
        <f>[23]Abril!$H$21</f>
        <v>14.04</v>
      </c>
      <c r="S27" s="47">
        <f>[23]Abril!$H$22</f>
        <v>15.120000000000001</v>
      </c>
      <c r="T27" s="47">
        <f>[23]Abril!$H$23</f>
        <v>16.2</v>
      </c>
      <c r="U27" s="47">
        <f>[23]Abril!$H$24</f>
        <v>8.64</v>
      </c>
      <c r="V27" s="47">
        <f>[23]Abril!$H$25</f>
        <v>8.64</v>
      </c>
      <c r="W27" s="47">
        <f>[23]Abril!$H$26</f>
        <v>10.08</v>
      </c>
      <c r="X27" s="47">
        <f>[23]Abril!$H$27</f>
        <v>9.7200000000000006</v>
      </c>
      <c r="Y27" s="47">
        <f>[23]Abril!$H$28</f>
        <v>10.08</v>
      </c>
      <c r="Z27" s="47">
        <f>[23]Abril!$H$29</f>
        <v>11.520000000000001</v>
      </c>
      <c r="AA27" s="47">
        <f>[23]Abril!$H$30</f>
        <v>11.16</v>
      </c>
      <c r="AB27" s="47">
        <f>[23]Abril!$H$31</f>
        <v>16.2</v>
      </c>
      <c r="AC27" s="47">
        <f>[23]Abril!$H$32</f>
        <v>8.64</v>
      </c>
      <c r="AD27" s="47">
        <f>[23]Abril!$H$33</f>
        <v>11.879999999999999</v>
      </c>
      <c r="AE27" s="47">
        <f>[23]Abril!$H$34</f>
        <v>10.8</v>
      </c>
      <c r="AF27" s="48">
        <f>MAX(B27:AE27)</f>
        <v>18</v>
      </c>
      <c r="AG27" s="111">
        <f t="shared" si="2"/>
        <v>11.699999999999998</v>
      </c>
    </row>
    <row r="28" spans="1:33" ht="17.100000000000001" customHeight="1" x14ac:dyDescent="0.2">
      <c r="A28" s="138" t="s">
        <v>18</v>
      </c>
      <c r="B28" s="47">
        <f>[24]Abril!$H$5</f>
        <v>18</v>
      </c>
      <c r="C28" s="47">
        <f>[24]Abril!$H$6</f>
        <v>15.120000000000001</v>
      </c>
      <c r="D28" s="47">
        <f>[24]Abril!$H$7</f>
        <v>12.6</v>
      </c>
      <c r="E28" s="47">
        <f>[24]Abril!$H$8</f>
        <v>1.4400000000000002</v>
      </c>
      <c r="F28" s="47">
        <f>[24]Abril!$H$9</f>
        <v>2.8800000000000003</v>
      </c>
      <c r="G28" s="47">
        <f>[24]Abril!$H$10</f>
        <v>1.08</v>
      </c>
      <c r="H28" s="47">
        <f>[24]Abril!$H$11</f>
        <v>4.6800000000000006</v>
      </c>
      <c r="I28" s="47">
        <f>[24]Abril!$H$12</f>
        <v>9.7200000000000006</v>
      </c>
      <c r="J28" s="47">
        <f>[24]Abril!$H$13</f>
        <v>2.52</v>
      </c>
      <c r="K28" s="47">
        <f>[24]Abril!$H$14</f>
        <v>16.920000000000002</v>
      </c>
      <c r="L28" s="47">
        <f>[24]Abril!$H$15</f>
        <v>9.7200000000000006</v>
      </c>
      <c r="M28" s="47">
        <f>[24]Abril!$H$16</f>
        <v>19.079999999999998</v>
      </c>
      <c r="N28" s="47">
        <f>[24]Abril!$H$17</f>
        <v>3.9600000000000004</v>
      </c>
      <c r="O28" s="47">
        <f>[24]Abril!$H$18</f>
        <v>7.5600000000000005</v>
      </c>
      <c r="P28" s="47">
        <f>[24]Abril!$H$19</f>
        <v>7.9200000000000008</v>
      </c>
      <c r="Q28" s="47">
        <f>[24]Abril!$H$20</f>
        <v>2.16</v>
      </c>
      <c r="R28" s="47">
        <f>[24]Abril!$H$21</f>
        <v>11.16</v>
      </c>
      <c r="S28" s="47">
        <f>[24]Abril!$H$22</f>
        <v>11.520000000000001</v>
      </c>
      <c r="T28" s="47">
        <f>[24]Abril!$H$23</f>
        <v>3.24</v>
      </c>
      <c r="U28" s="47">
        <f>[24]Abril!$H$24</f>
        <v>5.4</v>
      </c>
      <c r="V28" s="47">
        <f>[24]Abril!$H$25</f>
        <v>1.4400000000000002</v>
      </c>
      <c r="W28" s="47">
        <f>[24]Abril!$H$26</f>
        <v>5.7600000000000007</v>
      </c>
      <c r="X28" s="47">
        <f>[24]Abril!$H$27</f>
        <v>9.3600000000000012</v>
      </c>
      <c r="Y28" s="47">
        <f>[24]Abril!$H$28</f>
        <v>7.9200000000000008</v>
      </c>
      <c r="Z28" s="47">
        <f>[24]Abril!$H$29</f>
        <v>7.5600000000000005</v>
      </c>
      <c r="AA28" s="47">
        <f>[24]Abril!$H$30</f>
        <v>7.2</v>
      </c>
      <c r="AB28" s="47">
        <f>[24]Abril!$H$31</f>
        <v>2.8800000000000003</v>
      </c>
      <c r="AC28" s="47">
        <f>[24]Abril!$H$32</f>
        <v>2.8800000000000003</v>
      </c>
      <c r="AD28" s="47">
        <f>[24]Abril!$H$33</f>
        <v>5.04</v>
      </c>
      <c r="AE28" s="47">
        <f>[24]Abril!$H$34</f>
        <v>1.08</v>
      </c>
      <c r="AF28" s="48">
        <f t="shared" si="4"/>
        <v>19.079999999999998</v>
      </c>
      <c r="AG28" s="111">
        <f t="shared" si="2"/>
        <v>7.26</v>
      </c>
    </row>
    <row r="29" spans="1:33" ht="17.100000000000001" customHeight="1" x14ac:dyDescent="0.2">
      <c r="A29" s="138" t="s">
        <v>19</v>
      </c>
      <c r="B29" s="47" t="str">
        <f>[25]Abril!$H$5</f>
        <v>*</v>
      </c>
      <c r="C29" s="47" t="str">
        <f>[25]Abril!$H$6</f>
        <v>*</v>
      </c>
      <c r="D29" s="47" t="str">
        <f>[25]Abril!$H$7</f>
        <v>*</v>
      </c>
      <c r="E29" s="47" t="str">
        <f>[25]Abril!$H$8</f>
        <v>*</v>
      </c>
      <c r="F29" s="47" t="str">
        <f>[25]Abril!$H$9</f>
        <v>*</v>
      </c>
      <c r="G29" s="47" t="str">
        <f>[25]Abril!$H$10</f>
        <v>*</v>
      </c>
      <c r="H29" s="47" t="str">
        <f>[25]Abril!$H$11</f>
        <v>*</v>
      </c>
      <c r="I29" s="47" t="str">
        <f>[25]Abril!$H$12</f>
        <v>*</v>
      </c>
      <c r="J29" s="47" t="str">
        <f>[25]Abril!$H$13</f>
        <v>*</v>
      </c>
      <c r="K29" s="47" t="str">
        <f>[25]Abril!$H$14</f>
        <v>*</v>
      </c>
      <c r="L29" s="47" t="str">
        <f>[25]Abril!$H$15</f>
        <v>*</v>
      </c>
      <c r="M29" s="47" t="str">
        <f>[25]Abril!$H$16</f>
        <v>*</v>
      </c>
      <c r="N29" s="47" t="str">
        <f>[25]Abril!$H$17</f>
        <v>*</v>
      </c>
      <c r="O29" s="47">
        <f>[25]Abril!$H$18</f>
        <v>7.2</v>
      </c>
      <c r="P29" s="47">
        <f>[25]Abril!$H$19</f>
        <v>15.48</v>
      </c>
      <c r="Q29" s="47">
        <f>[25]Abril!$H$20</f>
        <v>14.04</v>
      </c>
      <c r="R29" s="47">
        <f>[25]Abril!$H$21</f>
        <v>19.440000000000001</v>
      </c>
      <c r="S29" s="47">
        <f>[25]Abril!$H$22</f>
        <v>16.559999999999999</v>
      </c>
      <c r="T29" s="47">
        <f>[25]Abril!$H$23</f>
        <v>20.16</v>
      </c>
      <c r="U29" s="47">
        <f>[25]Abril!$H$24</f>
        <v>11.16</v>
      </c>
      <c r="V29" s="47">
        <f>[25]Abril!$H$25</f>
        <v>9.7200000000000006</v>
      </c>
      <c r="W29" s="47">
        <f>[25]Abril!$H$26</f>
        <v>11.16</v>
      </c>
      <c r="X29" s="47">
        <f>[25]Abril!$H$27</f>
        <v>14.76</v>
      </c>
      <c r="Y29" s="47">
        <f>[25]Abril!$H$28</f>
        <v>9.7200000000000006</v>
      </c>
      <c r="Z29" s="47">
        <f>[25]Abril!$H$29</f>
        <v>11.16</v>
      </c>
      <c r="AA29" s="47">
        <f>[25]Abril!$H$30</f>
        <v>12.24</v>
      </c>
      <c r="AB29" s="47">
        <f>[25]Abril!$H$31</f>
        <v>15.840000000000002</v>
      </c>
      <c r="AC29" s="47">
        <f>[25]Abril!$H$32</f>
        <v>13.32</v>
      </c>
      <c r="AD29" s="47">
        <f>[25]Abril!$H$33</f>
        <v>15.48</v>
      </c>
      <c r="AE29" s="47">
        <f>[25]Abril!$H$34</f>
        <v>10.08</v>
      </c>
      <c r="AF29" s="48">
        <f t="shared" si="4"/>
        <v>20.16</v>
      </c>
      <c r="AG29" s="111">
        <f t="shared" si="2"/>
        <v>13.383529411764705</v>
      </c>
    </row>
    <row r="30" spans="1:33" ht="17.100000000000001" customHeight="1" x14ac:dyDescent="0.2">
      <c r="A30" s="138" t="s">
        <v>31</v>
      </c>
      <c r="B30" s="47">
        <f>[26]Abril!$H$5</f>
        <v>10.08</v>
      </c>
      <c r="C30" s="47">
        <f>[26]Abril!$H$6</f>
        <v>13.32</v>
      </c>
      <c r="D30" s="47">
        <f>[26]Abril!$H$7</f>
        <v>9.7200000000000006</v>
      </c>
      <c r="E30" s="47">
        <f>[26]Abril!$H$8</f>
        <v>8.64</v>
      </c>
      <c r="F30" s="47">
        <f>[26]Abril!$H$9</f>
        <v>7.2</v>
      </c>
      <c r="G30" s="47">
        <f>[26]Abril!$H$10</f>
        <v>8.64</v>
      </c>
      <c r="H30" s="47">
        <f>[26]Abril!$H$11</f>
        <v>18</v>
      </c>
      <c r="I30" s="47">
        <f>[26]Abril!$H$12</f>
        <v>11.520000000000001</v>
      </c>
      <c r="J30" s="47">
        <f>[26]Abril!$H$13</f>
        <v>10.8</v>
      </c>
      <c r="K30" s="47">
        <f>[26]Abril!$H$14</f>
        <v>13.68</v>
      </c>
      <c r="L30" s="47">
        <f>[26]Abril!$H$15</f>
        <v>20.88</v>
      </c>
      <c r="M30" s="47">
        <f>[26]Abril!$H$16</f>
        <v>15.48</v>
      </c>
      <c r="N30" s="47">
        <f>[26]Abril!$H$17</f>
        <v>14.76</v>
      </c>
      <c r="O30" s="47">
        <f>[26]Abril!$H$18</f>
        <v>11.520000000000001</v>
      </c>
      <c r="P30" s="47">
        <f>[26]Abril!$H$19</f>
        <v>11.879999999999999</v>
      </c>
      <c r="Q30" s="47">
        <f>[26]Abril!$H$20</f>
        <v>11.520000000000001</v>
      </c>
      <c r="R30" s="47">
        <f>[26]Abril!$H$21</f>
        <v>13.32</v>
      </c>
      <c r="S30" s="47">
        <f>[26]Abril!$H$22</f>
        <v>16.2</v>
      </c>
      <c r="T30" s="47">
        <f>[26]Abril!$H$23</f>
        <v>11.879999999999999</v>
      </c>
      <c r="U30" s="47">
        <f>[26]Abril!$H$24</f>
        <v>13.68</v>
      </c>
      <c r="V30" s="47">
        <f>[26]Abril!$H$25</f>
        <v>9.7200000000000006</v>
      </c>
      <c r="W30" s="47">
        <f>[26]Abril!$H$26</f>
        <v>12.96</v>
      </c>
      <c r="X30" s="47">
        <f>[26]Abril!$H$27</f>
        <v>11.16</v>
      </c>
      <c r="Y30" s="47">
        <f>[26]Abril!$H$28</f>
        <v>9.3600000000000012</v>
      </c>
      <c r="Z30" s="47">
        <f>[26]Abril!$H$29</f>
        <v>12.24</v>
      </c>
      <c r="AA30" s="47">
        <f>[26]Abril!$H$30</f>
        <v>12.24</v>
      </c>
      <c r="AB30" s="47">
        <f>[26]Abril!$H$31</f>
        <v>12.6</v>
      </c>
      <c r="AC30" s="47">
        <f>[26]Abril!$H$32</f>
        <v>12.24</v>
      </c>
      <c r="AD30" s="47">
        <f>[26]Abril!$H$33</f>
        <v>11.879999999999999</v>
      </c>
      <c r="AE30" s="47">
        <f>[26]Abril!$H$34</f>
        <v>10.08</v>
      </c>
      <c r="AF30" s="48">
        <f t="shared" si="4"/>
        <v>20.88</v>
      </c>
      <c r="AG30" s="111">
        <f t="shared" si="2"/>
        <v>12.240000000000002</v>
      </c>
    </row>
    <row r="31" spans="1:33" ht="17.100000000000001" customHeight="1" x14ac:dyDescent="0.2">
      <c r="A31" s="138" t="s">
        <v>51</v>
      </c>
      <c r="B31" s="47">
        <f>[27]Abril!$H$5</f>
        <v>16.2</v>
      </c>
      <c r="C31" s="47">
        <f>[27]Abril!$H$6</f>
        <v>10.8</v>
      </c>
      <c r="D31" s="47">
        <f>[27]Abril!$H$7</f>
        <v>13.68</v>
      </c>
      <c r="E31" s="47">
        <f>[27]Abril!$H$8</f>
        <v>9.3600000000000012</v>
      </c>
      <c r="F31" s="47">
        <f>[27]Abril!$H$9</f>
        <v>17.28</v>
      </c>
      <c r="G31" s="47">
        <f>[27]Abril!$H$10</f>
        <v>13.32</v>
      </c>
      <c r="H31" s="47">
        <f>[27]Abril!$H$11</f>
        <v>14.76</v>
      </c>
      <c r="I31" s="47">
        <f>[27]Abril!$H$12</f>
        <v>14.4</v>
      </c>
      <c r="J31" s="47">
        <f>[27]Abril!$H$13</f>
        <v>13.32</v>
      </c>
      <c r="K31" s="47">
        <f>[27]Abril!$H$14</f>
        <v>17.64</v>
      </c>
      <c r="L31" s="47">
        <f>[27]Abril!$H$15</f>
        <v>19.440000000000001</v>
      </c>
      <c r="M31" s="47">
        <f>[27]Abril!$H$16</f>
        <v>20.88</v>
      </c>
      <c r="N31" s="47">
        <f>[27]Abril!$H$17</f>
        <v>16.920000000000002</v>
      </c>
      <c r="O31" s="47">
        <f>[27]Abril!$H$18</f>
        <v>28.8</v>
      </c>
      <c r="P31" s="47">
        <f>[27]Abril!$H$19</f>
        <v>16.920000000000002</v>
      </c>
      <c r="Q31" s="47">
        <f>[27]Abril!$H$20</f>
        <v>25.2</v>
      </c>
      <c r="R31" s="47">
        <f>[27]Abril!$H$21</f>
        <v>27</v>
      </c>
      <c r="S31" s="47">
        <f>[27]Abril!$H$22</f>
        <v>15.840000000000002</v>
      </c>
      <c r="T31" s="47">
        <f>[27]Abril!$H$23</f>
        <v>14.4</v>
      </c>
      <c r="U31" s="47">
        <f>[27]Abril!$H$24</f>
        <v>12.6</v>
      </c>
      <c r="V31" s="47">
        <f>[27]Abril!$H$25</f>
        <v>15.120000000000001</v>
      </c>
      <c r="W31" s="47">
        <f>[27]Abril!$H$26</f>
        <v>15.48</v>
      </c>
      <c r="X31" s="47">
        <f>[27]Abril!$H$27</f>
        <v>14.4</v>
      </c>
      <c r="Y31" s="47">
        <f>[27]Abril!$H$28</f>
        <v>13.68</v>
      </c>
      <c r="Z31" s="47">
        <f>[27]Abril!$H$29</f>
        <v>16.920000000000002</v>
      </c>
      <c r="AA31" s="47">
        <f>[27]Abril!$H$30</f>
        <v>16.920000000000002</v>
      </c>
      <c r="AB31" s="47">
        <f>[27]Abril!$H$31</f>
        <v>11.879999999999999</v>
      </c>
      <c r="AC31" s="47">
        <f>[27]Abril!$H$32</f>
        <v>19.079999999999998</v>
      </c>
      <c r="AD31" s="47">
        <f>[27]Abril!$H$33</f>
        <v>13.68</v>
      </c>
      <c r="AE31" s="47">
        <f>[27]Abril!$H$34</f>
        <v>16.2</v>
      </c>
      <c r="AF31" s="48">
        <f>MAX(B31:AE31)</f>
        <v>28.8</v>
      </c>
      <c r="AG31" s="111">
        <f t="shared" si="2"/>
        <v>16.404</v>
      </c>
    </row>
    <row r="32" spans="1:33" ht="17.100000000000001" customHeight="1" x14ac:dyDescent="0.2">
      <c r="A32" s="138" t="s">
        <v>20</v>
      </c>
      <c r="B32" s="47">
        <f>[28]Abril!$H$5</f>
        <v>9.7200000000000006</v>
      </c>
      <c r="C32" s="47">
        <f>[28]Abril!$H$6</f>
        <v>8.64</v>
      </c>
      <c r="D32" s="47">
        <f>[28]Abril!$H$7</f>
        <v>10.08</v>
      </c>
      <c r="E32" s="47">
        <f>[28]Abril!$H$8</f>
        <v>11.16</v>
      </c>
      <c r="F32" s="47">
        <f>[28]Abril!$H$9</f>
        <v>6.48</v>
      </c>
      <c r="G32" s="47">
        <f>[28]Abril!$H$10</f>
        <v>5.7600000000000007</v>
      </c>
      <c r="H32" s="47">
        <f>[28]Abril!$H$11</f>
        <v>8.2799999999999994</v>
      </c>
      <c r="I32" s="47">
        <f>[28]Abril!$H$12</f>
        <v>9.7200000000000006</v>
      </c>
      <c r="J32" s="47">
        <f>[28]Abril!$H$13</f>
        <v>10.44</v>
      </c>
      <c r="K32" s="47">
        <f>[28]Abril!$H$14</f>
        <v>14.04</v>
      </c>
      <c r="L32" s="47">
        <f>[28]Abril!$H$15</f>
        <v>16.559999999999999</v>
      </c>
      <c r="M32" s="47">
        <f>[28]Abril!$H$16</f>
        <v>12.6</v>
      </c>
      <c r="N32" s="47">
        <f>[28]Abril!$H$17</f>
        <v>9</v>
      </c>
      <c r="O32" s="47">
        <f>[28]Abril!$H$18</f>
        <v>7.2</v>
      </c>
      <c r="P32" s="47">
        <f>[28]Abril!$H$19</f>
        <v>12.24</v>
      </c>
      <c r="Q32" s="47">
        <f>[28]Abril!$H$20</f>
        <v>6.48</v>
      </c>
      <c r="R32" s="47">
        <f>[28]Abril!$H$21</f>
        <v>10.08</v>
      </c>
      <c r="S32" s="47">
        <f>[28]Abril!$H$22</f>
        <v>12.6</v>
      </c>
      <c r="T32" s="47">
        <f>[28]Abril!$H$23</f>
        <v>8.64</v>
      </c>
      <c r="U32" s="47">
        <f>[28]Abril!$H$24</f>
        <v>10.44</v>
      </c>
      <c r="V32" s="47">
        <f>[28]Abril!$H$25</f>
        <v>7.9200000000000008</v>
      </c>
      <c r="W32" s="47">
        <f>[28]Abril!$H$26</f>
        <v>7.9200000000000008</v>
      </c>
      <c r="X32" s="47">
        <f>[28]Abril!$H$27</f>
        <v>8.64</v>
      </c>
      <c r="Y32" s="47">
        <f>[28]Abril!$H$28</f>
        <v>8.2799999999999994</v>
      </c>
      <c r="Z32" s="47">
        <f>[28]Abril!$H$29</f>
        <v>8.2799999999999994</v>
      </c>
      <c r="AA32" s="47">
        <f>[28]Abril!$H$30</f>
        <v>8.2799999999999994</v>
      </c>
      <c r="AB32" s="47">
        <f>[28]Abril!$H$31</f>
        <v>10.8</v>
      </c>
      <c r="AC32" s="47">
        <f>[28]Abril!$H$32</f>
        <v>5.04</v>
      </c>
      <c r="AD32" s="47">
        <f>[28]Abril!$H$33</f>
        <v>9</v>
      </c>
      <c r="AE32" s="47">
        <f>[28]Abril!$H$34</f>
        <v>9</v>
      </c>
      <c r="AF32" s="48">
        <f>MAX(B32:AE32)</f>
        <v>16.559999999999999</v>
      </c>
      <c r="AG32" s="111">
        <f t="shared" ref="AG32" si="5">AVERAGE(B32:AE32)</f>
        <v>9.4439999999999973</v>
      </c>
    </row>
    <row r="33" spans="1:33" ht="17.100000000000001" customHeight="1" x14ac:dyDescent="0.2">
      <c r="A33" s="87" t="s">
        <v>149</v>
      </c>
      <c r="B33" s="47" t="str">
        <f>[29]Abril!$H$5</f>
        <v>*</v>
      </c>
      <c r="C33" s="47" t="str">
        <f>[29]Abril!$H$6</f>
        <v>*</v>
      </c>
      <c r="D33" s="47" t="str">
        <f>[29]Abril!$H$7</f>
        <v>*</v>
      </c>
      <c r="E33" s="47" t="str">
        <f>[29]Abril!$H$8</f>
        <v>*</v>
      </c>
      <c r="F33" s="47" t="str">
        <f>[29]Abril!$H$9</f>
        <v>*</v>
      </c>
      <c r="G33" s="47" t="str">
        <f>[29]Abril!$H$10</f>
        <v>*</v>
      </c>
      <c r="H33" s="47" t="str">
        <f>[29]Abril!$H$11</f>
        <v>*</v>
      </c>
      <c r="I33" s="47" t="str">
        <f>[29]Abril!$H$12</f>
        <v>*</v>
      </c>
      <c r="J33" s="47">
        <f>[29]Abril!$H$13</f>
        <v>8.64</v>
      </c>
      <c r="K33" s="47">
        <f>[29]Abril!$H$14</f>
        <v>20.52</v>
      </c>
      <c r="L33" s="47">
        <f>[29]Abril!$H$15</f>
        <v>17.28</v>
      </c>
      <c r="M33" s="47">
        <f>[29]Abril!$H$16</f>
        <v>14.04</v>
      </c>
      <c r="N33" s="47">
        <f>[29]Abril!$H$17</f>
        <v>12.96</v>
      </c>
      <c r="O33" s="47">
        <f>[29]Abril!$H$18</f>
        <v>19.079999999999998</v>
      </c>
      <c r="P33" s="47">
        <f>[29]Abril!$H$19</f>
        <v>18.36</v>
      </c>
      <c r="Q33" s="47">
        <f>[29]Abril!$H$20</f>
        <v>19.8</v>
      </c>
      <c r="R33" s="47">
        <f>[29]Abril!$H$21</f>
        <v>20.16</v>
      </c>
      <c r="S33" s="47">
        <f>[29]Abril!$H$22</f>
        <v>19.079999999999998</v>
      </c>
      <c r="T33" s="47">
        <f>[29]Abril!$H$23</f>
        <v>16.2</v>
      </c>
      <c r="U33" s="47">
        <f>[29]Abril!$H$24</f>
        <v>10.8</v>
      </c>
      <c r="V33" s="47">
        <f>[29]Abril!$H$25</f>
        <v>11.16</v>
      </c>
      <c r="W33" s="47">
        <f>[29]Abril!$H$26</f>
        <v>12.6</v>
      </c>
      <c r="X33" s="47">
        <f>[29]Abril!$H$27</f>
        <v>12.6</v>
      </c>
      <c r="Y33" s="47">
        <f>[29]Abril!$H$28</f>
        <v>14.76</v>
      </c>
      <c r="Z33" s="47">
        <f>[29]Abril!$H$29</f>
        <v>14.04</v>
      </c>
      <c r="AA33" s="47">
        <f>[29]Abril!$H$30</f>
        <v>12.96</v>
      </c>
      <c r="AB33" s="47">
        <f>[29]Abril!$H$31</f>
        <v>13.32</v>
      </c>
      <c r="AC33" s="47">
        <f>[29]Abril!$H$32</f>
        <v>12.96</v>
      </c>
      <c r="AD33" s="47">
        <f>[29]Abril!$H$33</f>
        <v>15.840000000000002</v>
      </c>
      <c r="AE33" s="47">
        <f>[29]Abril!$H$34</f>
        <v>10.8</v>
      </c>
      <c r="AF33" s="44">
        <f t="shared" ref="AF33:AF49" si="6">MAX(B33:AE33)</f>
        <v>20.52</v>
      </c>
      <c r="AG33" s="111">
        <f>AVERAGE(B33:AE33)</f>
        <v>14.907272727272725</v>
      </c>
    </row>
    <row r="34" spans="1:33" ht="17.100000000000001" customHeight="1" x14ac:dyDescent="0.2">
      <c r="A34" s="87" t="s">
        <v>150</v>
      </c>
      <c r="B34" s="47" t="str">
        <f>[30]Abril!$H$5</f>
        <v>*</v>
      </c>
      <c r="C34" s="47" t="str">
        <f>[30]Abril!$H$6</f>
        <v>*</v>
      </c>
      <c r="D34" s="47" t="str">
        <f>[30]Abril!$H$7</f>
        <v>*</v>
      </c>
      <c r="E34" s="47" t="str">
        <f>[30]Abril!$H$8</f>
        <v>*</v>
      </c>
      <c r="F34" s="47" t="str">
        <f>[30]Abril!$H$9</f>
        <v>*</v>
      </c>
      <c r="G34" s="47" t="str">
        <f>[30]Abril!$H$10</f>
        <v>*</v>
      </c>
      <c r="H34" s="47" t="str">
        <f>[30]Abril!$H$11</f>
        <v>*</v>
      </c>
      <c r="I34" s="47" t="str">
        <f>[30]Abril!$H$12</f>
        <v>*</v>
      </c>
      <c r="J34" s="47" t="str">
        <f>[30]Abril!$H$13</f>
        <v>*</v>
      </c>
      <c r="K34" s="47" t="str">
        <f>[30]Abril!$H$14</f>
        <v>*</v>
      </c>
      <c r="L34" s="47" t="str">
        <f>[30]Abril!$H$15</f>
        <v>*</v>
      </c>
      <c r="M34" s="47" t="str">
        <f>[30]Abril!$H$16</f>
        <v>*</v>
      </c>
      <c r="N34" s="47">
        <f>[30]Abril!$H$17</f>
        <v>9</v>
      </c>
      <c r="O34" s="47">
        <f>[30]Abril!$H$18</f>
        <v>15.120000000000001</v>
      </c>
      <c r="P34" s="47">
        <f>[30]Abril!$H$19</f>
        <v>19.8</v>
      </c>
      <c r="Q34" s="47">
        <f>[30]Abril!$H$20</f>
        <v>21.240000000000002</v>
      </c>
      <c r="R34" s="47">
        <f>[30]Abril!$H$21</f>
        <v>26.64</v>
      </c>
      <c r="S34" s="47">
        <f>[30]Abril!$H$22</f>
        <v>26.28</v>
      </c>
      <c r="T34" s="47">
        <f>[30]Abril!$H$23</f>
        <v>22.32</v>
      </c>
      <c r="U34" s="47">
        <f>[30]Abril!$H$24</f>
        <v>15.840000000000002</v>
      </c>
      <c r="V34" s="47">
        <f>[30]Abril!$H$25</f>
        <v>12.24</v>
      </c>
      <c r="W34" s="47">
        <f>[30]Abril!$H$26</f>
        <v>16.2</v>
      </c>
      <c r="X34" s="47">
        <f>[30]Abril!$H$27</f>
        <v>19.079999999999998</v>
      </c>
      <c r="Y34" s="47">
        <f>[30]Abril!$H$28</f>
        <v>16.920000000000002</v>
      </c>
      <c r="Z34" s="47">
        <f>[30]Abril!$H$29</f>
        <v>14.04</v>
      </c>
      <c r="AA34" s="47">
        <f>[30]Abril!$H$30</f>
        <v>17.64</v>
      </c>
      <c r="AB34" s="47">
        <f>[30]Abril!$H$31</f>
        <v>15.840000000000002</v>
      </c>
      <c r="AC34" s="47">
        <f>[30]Abril!$H$32</f>
        <v>15.48</v>
      </c>
      <c r="AD34" s="47">
        <f>[30]Abril!$H$33</f>
        <v>15.840000000000002</v>
      </c>
      <c r="AE34" s="47">
        <f>[30]Abril!$H$34</f>
        <v>15.120000000000001</v>
      </c>
      <c r="AF34" s="48">
        <f t="shared" si="6"/>
        <v>26.64</v>
      </c>
      <c r="AG34" s="111">
        <f t="shared" ref="AG34:AG49" si="7">AVERAGE(B34:AE34)</f>
        <v>17.48</v>
      </c>
    </row>
    <row r="35" spans="1:33" ht="17.100000000000001" customHeight="1" x14ac:dyDescent="0.2">
      <c r="A35" s="87" t="s">
        <v>151</v>
      </c>
      <c r="B35" s="47">
        <f>[31]Abril!$H$5</f>
        <v>16.920000000000002</v>
      </c>
      <c r="C35" s="47">
        <f>[31]Abril!$H$6</f>
        <v>16.559999999999999</v>
      </c>
      <c r="D35" s="47">
        <f>[31]Abril!$H$7</f>
        <v>12.96</v>
      </c>
      <c r="E35" s="47">
        <f>[31]Abril!$H$8</f>
        <v>21.240000000000002</v>
      </c>
      <c r="F35" s="47">
        <f>[31]Abril!$H$9</f>
        <v>14.04</v>
      </c>
      <c r="G35" s="47">
        <f>[31]Abril!$H$10</f>
        <v>15.840000000000002</v>
      </c>
      <c r="H35" s="47">
        <f>[31]Abril!$H$11</f>
        <v>19.440000000000001</v>
      </c>
      <c r="I35" s="47">
        <f>[31]Abril!$H$12</f>
        <v>25.2</v>
      </c>
      <c r="J35" s="47">
        <f>[31]Abril!$H$13</f>
        <v>21.240000000000002</v>
      </c>
      <c r="K35" s="47">
        <f>[31]Abril!$H$14</f>
        <v>23.400000000000002</v>
      </c>
      <c r="L35" s="47">
        <f>[31]Abril!$H$15</f>
        <v>22.32</v>
      </c>
      <c r="M35" s="47">
        <f>[31]Abril!$H$16</f>
        <v>18.36</v>
      </c>
      <c r="N35" s="47">
        <f>[31]Abril!$H$17</f>
        <v>18.720000000000002</v>
      </c>
      <c r="O35" s="47">
        <f>[31]Abril!$H$18</f>
        <v>25.92</v>
      </c>
      <c r="P35" s="47">
        <f>[31]Abril!$H$19</f>
        <v>25.56</v>
      </c>
      <c r="Q35" s="47">
        <f>[31]Abril!$H$20</f>
        <v>21.96</v>
      </c>
      <c r="R35" s="47">
        <f>[31]Abril!$H$21</f>
        <v>27.36</v>
      </c>
      <c r="S35" s="47">
        <f>[31]Abril!$H$22</f>
        <v>20.16</v>
      </c>
      <c r="T35" s="47">
        <f>[31]Abril!$H$23</f>
        <v>18</v>
      </c>
      <c r="U35" s="47">
        <f>[31]Abril!$H$24</f>
        <v>20.52</v>
      </c>
      <c r="V35" s="47">
        <f>[31]Abril!$H$25</f>
        <v>14.04</v>
      </c>
      <c r="W35" s="47">
        <f>[31]Abril!$H$26</f>
        <v>18</v>
      </c>
      <c r="X35" s="47">
        <f>[31]Abril!$H$27</f>
        <v>21.240000000000002</v>
      </c>
      <c r="Y35" s="47">
        <f>[31]Abril!$H$28</f>
        <v>21.96</v>
      </c>
      <c r="Z35" s="47">
        <f>[31]Abril!$H$29</f>
        <v>19.8</v>
      </c>
      <c r="AA35" s="47">
        <f>[31]Abril!$H$30</f>
        <v>19.079999999999998</v>
      </c>
      <c r="AB35" s="47">
        <f>[31]Abril!$H$31</f>
        <v>16.920000000000002</v>
      </c>
      <c r="AC35" s="47">
        <f>[31]Abril!$H$32</f>
        <v>14.76</v>
      </c>
      <c r="AD35" s="47">
        <f>[31]Abril!$H$33</f>
        <v>15.840000000000002</v>
      </c>
      <c r="AE35" s="47">
        <f>[31]Abril!$H$34</f>
        <v>17.64</v>
      </c>
      <c r="AF35" s="48">
        <f t="shared" si="6"/>
        <v>27.36</v>
      </c>
      <c r="AG35" s="111">
        <f t="shared" si="7"/>
        <v>19.5</v>
      </c>
    </row>
    <row r="36" spans="1:33" ht="17.100000000000001" customHeight="1" x14ac:dyDescent="0.2">
      <c r="A36" s="87" t="s">
        <v>152</v>
      </c>
      <c r="B36" s="47" t="str">
        <f>[32]Abril!$H$5</f>
        <v>*</v>
      </c>
      <c r="C36" s="47" t="str">
        <f>[32]Abril!$H$6</f>
        <v>*</v>
      </c>
      <c r="D36" s="47" t="str">
        <f>[32]Abril!$H$7</f>
        <v>*</v>
      </c>
      <c r="E36" s="47" t="str">
        <f>[32]Abril!$H$8</f>
        <v>*</v>
      </c>
      <c r="F36" s="47" t="str">
        <f>[32]Abril!$H$9</f>
        <v>*</v>
      </c>
      <c r="G36" s="47" t="str">
        <f>[32]Abril!$H$10</f>
        <v>*</v>
      </c>
      <c r="H36" s="47" t="str">
        <f>[32]Abril!$H$11</f>
        <v>*</v>
      </c>
      <c r="I36" s="47" t="str">
        <f>[32]Abril!$H$12</f>
        <v>*</v>
      </c>
      <c r="J36" s="47" t="str">
        <f>[32]Abril!$H$13</f>
        <v>*</v>
      </c>
      <c r="K36" s="47" t="str">
        <f>[32]Abril!$H$14</f>
        <v>*</v>
      </c>
      <c r="L36" s="47" t="str">
        <f>[32]Abril!$H$15</f>
        <v>*</v>
      </c>
      <c r="M36" s="47" t="str">
        <f>[32]Abril!$H$16</f>
        <v>*</v>
      </c>
      <c r="N36" s="47" t="str">
        <f>[32]Abril!$H$17</f>
        <v>*</v>
      </c>
      <c r="O36" s="47" t="str">
        <f>[32]Abril!$H$18</f>
        <v>*</v>
      </c>
      <c r="P36" s="47" t="str">
        <f>[32]Abril!$H$19</f>
        <v>*</v>
      </c>
      <c r="Q36" s="47" t="str">
        <f>[32]Abril!$H$20</f>
        <v>*</v>
      </c>
      <c r="R36" s="47" t="str">
        <f>[32]Abril!$H$21</f>
        <v>*</v>
      </c>
      <c r="S36" s="47" t="str">
        <f>[32]Abril!$H$22</f>
        <v>*</v>
      </c>
      <c r="T36" s="47" t="str">
        <f>[32]Abril!$H$23</f>
        <v>*</v>
      </c>
      <c r="U36" s="47" t="str">
        <f>[32]Abril!$H$24</f>
        <v>*</v>
      </c>
      <c r="V36" s="47" t="str">
        <f>[32]Abril!$H$25</f>
        <v>*</v>
      </c>
      <c r="W36" s="47" t="str">
        <f>[32]Abril!$H$26</f>
        <v>*</v>
      </c>
      <c r="X36" s="47" t="str">
        <f>[32]Abril!$H$27</f>
        <v>*</v>
      </c>
      <c r="Y36" s="47" t="str">
        <f>[32]Abril!$H$28</f>
        <v>*</v>
      </c>
      <c r="Z36" s="47" t="str">
        <f>[32]Abril!$H$29</f>
        <v>*</v>
      </c>
      <c r="AA36" s="47" t="str">
        <f>[32]Abril!$H$30</f>
        <v>*</v>
      </c>
      <c r="AB36" s="47" t="str">
        <f>[32]Abril!$H$31</f>
        <v>*</v>
      </c>
      <c r="AC36" s="47" t="str">
        <f>[32]Abril!$H$32</f>
        <v>*</v>
      </c>
      <c r="AD36" s="47" t="str">
        <f>[32]Abril!$H$33</f>
        <v>*</v>
      </c>
      <c r="AE36" s="47" t="str">
        <f>[32]Abril!$H$34</f>
        <v>*</v>
      </c>
      <c r="AF36" s="48" t="s">
        <v>133</v>
      </c>
      <c r="AG36" s="111" t="s">
        <v>133</v>
      </c>
    </row>
    <row r="37" spans="1:33" ht="17.100000000000001" customHeight="1" x14ac:dyDescent="0.2">
      <c r="A37" s="87" t="s">
        <v>153</v>
      </c>
      <c r="B37" s="47" t="str">
        <f>[33]Abril!$H$5</f>
        <v>*</v>
      </c>
      <c r="C37" s="47" t="str">
        <f>[33]Abril!$H$6</f>
        <v>*</v>
      </c>
      <c r="D37" s="47" t="str">
        <f>[33]Abril!$H$7</f>
        <v>*</v>
      </c>
      <c r="E37" s="47" t="str">
        <f>[33]Abril!$H$8</f>
        <v>*</v>
      </c>
      <c r="F37" s="47" t="str">
        <f>[33]Abril!$H$9</f>
        <v>*</v>
      </c>
      <c r="G37" s="47">
        <f>[33]Abril!$H$10</f>
        <v>10.44</v>
      </c>
      <c r="H37" s="47">
        <f>[33]Abril!$H$11</f>
        <v>12.96</v>
      </c>
      <c r="I37" s="47">
        <f>[33]Abril!$H$12</f>
        <v>14.76</v>
      </c>
      <c r="J37" s="47">
        <f>[33]Abril!$H$13</f>
        <v>14.76</v>
      </c>
      <c r="K37" s="47">
        <f>[33]Abril!$H$14</f>
        <v>17.28</v>
      </c>
      <c r="L37" s="47">
        <f>[33]Abril!$H$15</f>
        <v>20.16</v>
      </c>
      <c r="M37" s="47">
        <f>[33]Abril!$H$16</f>
        <v>15.120000000000001</v>
      </c>
      <c r="N37" s="47">
        <f>[33]Abril!$H$17</f>
        <v>10.8</v>
      </c>
      <c r="O37" s="47">
        <f>[33]Abril!$H$18</f>
        <v>13.32</v>
      </c>
      <c r="P37" s="47">
        <f>[33]Abril!$H$19</f>
        <v>19.440000000000001</v>
      </c>
      <c r="Q37" s="47">
        <f>[33]Abril!$H$20</f>
        <v>18</v>
      </c>
      <c r="R37" s="47">
        <f>[33]Abril!$H$21</f>
        <v>19.8</v>
      </c>
      <c r="S37" s="47">
        <f>[33]Abril!$H$22</f>
        <v>18.36</v>
      </c>
      <c r="T37" s="47">
        <f>[33]Abril!$H$23</f>
        <v>12.24</v>
      </c>
      <c r="U37" s="47">
        <f>[33]Abril!$H$24</f>
        <v>15.840000000000002</v>
      </c>
      <c r="V37" s="47">
        <f>[33]Abril!$H$25</f>
        <v>9.3600000000000012</v>
      </c>
      <c r="W37" s="47">
        <f>[33]Abril!$H$26</f>
        <v>11.879999999999999</v>
      </c>
      <c r="X37" s="47">
        <f>[33]Abril!$H$27</f>
        <v>11.520000000000001</v>
      </c>
      <c r="Y37" s="47">
        <f>[33]Abril!$H$28</f>
        <v>11.879999999999999</v>
      </c>
      <c r="Z37" s="47">
        <f>[33]Abril!$H$29</f>
        <v>12.24</v>
      </c>
      <c r="AA37" s="47">
        <f>[33]Abril!$H$30</f>
        <v>13.32</v>
      </c>
      <c r="AB37" s="47">
        <f>[33]Abril!$H$31</f>
        <v>14.04</v>
      </c>
      <c r="AC37" s="47">
        <f>[33]Abril!$H$32</f>
        <v>17.64</v>
      </c>
      <c r="AD37" s="47">
        <f>[33]Abril!$H$33</f>
        <v>15.840000000000002</v>
      </c>
      <c r="AE37" s="47">
        <f>[33]Abril!$H$34</f>
        <v>10.8</v>
      </c>
      <c r="AF37" s="48">
        <f t="shared" si="6"/>
        <v>20.16</v>
      </c>
      <c r="AG37" s="111">
        <f t="shared" si="7"/>
        <v>14.472000000000001</v>
      </c>
    </row>
    <row r="38" spans="1:33" ht="17.100000000000001" customHeight="1" x14ac:dyDescent="0.2">
      <c r="A38" s="87" t="s">
        <v>154</v>
      </c>
      <c r="B38" s="47">
        <f>[34]Abril!$H$5</f>
        <v>16.920000000000002</v>
      </c>
      <c r="C38" s="47">
        <f>[34]Abril!$H$6</f>
        <v>12.96</v>
      </c>
      <c r="D38" s="47">
        <f>[34]Abril!$H$7</f>
        <v>10.8</v>
      </c>
      <c r="E38" s="47">
        <f>[34]Abril!$H$8</f>
        <v>11.520000000000001</v>
      </c>
      <c r="F38" s="47">
        <f>[34]Abril!$H$9</f>
        <v>10.8</v>
      </c>
      <c r="G38" s="47">
        <f>[34]Abril!$H$10</f>
        <v>9</v>
      </c>
      <c r="H38" s="47">
        <f>[34]Abril!$H$11</f>
        <v>18.720000000000002</v>
      </c>
      <c r="I38" s="47">
        <f>[34]Abril!$H$12</f>
        <v>16.559999999999999</v>
      </c>
      <c r="J38" s="47">
        <f>[34]Abril!$H$13</f>
        <v>12.6</v>
      </c>
      <c r="K38" s="47">
        <f>[34]Abril!$H$14</f>
        <v>24.12</v>
      </c>
      <c r="L38" s="47">
        <f>[34]Abril!$H$15</f>
        <v>28.08</v>
      </c>
      <c r="M38" s="47">
        <f>[34]Abril!$H$16</f>
        <v>23.400000000000002</v>
      </c>
      <c r="N38" s="47">
        <f>[34]Abril!$H$17</f>
        <v>14.76</v>
      </c>
      <c r="O38" s="47">
        <f>[34]Abril!$H$18</f>
        <v>13.32</v>
      </c>
      <c r="P38" s="47">
        <f>[34]Abril!$H$19</f>
        <v>15.840000000000002</v>
      </c>
      <c r="Q38" s="47">
        <f>[34]Abril!$H$20</f>
        <v>22.32</v>
      </c>
      <c r="R38" s="47">
        <f>[34]Abril!$H$21</f>
        <v>23.400000000000002</v>
      </c>
      <c r="S38" s="47">
        <f>[34]Abril!$H$22</f>
        <v>21.240000000000002</v>
      </c>
      <c r="T38" s="47">
        <f>[34]Abril!$H$23</f>
        <v>22.32</v>
      </c>
      <c r="U38" s="47">
        <f>[34]Abril!$H$24</f>
        <v>20.16</v>
      </c>
      <c r="V38" s="47">
        <f>[34]Abril!$H$25</f>
        <v>13.32</v>
      </c>
      <c r="W38" s="47">
        <f>[34]Abril!$H$26</f>
        <v>17.28</v>
      </c>
      <c r="X38" s="47">
        <f>[34]Abril!$H$27</f>
        <v>15.120000000000001</v>
      </c>
      <c r="Y38" s="47">
        <f>[34]Abril!$H$28</f>
        <v>17.64</v>
      </c>
      <c r="Z38" s="47">
        <f>[34]Abril!$H$29</f>
        <v>13.32</v>
      </c>
      <c r="AA38" s="47">
        <f>[34]Abril!$H$30</f>
        <v>16.559999999999999</v>
      </c>
      <c r="AB38" s="47">
        <f>[34]Abril!$H$31</f>
        <v>18.720000000000002</v>
      </c>
      <c r="AC38" s="47">
        <f>[34]Abril!$H$32</f>
        <v>17.28</v>
      </c>
      <c r="AD38" s="47">
        <f>[34]Abril!$H$33</f>
        <v>17.64</v>
      </c>
      <c r="AE38" s="47">
        <f>[34]Abril!$H$34</f>
        <v>13.32</v>
      </c>
      <c r="AF38" s="48">
        <f t="shared" si="6"/>
        <v>28.08</v>
      </c>
      <c r="AG38" s="111">
        <f t="shared" si="7"/>
        <v>16.967999999999996</v>
      </c>
    </row>
    <row r="39" spans="1:33" ht="17.100000000000001" customHeight="1" x14ac:dyDescent="0.2">
      <c r="A39" s="87" t="s">
        <v>155</v>
      </c>
      <c r="B39" s="47" t="str">
        <f>[35]Abril!$H$5</f>
        <v>*</v>
      </c>
      <c r="C39" s="47" t="str">
        <f>[35]Abril!$H$6</f>
        <v>*</v>
      </c>
      <c r="D39" s="47" t="str">
        <f>[35]Abril!$H$7</f>
        <v>*</v>
      </c>
      <c r="E39" s="47" t="str">
        <f>[35]Abril!$H$8</f>
        <v>*</v>
      </c>
      <c r="F39" s="47" t="str">
        <f>[35]Abril!$H$9</f>
        <v>*</v>
      </c>
      <c r="G39" s="47" t="str">
        <f>[35]Abril!$H$10</f>
        <v>*</v>
      </c>
      <c r="H39" s="47" t="str">
        <f>[35]Abril!$H$11</f>
        <v>*</v>
      </c>
      <c r="I39" s="47" t="str">
        <f>[35]Abril!$H$12</f>
        <v>*</v>
      </c>
      <c r="J39" s="47" t="str">
        <f>[35]Abril!$H$13</f>
        <v>*</v>
      </c>
      <c r="K39" s="47" t="str">
        <f>[35]Abril!$H$14</f>
        <v>*</v>
      </c>
      <c r="L39" s="47" t="str">
        <f>[35]Abril!$H$15</f>
        <v>*</v>
      </c>
      <c r="M39" s="47" t="str">
        <f>[35]Abril!$H$16</f>
        <v>*</v>
      </c>
      <c r="N39" s="47" t="str">
        <f>[35]Abril!$H$17</f>
        <v>*</v>
      </c>
      <c r="O39" s="47" t="str">
        <f>[35]Abril!$H$18</f>
        <v>*</v>
      </c>
      <c r="P39" s="47" t="str">
        <f>[35]Abril!$H$19</f>
        <v>*</v>
      </c>
      <c r="Q39" s="47" t="str">
        <f>[35]Abril!$H$20</f>
        <v>*</v>
      </c>
      <c r="R39" s="47">
        <f>[35]Abril!$H$21</f>
        <v>11.879999999999999</v>
      </c>
      <c r="S39" s="47">
        <f>[35]Abril!$H$22</f>
        <v>12.6</v>
      </c>
      <c r="T39" s="47">
        <f>[35]Abril!$H$23</f>
        <v>14.4</v>
      </c>
      <c r="U39" s="47">
        <f>[35]Abril!$H$24</f>
        <v>16.920000000000002</v>
      </c>
      <c r="V39" s="47">
        <f>[35]Abril!$H$25</f>
        <v>12.24</v>
      </c>
      <c r="W39" s="47">
        <f>[35]Abril!$H$26</f>
        <v>14.4</v>
      </c>
      <c r="X39" s="47">
        <f>[35]Abril!$H$27</f>
        <v>16.2</v>
      </c>
      <c r="Y39" s="47">
        <f>[35]Abril!$H$28</f>
        <v>16.920000000000002</v>
      </c>
      <c r="Z39" s="47">
        <f>[35]Abril!$H$29</f>
        <v>14.76</v>
      </c>
      <c r="AA39" s="47">
        <f>[35]Abril!$H$30</f>
        <v>14.4</v>
      </c>
      <c r="AB39" s="47">
        <f>[35]Abril!$H$31</f>
        <v>12.24</v>
      </c>
      <c r="AC39" s="47">
        <f>[35]Abril!$H$32</f>
        <v>13.68</v>
      </c>
      <c r="AD39" s="47">
        <f>[35]Abril!$H$33</f>
        <v>13.68</v>
      </c>
      <c r="AE39" s="47">
        <f>[35]Abril!$H$34</f>
        <v>12.96</v>
      </c>
      <c r="AF39" s="48">
        <f t="shared" si="6"/>
        <v>16.920000000000002</v>
      </c>
      <c r="AG39" s="111">
        <f t="shared" si="7"/>
        <v>14.091428571428574</v>
      </c>
    </row>
    <row r="40" spans="1:33" ht="17.100000000000001" customHeight="1" x14ac:dyDescent="0.2">
      <c r="A40" s="87" t="s">
        <v>156</v>
      </c>
      <c r="B40" s="47" t="str">
        <f>[36]Abril!$H$5</f>
        <v>*</v>
      </c>
      <c r="C40" s="47" t="str">
        <f>[36]Abril!$H$6</f>
        <v>*</v>
      </c>
      <c r="D40" s="47" t="str">
        <f>[36]Abril!$H$7</f>
        <v>*</v>
      </c>
      <c r="E40" s="47" t="str">
        <f>[36]Abril!$H$8</f>
        <v>*</v>
      </c>
      <c r="F40" s="47" t="str">
        <f>[36]Abril!$H$9</f>
        <v>*</v>
      </c>
      <c r="G40" s="47" t="str">
        <f>[36]Abril!$H$10</f>
        <v>*</v>
      </c>
      <c r="H40" s="47" t="str">
        <f>[36]Abril!$H$11</f>
        <v>*</v>
      </c>
      <c r="I40" s="47" t="str">
        <f>[36]Abril!$H$12</f>
        <v>*</v>
      </c>
      <c r="J40" s="47" t="str">
        <f>[36]Abril!$H$13</f>
        <v>*</v>
      </c>
      <c r="K40" s="47" t="str">
        <f>[36]Abril!$H$14</f>
        <v>*</v>
      </c>
      <c r="L40" s="47" t="str">
        <f>[36]Abril!$H$15</f>
        <v>*</v>
      </c>
      <c r="M40" s="47" t="str">
        <f>[36]Abril!$H$16</f>
        <v>*</v>
      </c>
      <c r="N40" s="47" t="str">
        <f>[36]Abril!$H$17</f>
        <v>*</v>
      </c>
      <c r="O40" s="47" t="str">
        <f>[36]Abril!$H$18</f>
        <v>*</v>
      </c>
      <c r="P40" s="47" t="str">
        <f>[36]Abril!$H$19</f>
        <v>*</v>
      </c>
      <c r="Q40" s="47" t="str">
        <f>[36]Abril!$H$20</f>
        <v>*</v>
      </c>
      <c r="R40" s="47" t="str">
        <f>[36]Abril!$H$21</f>
        <v>*</v>
      </c>
      <c r="S40" s="47" t="str">
        <f>[36]Abril!$H$22</f>
        <v>*</v>
      </c>
      <c r="T40" s="47" t="str">
        <f>[36]Abril!$H$23</f>
        <v>*</v>
      </c>
      <c r="U40" s="47" t="str">
        <f>[36]Abril!$H$24</f>
        <v>*</v>
      </c>
      <c r="V40" s="47" t="str">
        <f>[36]Abril!$H$25</f>
        <v>*</v>
      </c>
      <c r="W40" s="47" t="str">
        <f>[36]Abril!$H$26</f>
        <v>*</v>
      </c>
      <c r="X40" s="47" t="str">
        <f>[36]Abril!$H$27</f>
        <v>*</v>
      </c>
      <c r="Y40" s="47" t="str">
        <f>[36]Abril!$H$28</f>
        <v>*</v>
      </c>
      <c r="Z40" s="47" t="str">
        <f>[36]Abril!$H$29</f>
        <v>*</v>
      </c>
      <c r="AA40" s="47" t="str">
        <f>[36]Abril!$H$30</f>
        <v>*</v>
      </c>
      <c r="AB40" s="47" t="str">
        <f>[36]Abril!$H$31</f>
        <v>*</v>
      </c>
      <c r="AC40" s="47" t="str">
        <f>[36]Abril!$H$32</f>
        <v>*</v>
      </c>
      <c r="AD40" s="47" t="str">
        <f>[36]Abril!$H$33</f>
        <v>*</v>
      </c>
      <c r="AE40" s="47" t="str">
        <f>[36]Abril!$H$34</f>
        <v>*</v>
      </c>
      <c r="AF40" s="48" t="s">
        <v>133</v>
      </c>
      <c r="AG40" s="111" t="s">
        <v>133</v>
      </c>
    </row>
    <row r="41" spans="1:33" ht="17.100000000000001" customHeight="1" x14ac:dyDescent="0.2">
      <c r="A41" s="87" t="s">
        <v>157</v>
      </c>
      <c r="B41" s="47" t="str">
        <f>[37]Abril!$H$5</f>
        <v>*</v>
      </c>
      <c r="C41" s="47" t="str">
        <f>[37]Abril!$H$6</f>
        <v>*</v>
      </c>
      <c r="D41" s="47" t="str">
        <f>[37]Abril!$H$7</f>
        <v>*</v>
      </c>
      <c r="E41" s="47" t="str">
        <f>[37]Abril!$H$8</f>
        <v>*</v>
      </c>
      <c r="F41" s="47" t="str">
        <f>[37]Abril!$H$9</f>
        <v>*</v>
      </c>
      <c r="G41" s="47" t="str">
        <f>[37]Abril!$H$10</f>
        <v>*</v>
      </c>
      <c r="H41" s="47" t="str">
        <f>[37]Abril!$H$11</f>
        <v>*</v>
      </c>
      <c r="I41" s="47" t="str">
        <f>[37]Abril!$H$12</f>
        <v>*</v>
      </c>
      <c r="J41" s="47" t="str">
        <f>[37]Abril!$H$13</f>
        <v>*</v>
      </c>
      <c r="K41" s="47" t="str">
        <f>[37]Abril!$H$14</f>
        <v>*</v>
      </c>
      <c r="L41" s="47">
        <f>[37]Abril!$H$15</f>
        <v>15.48</v>
      </c>
      <c r="M41" s="47">
        <f>[37]Abril!$H$16</f>
        <v>23.040000000000003</v>
      </c>
      <c r="N41" s="47">
        <f>[37]Abril!$H$17</f>
        <v>13.32</v>
      </c>
      <c r="O41" s="47">
        <f>[37]Abril!$H$18</f>
        <v>16.559999999999999</v>
      </c>
      <c r="P41" s="47">
        <f>[37]Abril!$H$19</f>
        <v>20.88</v>
      </c>
      <c r="Q41" s="47">
        <f>[37]Abril!$H$20</f>
        <v>17.28</v>
      </c>
      <c r="R41" s="47">
        <f>[37]Abril!$H$21</f>
        <v>20.88</v>
      </c>
      <c r="S41" s="47">
        <f>[37]Abril!$H$22</f>
        <v>23.040000000000003</v>
      </c>
      <c r="T41" s="47">
        <f>[37]Abril!$H$23</f>
        <v>28.44</v>
      </c>
      <c r="U41" s="47">
        <f>[37]Abril!$H$24</f>
        <v>20.52</v>
      </c>
      <c r="V41" s="47">
        <f>[37]Abril!$H$25</f>
        <v>14.4</v>
      </c>
      <c r="W41" s="47">
        <f>[37]Abril!$H$26</f>
        <v>19.440000000000001</v>
      </c>
      <c r="X41" s="47">
        <f>[37]Abril!$H$27</f>
        <v>25.56</v>
      </c>
      <c r="Y41" s="47">
        <f>[37]Abril!$H$28</f>
        <v>20.52</v>
      </c>
      <c r="Z41" s="47">
        <f>[37]Abril!$H$29</f>
        <v>12.6</v>
      </c>
      <c r="AA41" s="47">
        <f>[37]Abril!$H$30</f>
        <v>18</v>
      </c>
      <c r="AB41" s="47">
        <f>[37]Abril!$H$31</f>
        <v>24.12</v>
      </c>
      <c r="AC41" s="47">
        <f>[37]Abril!$H$32</f>
        <v>19.8</v>
      </c>
      <c r="AD41" s="47">
        <f>[37]Abril!$H$33</f>
        <v>23.040000000000003</v>
      </c>
      <c r="AE41" s="47">
        <f>[37]Abril!$H$34</f>
        <v>15.120000000000001</v>
      </c>
      <c r="AF41" s="48">
        <f t="shared" si="6"/>
        <v>28.44</v>
      </c>
      <c r="AG41" s="111">
        <f t="shared" si="7"/>
        <v>19.602</v>
      </c>
    </row>
    <row r="42" spans="1:33" ht="17.100000000000001" customHeight="1" x14ac:dyDescent="0.2">
      <c r="A42" s="87" t="s">
        <v>158</v>
      </c>
      <c r="B42" s="47">
        <f>[38]Abril!$H$5</f>
        <v>14.76</v>
      </c>
      <c r="C42" s="47">
        <f>[38]Abril!$H$6</f>
        <v>8.2799999999999994</v>
      </c>
      <c r="D42" s="47">
        <f>[38]Abril!$H$7</f>
        <v>11.16</v>
      </c>
      <c r="E42" s="47">
        <f>[38]Abril!$H$8</f>
        <v>10.8</v>
      </c>
      <c r="F42" s="47">
        <f>[38]Abril!$H$9</f>
        <v>9</v>
      </c>
      <c r="G42" s="47">
        <f>[38]Abril!$H$10</f>
        <v>9</v>
      </c>
      <c r="H42" s="47">
        <f>[38]Abril!$H$11</f>
        <v>10.8</v>
      </c>
      <c r="I42" s="47">
        <f>[38]Abril!$H$12</f>
        <v>10.44</v>
      </c>
      <c r="J42" s="47">
        <f>[38]Abril!$H$13</f>
        <v>11.16</v>
      </c>
      <c r="K42" s="47">
        <f>[38]Abril!$H$14</f>
        <v>15.120000000000001</v>
      </c>
      <c r="L42" s="47">
        <f>[38]Abril!$H$15</f>
        <v>16.559999999999999</v>
      </c>
      <c r="M42" s="47">
        <f>[38]Abril!$H$16</f>
        <v>12.96</v>
      </c>
      <c r="N42" s="47">
        <f>[38]Abril!$H$17</f>
        <v>10.44</v>
      </c>
      <c r="O42" s="47">
        <f>[38]Abril!$H$18</f>
        <v>10.8</v>
      </c>
      <c r="P42" s="47">
        <f>[38]Abril!$H$19</f>
        <v>14.04</v>
      </c>
      <c r="Q42" s="47">
        <f>[38]Abril!$H$20</f>
        <v>14.4</v>
      </c>
      <c r="R42" s="47">
        <f>[38]Abril!$H$21</f>
        <v>16.2</v>
      </c>
      <c r="S42" s="47">
        <f>[38]Abril!$H$22</f>
        <v>13.32</v>
      </c>
      <c r="T42" s="47">
        <f>[38]Abril!$H$23</f>
        <v>14.04</v>
      </c>
      <c r="U42" s="47">
        <f>[38]Abril!$H$24</f>
        <v>12.96</v>
      </c>
      <c r="V42" s="47">
        <f>[38]Abril!$H$25</f>
        <v>10.44</v>
      </c>
      <c r="W42" s="47">
        <f>[38]Abril!$H$26</f>
        <v>10.08</v>
      </c>
      <c r="X42" s="47">
        <f>[38]Abril!$H$27</f>
        <v>10.44</v>
      </c>
      <c r="Y42" s="47">
        <f>[38]Abril!$H$28</f>
        <v>12.24</v>
      </c>
      <c r="Z42" s="47">
        <f>[38]Abril!$H$29</f>
        <v>14.04</v>
      </c>
      <c r="AA42" s="47">
        <f>[38]Abril!$H$30</f>
        <v>11.520000000000001</v>
      </c>
      <c r="AB42" s="47">
        <f>[38]Abril!$H$31</f>
        <v>9.3600000000000012</v>
      </c>
      <c r="AC42" s="47">
        <f>[38]Abril!$H$32</f>
        <v>9.7200000000000006</v>
      </c>
      <c r="AD42" s="47">
        <f>[38]Abril!$H$33</f>
        <v>11.16</v>
      </c>
      <c r="AE42" s="47">
        <f>[38]Abril!$H$34</f>
        <v>9</v>
      </c>
      <c r="AF42" s="48">
        <f t="shared" si="6"/>
        <v>16.559999999999999</v>
      </c>
      <c r="AG42" s="111">
        <f t="shared" si="7"/>
        <v>11.808000000000002</v>
      </c>
    </row>
    <row r="43" spans="1:33" ht="17.100000000000001" customHeight="1" x14ac:dyDescent="0.2">
      <c r="A43" s="87" t="s">
        <v>159</v>
      </c>
      <c r="B43" s="47" t="str">
        <f>[39]Abril!$H$5</f>
        <v>*</v>
      </c>
      <c r="C43" s="47" t="str">
        <f>[39]Abril!$H$6</f>
        <v>*</v>
      </c>
      <c r="D43" s="47" t="str">
        <f>[39]Abril!$H$7</f>
        <v>*</v>
      </c>
      <c r="E43" s="47" t="str">
        <f>[39]Abril!$H$8</f>
        <v>*</v>
      </c>
      <c r="F43" s="47" t="str">
        <f>[39]Abril!$H$9</f>
        <v>*</v>
      </c>
      <c r="G43" s="47" t="str">
        <f>[39]Abril!$H$10</f>
        <v>*</v>
      </c>
      <c r="H43" s="47" t="str">
        <f>[39]Abril!$H$11</f>
        <v>*</v>
      </c>
      <c r="I43" s="47" t="str">
        <f>[39]Abril!$H$12</f>
        <v>*</v>
      </c>
      <c r="J43" s="47" t="str">
        <f>[39]Abril!$H$13</f>
        <v>*</v>
      </c>
      <c r="K43" s="47" t="str">
        <f>[39]Abril!$H$14</f>
        <v>*</v>
      </c>
      <c r="L43" s="47" t="str">
        <f>[39]Abril!$H$15</f>
        <v>*</v>
      </c>
      <c r="M43" s="47">
        <f>[39]Abril!$H$16</f>
        <v>7.2</v>
      </c>
      <c r="N43" s="47">
        <f>[39]Abril!$H$17</f>
        <v>15.840000000000002</v>
      </c>
      <c r="O43" s="47">
        <f>[39]Abril!$H$18</f>
        <v>13.68</v>
      </c>
      <c r="P43" s="47">
        <f>[39]Abril!$H$19</f>
        <v>18</v>
      </c>
      <c r="Q43" s="47">
        <f>[39]Abril!$H$20</f>
        <v>19.440000000000001</v>
      </c>
      <c r="R43" s="47">
        <f>[39]Abril!$H$21</f>
        <v>24.840000000000003</v>
      </c>
      <c r="S43" s="47">
        <f>[39]Abril!$H$22</f>
        <v>19.8</v>
      </c>
      <c r="T43" s="47">
        <f>[39]Abril!$H$23</f>
        <v>24.48</v>
      </c>
      <c r="U43" s="47">
        <f>[39]Abril!$H$24</f>
        <v>18.720000000000002</v>
      </c>
      <c r="V43" s="47">
        <f>[39]Abril!$H$25</f>
        <v>23.040000000000003</v>
      </c>
      <c r="W43" s="47">
        <f>[39]Abril!$H$26</f>
        <v>16.559999999999999</v>
      </c>
      <c r="X43" s="47">
        <f>[39]Abril!$H$27</f>
        <v>14.4</v>
      </c>
      <c r="Y43" s="47">
        <f>[39]Abril!$H$28</f>
        <v>17.64</v>
      </c>
      <c r="Z43" s="47">
        <f>[39]Abril!$H$29</f>
        <v>14.76</v>
      </c>
      <c r="AA43" s="47">
        <f>[39]Abril!$H$30</f>
        <v>18</v>
      </c>
      <c r="AB43" s="47">
        <f>[39]Abril!$H$31</f>
        <v>16.920000000000002</v>
      </c>
      <c r="AC43" s="47">
        <f>[39]Abril!$H$32</f>
        <v>17.28</v>
      </c>
      <c r="AD43" s="47">
        <f>[39]Abril!$H$33</f>
        <v>18.36</v>
      </c>
      <c r="AE43" s="47">
        <f>[39]Abril!$H$34</f>
        <v>15.840000000000002</v>
      </c>
      <c r="AF43" s="48">
        <f t="shared" si="6"/>
        <v>24.840000000000003</v>
      </c>
      <c r="AG43" s="111">
        <f t="shared" si="7"/>
        <v>17.621052631578948</v>
      </c>
    </row>
    <row r="44" spans="1:33" ht="17.100000000000001" customHeight="1" x14ac:dyDescent="0.2">
      <c r="A44" s="87" t="s">
        <v>160</v>
      </c>
      <c r="B44" s="47" t="str">
        <f>[40]Abril!$H$5</f>
        <v>*</v>
      </c>
      <c r="C44" s="47" t="str">
        <f>[40]Abril!$H$6</f>
        <v>*</v>
      </c>
      <c r="D44" s="47" t="str">
        <f>[40]Abril!$H$7</f>
        <v>*</v>
      </c>
      <c r="E44" s="47" t="str">
        <f>[40]Abril!$H$8</f>
        <v>*</v>
      </c>
      <c r="F44" s="47" t="str">
        <f>[40]Abril!$H$9</f>
        <v>*</v>
      </c>
      <c r="G44" s="47" t="str">
        <f>[40]Abril!$H$10</f>
        <v>*</v>
      </c>
      <c r="H44" s="47" t="str">
        <f>[40]Abril!$H$11</f>
        <v>*</v>
      </c>
      <c r="I44" s="47" t="str">
        <f>[40]Abril!$H$12</f>
        <v>*</v>
      </c>
      <c r="J44" s="47" t="str">
        <f>[40]Abril!$H$13</f>
        <v>*</v>
      </c>
      <c r="K44" s="47" t="str">
        <f>[40]Abril!$H$14</f>
        <v>*</v>
      </c>
      <c r="L44" s="47" t="str">
        <f>[40]Abril!$H$15</f>
        <v>*</v>
      </c>
      <c r="M44" s="47" t="str">
        <f>[40]Abril!$H$16</f>
        <v>*</v>
      </c>
      <c r="N44" s="47" t="str">
        <f>[40]Abril!$H$17</f>
        <v>*</v>
      </c>
      <c r="O44" s="47" t="str">
        <f>[40]Abril!$H$18</f>
        <v>*</v>
      </c>
      <c r="P44" s="47" t="str">
        <f>[40]Abril!$H$19</f>
        <v>*</v>
      </c>
      <c r="Q44" s="47" t="str">
        <f>[40]Abril!$H$20</f>
        <v>*</v>
      </c>
      <c r="R44" s="47">
        <f>[40]Abril!$H$21</f>
        <v>15.120000000000001</v>
      </c>
      <c r="S44" s="47">
        <f>[40]Abril!$H$22</f>
        <v>13.32</v>
      </c>
      <c r="T44" s="47">
        <f>[40]Abril!$H$23</f>
        <v>15.840000000000002</v>
      </c>
      <c r="U44" s="47">
        <f>[40]Abril!$H$24</f>
        <v>12.24</v>
      </c>
      <c r="V44" s="47">
        <f>[40]Abril!$H$25</f>
        <v>8.2799999999999994</v>
      </c>
      <c r="W44" s="47">
        <f>[40]Abril!$H$26</f>
        <v>11.16</v>
      </c>
      <c r="X44" s="47">
        <f>[40]Abril!$H$27</f>
        <v>11.16</v>
      </c>
      <c r="Y44" s="47">
        <f>[40]Abril!$H$28</f>
        <v>12.6</v>
      </c>
      <c r="Z44" s="47">
        <f>[40]Abril!$H$29</f>
        <v>13.32</v>
      </c>
      <c r="AA44" s="47">
        <f>[40]Abril!$H$30</f>
        <v>15.48</v>
      </c>
      <c r="AB44" s="47">
        <f>[40]Abril!$H$31</f>
        <v>14.76</v>
      </c>
      <c r="AC44" s="47">
        <f>[40]Abril!$H$32</f>
        <v>11.16</v>
      </c>
      <c r="AD44" s="47">
        <f>[40]Abril!$H$33</f>
        <v>11.879999999999999</v>
      </c>
      <c r="AE44" s="47">
        <f>[40]Abril!$H$34</f>
        <v>12.96</v>
      </c>
      <c r="AF44" s="48">
        <f t="shared" si="6"/>
        <v>15.840000000000002</v>
      </c>
      <c r="AG44" s="111">
        <f t="shared" si="7"/>
        <v>12.805714285714284</v>
      </c>
    </row>
    <row r="45" spans="1:33" ht="17.100000000000001" customHeight="1" x14ac:dyDescent="0.2">
      <c r="A45" s="87" t="s">
        <v>161</v>
      </c>
      <c r="B45" s="47" t="str">
        <f>[41]Abril!$H$5</f>
        <v>*</v>
      </c>
      <c r="C45" s="47" t="str">
        <f>[41]Abril!$H$6</f>
        <v>*</v>
      </c>
      <c r="D45" s="47" t="str">
        <f>[41]Abril!$H$7</f>
        <v>*</v>
      </c>
      <c r="E45" s="47" t="str">
        <f>[41]Abril!$H$8</f>
        <v>*</v>
      </c>
      <c r="F45" s="47" t="str">
        <f>[41]Abril!$H$9</f>
        <v>*</v>
      </c>
      <c r="G45" s="47" t="str">
        <f>[41]Abril!$H$10</f>
        <v>*</v>
      </c>
      <c r="H45" s="47" t="str">
        <f>[41]Abril!$H$11</f>
        <v>*</v>
      </c>
      <c r="I45" s="47" t="str">
        <f>[41]Abril!$H$12</f>
        <v>*</v>
      </c>
      <c r="J45" s="47" t="str">
        <f>[41]Abril!$H$13</f>
        <v>*</v>
      </c>
      <c r="K45" s="47">
        <f>[41]Abril!$H$14</f>
        <v>19.8</v>
      </c>
      <c r="L45" s="47">
        <f>[41]Abril!$H$15</f>
        <v>19.440000000000001</v>
      </c>
      <c r="M45" s="47">
        <f>[41]Abril!$H$16</f>
        <v>14.4</v>
      </c>
      <c r="N45" s="47">
        <f>[41]Abril!$H$17</f>
        <v>15.120000000000001</v>
      </c>
      <c r="O45" s="47">
        <f>[41]Abril!$H$18</f>
        <v>14.4</v>
      </c>
      <c r="P45" s="47">
        <f>[41]Abril!$H$19</f>
        <v>13.68</v>
      </c>
      <c r="Q45" s="47">
        <f>[41]Abril!$H$20</f>
        <v>13.32</v>
      </c>
      <c r="R45" s="47">
        <f>[41]Abril!$H$21</f>
        <v>16.559999999999999</v>
      </c>
      <c r="S45" s="47">
        <f>[41]Abril!$H$22</f>
        <v>21.240000000000002</v>
      </c>
      <c r="T45" s="47">
        <f>[41]Abril!$H$23</f>
        <v>18.720000000000002</v>
      </c>
      <c r="U45" s="47">
        <f>[41]Abril!$H$24</f>
        <v>16.2</v>
      </c>
      <c r="V45" s="47">
        <f>[41]Abril!$H$25</f>
        <v>15.840000000000002</v>
      </c>
      <c r="W45" s="47">
        <f>[41]Abril!$H$26</f>
        <v>14.76</v>
      </c>
      <c r="X45" s="47">
        <f>[41]Abril!$H$27</f>
        <v>11.520000000000001</v>
      </c>
      <c r="Y45" s="47">
        <f>[41]Abril!$H$28</f>
        <v>12.96</v>
      </c>
      <c r="Z45" s="47">
        <f>[41]Abril!$H$29</f>
        <v>10.8</v>
      </c>
      <c r="AA45" s="47">
        <f>[41]Abril!$H$30</f>
        <v>10.08</v>
      </c>
      <c r="AB45" s="47">
        <f>[41]Abril!$H$31</f>
        <v>15.840000000000002</v>
      </c>
      <c r="AC45" s="47">
        <f>[41]Abril!$H$32</f>
        <v>11.879999999999999</v>
      </c>
      <c r="AD45" s="47">
        <f>[41]Abril!$H$33</f>
        <v>15.120000000000001</v>
      </c>
      <c r="AE45" s="47">
        <f>[41]Abril!$H$34</f>
        <v>15.120000000000001</v>
      </c>
      <c r="AF45" s="48">
        <f t="shared" si="6"/>
        <v>21.240000000000002</v>
      </c>
      <c r="AG45" s="111">
        <f t="shared" si="7"/>
        <v>15.085714285714285</v>
      </c>
    </row>
    <row r="46" spans="1:33" ht="17.100000000000001" customHeight="1" x14ac:dyDescent="0.2">
      <c r="A46" s="87" t="s">
        <v>162</v>
      </c>
      <c r="B46" s="47">
        <f>[42]Abril!$H$5</f>
        <v>10.44</v>
      </c>
      <c r="C46" s="47">
        <f>[42]Abril!$H$6</f>
        <v>6.84</v>
      </c>
      <c r="D46" s="47">
        <f>[42]Abril!$H$7</f>
        <v>12.24</v>
      </c>
      <c r="E46" s="47">
        <f>[42]Abril!$H$8</f>
        <v>5.7600000000000007</v>
      </c>
      <c r="F46" s="47">
        <f>[42]Abril!$H$9</f>
        <v>14.4</v>
      </c>
      <c r="G46" s="47">
        <f>[42]Abril!$H$10</f>
        <v>8.2799999999999994</v>
      </c>
      <c r="H46" s="47">
        <f>[42]Abril!$H$11</f>
        <v>11.520000000000001</v>
      </c>
      <c r="I46" s="47">
        <f>[42]Abril!$H$12</f>
        <v>9.7200000000000006</v>
      </c>
      <c r="J46" s="47">
        <f>[42]Abril!$H$13</f>
        <v>10.8</v>
      </c>
      <c r="K46" s="47">
        <f>[42]Abril!$H$14</f>
        <v>10.44</v>
      </c>
      <c r="L46" s="47">
        <f>[42]Abril!$H$15</f>
        <v>12.6</v>
      </c>
      <c r="M46" s="47">
        <f>[42]Abril!$H$16</f>
        <v>11.520000000000001</v>
      </c>
      <c r="N46" s="47">
        <f>[42]Abril!$H$17</f>
        <v>8.64</v>
      </c>
      <c r="O46" s="47">
        <f>[42]Abril!$H$18</f>
        <v>9.3600000000000012</v>
      </c>
      <c r="P46" s="47">
        <f>[42]Abril!$H$19</f>
        <v>8.64</v>
      </c>
      <c r="Q46" s="47">
        <f>[42]Abril!$H$20</f>
        <v>11.16</v>
      </c>
      <c r="R46" s="47">
        <f>[42]Abril!$H$21</f>
        <v>11.520000000000001</v>
      </c>
      <c r="S46" s="47">
        <f>[42]Abril!$H$22</f>
        <v>10.08</v>
      </c>
      <c r="T46" s="47">
        <f>[42]Abril!$H$23</f>
        <v>7.2</v>
      </c>
      <c r="U46" s="47">
        <f>[42]Abril!$H$24</f>
        <v>6.12</v>
      </c>
      <c r="V46" s="47">
        <f>[42]Abril!$H$25</f>
        <v>13.32</v>
      </c>
      <c r="W46" s="47">
        <f>[42]Abril!$H$26</f>
        <v>9</v>
      </c>
      <c r="X46" s="47">
        <f>[42]Abril!$H$27</f>
        <v>9.3600000000000012</v>
      </c>
      <c r="Y46" s="47">
        <f>[42]Abril!$H$28</f>
        <v>6.84</v>
      </c>
      <c r="Z46" s="47">
        <f>[42]Abril!$H$29</f>
        <v>10.8</v>
      </c>
      <c r="AA46" s="47">
        <f>[42]Abril!$H$30</f>
        <v>8.2799999999999994</v>
      </c>
      <c r="AB46" s="47">
        <f>[42]Abril!$H$31</f>
        <v>7.9200000000000008</v>
      </c>
      <c r="AC46" s="47">
        <f>[42]Abril!$H$32</f>
        <v>12.24</v>
      </c>
      <c r="AD46" s="47">
        <f>[42]Abril!$H$33</f>
        <v>11.520000000000001</v>
      </c>
      <c r="AE46" s="47">
        <f>[42]Abril!$H$34</f>
        <v>6.84</v>
      </c>
      <c r="AF46" s="48">
        <f t="shared" si="6"/>
        <v>14.4</v>
      </c>
      <c r="AG46" s="111">
        <f t="shared" si="7"/>
        <v>9.7799999999999994</v>
      </c>
    </row>
    <row r="47" spans="1:33" ht="17.100000000000001" customHeight="1" x14ac:dyDescent="0.2">
      <c r="A47" s="87" t="s">
        <v>163</v>
      </c>
      <c r="B47" s="47">
        <f>[43]Abril!$H$5</f>
        <v>11.879999999999999</v>
      </c>
      <c r="C47" s="47">
        <f>[43]Abril!$H$6</f>
        <v>12.96</v>
      </c>
      <c r="D47" s="47">
        <f>[43]Abril!$H$7</f>
        <v>8.64</v>
      </c>
      <c r="E47" s="47">
        <f>[43]Abril!$H$8</f>
        <v>10.08</v>
      </c>
      <c r="F47" s="47">
        <f>[43]Abril!$H$9</f>
        <v>9</v>
      </c>
      <c r="G47" s="47">
        <f>[43]Abril!$H$10</f>
        <v>8.64</v>
      </c>
      <c r="H47" s="47">
        <f>[43]Abril!$H$11</f>
        <v>12.96</v>
      </c>
      <c r="I47" s="47">
        <f>[43]Abril!$H$12</f>
        <v>13.32</v>
      </c>
      <c r="J47" s="47">
        <f>[43]Abril!$H$13</f>
        <v>11.520000000000001</v>
      </c>
      <c r="K47" s="47">
        <f>[43]Abril!$H$14</f>
        <v>18</v>
      </c>
      <c r="L47" s="47">
        <f>[43]Abril!$H$15</f>
        <v>20.52</v>
      </c>
      <c r="M47" s="47">
        <f>[43]Abril!$H$16</f>
        <v>18</v>
      </c>
      <c r="N47" s="47">
        <f>[43]Abril!$H$17</f>
        <v>14.4</v>
      </c>
      <c r="O47" s="47">
        <f>[43]Abril!$H$18</f>
        <v>16.920000000000002</v>
      </c>
      <c r="P47" s="47">
        <f>[43]Abril!$H$19</f>
        <v>15.840000000000002</v>
      </c>
      <c r="Q47" s="47">
        <f>[43]Abril!$H$20</f>
        <v>14.76</v>
      </c>
      <c r="R47" s="47">
        <f>[43]Abril!$H$21</f>
        <v>14.76</v>
      </c>
      <c r="S47" s="47">
        <f>[43]Abril!$H$22</f>
        <v>13.32</v>
      </c>
      <c r="T47" s="47">
        <f>[43]Abril!$H$23</f>
        <v>14.76</v>
      </c>
      <c r="U47" s="47">
        <f>[43]Abril!$H$24</f>
        <v>11.520000000000001</v>
      </c>
      <c r="V47" s="47">
        <f>[43]Abril!$H$25</f>
        <v>9.7200000000000006</v>
      </c>
      <c r="W47" s="47">
        <f>[43]Abril!$H$26</f>
        <v>13.32</v>
      </c>
      <c r="X47" s="47">
        <f>[43]Abril!$H$27</f>
        <v>11.16</v>
      </c>
      <c r="Y47" s="47">
        <f>[43]Abril!$H$28</f>
        <v>16.2</v>
      </c>
      <c r="Z47" s="47">
        <f>[43]Abril!$H$29</f>
        <v>12.96</v>
      </c>
      <c r="AA47" s="47">
        <f>[43]Abril!$H$30</f>
        <v>11.879999999999999</v>
      </c>
      <c r="AB47" s="47">
        <f>[43]Abril!$H$31</f>
        <v>12.6</v>
      </c>
      <c r="AC47" s="47">
        <f>[43]Abril!$H$32</f>
        <v>14.4</v>
      </c>
      <c r="AD47" s="47">
        <f>[43]Abril!$H$33</f>
        <v>14.04</v>
      </c>
      <c r="AE47" s="47">
        <f>[43]Abril!$H$34</f>
        <v>15.120000000000001</v>
      </c>
      <c r="AF47" s="48">
        <f t="shared" si="6"/>
        <v>20.52</v>
      </c>
      <c r="AG47" s="111">
        <f t="shared" si="7"/>
        <v>13.44</v>
      </c>
    </row>
    <row r="48" spans="1:33" ht="17.100000000000001" customHeight="1" x14ac:dyDescent="0.2">
      <c r="A48" s="87" t="s">
        <v>164</v>
      </c>
      <c r="B48" s="47" t="str">
        <f>[44]Abril!$H$5</f>
        <v>*</v>
      </c>
      <c r="C48" s="47" t="str">
        <f>[44]Abril!$H$6</f>
        <v>*</v>
      </c>
      <c r="D48" s="47" t="str">
        <f>[44]Abril!$H$7</f>
        <v>*</v>
      </c>
      <c r="E48" s="47" t="str">
        <f>[44]Abril!$H$8</f>
        <v>*</v>
      </c>
      <c r="F48" s="47" t="str">
        <f>[44]Abril!$H$9</f>
        <v>*</v>
      </c>
      <c r="G48" s="47" t="str">
        <f>[44]Abril!$H$10</f>
        <v>*</v>
      </c>
      <c r="H48" s="47" t="str">
        <f>[44]Abril!$H$11</f>
        <v>*</v>
      </c>
      <c r="I48" s="47" t="str">
        <f>[44]Abril!$H$12</f>
        <v>*</v>
      </c>
      <c r="J48" s="47" t="str">
        <f>[44]Abril!$H$13</f>
        <v>*</v>
      </c>
      <c r="K48" s="47" t="str">
        <f>[44]Abril!$H$14</f>
        <v>*</v>
      </c>
      <c r="L48" s="47" t="str">
        <f>[44]Abril!$H$15</f>
        <v>*</v>
      </c>
      <c r="M48" s="47" t="str">
        <f>[44]Abril!$H$16</f>
        <v>*</v>
      </c>
      <c r="N48" s="47" t="str">
        <f>[44]Abril!$H$17</f>
        <v>*</v>
      </c>
      <c r="O48" s="47" t="str">
        <f>[44]Abril!$H$18</f>
        <v>*</v>
      </c>
      <c r="P48" s="47" t="str">
        <f>[44]Abril!$H$19</f>
        <v>*</v>
      </c>
      <c r="Q48" s="47" t="str">
        <f>[44]Abril!$H$20</f>
        <v>*</v>
      </c>
      <c r="R48" s="47" t="str">
        <f>[44]Abril!$H$21</f>
        <v>*</v>
      </c>
      <c r="S48" s="47" t="str">
        <f>[44]Abril!$H$22</f>
        <v>*</v>
      </c>
      <c r="T48" s="47" t="str">
        <f>[44]Abril!$H$23</f>
        <v>*</v>
      </c>
      <c r="U48" s="47" t="str">
        <f>[44]Abril!$H$24</f>
        <v>*</v>
      </c>
      <c r="V48" s="47" t="str">
        <f>[44]Abril!$H$25</f>
        <v>*</v>
      </c>
      <c r="W48" s="47" t="str">
        <f>[44]Abril!$H$26</f>
        <v>*</v>
      </c>
      <c r="X48" s="47">
        <f>[44]Abril!$H$27</f>
        <v>14.4</v>
      </c>
      <c r="Y48" s="47">
        <f>[44]Abril!$H$28</f>
        <v>16.559999999999999</v>
      </c>
      <c r="Z48" s="47">
        <f>[44]Abril!$H$29</f>
        <v>15.120000000000001</v>
      </c>
      <c r="AA48" s="47">
        <f>[44]Abril!$H$30</f>
        <v>16.559999999999999</v>
      </c>
      <c r="AB48" s="47">
        <f>[44]Abril!$H$31</f>
        <v>12.24</v>
      </c>
      <c r="AC48" s="47">
        <f>[44]Abril!$H$32</f>
        <v>16.559999999999999</v>
      </c>
      <c r="AD48" s="47">
        <f>[44]Abril!$H$33</f>
        <v>20.16</v>
      </c>
      <c r="AE48" s="47">
        <f>[44]Abril!$H$34</f>
        <v>15.120000000000001</v>
      </c>
      <c r="AF48" s="48">
        <f t="shared" si="6"/>
        <v>20.16</v>
      </c>
      <c r="AG48" s="111">
        <f t="shared" si="7"/>
        <v>15.84</v>
      </c>
    </row>
    <row r="49" spans="1:36" ht="17.100000000000001" customHeight="1" x14ac:dyDescent="0.2">
      <c r="A49" s="87" t="s">
        <v>165</v>
      </c>
      <c r="B49" s="47" t="str">
        <f>[45]Abril!$H$5</f>
        <v>*</v>
      </c>
      <c r="C49" s="47" t="str">
        <f>[45]Abril!$H$6</f>
        <v>*</v>
      </c>
      <c r="D49" s="47" t="str">
        <f>[45]Abril!$H$7</f>
        <v>*</v>
      </c>
      <c r="E49" s="47" t="str">
        <f>[45]Abril!$H$8</f>
        <v>*</v>
      </c>
      <c r="F49" s="47">
        <f>[45]Abril!$H$9</f>
        <v>7.5600000000000005</v>
      </c>
      <c r="G49" s="47">
        <f>[45]Abril!$H$10</f>
        <v>9</v>
      </c>
      <c r="H49" s="47">
        <f>[45]Abril!$H$11</f>
        <v>15.120000000000001</v>
      </c>
      <c r="I49" s="47">
        <f>[45]Abril!$H$12</f>
        <v>16.2</v>
      </c>
      <c r="J49" s="47">
        <f>[45]Abril!$H$13</f>
        <v>15.840000000000002</v>
      </c>
      <c r="K49" s="47">
        <f>[45]Abril!$H$14</f>
        <v>21.6</v>
      </c>
      <c r="L49" s="47">
        <f>[45]Abril!$H$15</f>
        <v>19.8</v>
      </c>
      <c r="M49" s="47">
        <f>[45]Abril!$H$16</f>
        <v>19.8</v>
      </c>
      <c r="N49" s="47">
        <f>[45]Abril!$H$17</f>
        <v>16.559999999999999</v>
      </c>
      <c r="O49" s="47">
        <f>[45]Abril!$H$18</f>
        <v>11.879999999999999</v>
      </c>
      <c r="P49" s="47">
        <f>[45]Abril!$H$19</f>
        <v>19.079999999999998</v>
      </c>
      <c r="Q49" s="47">
        <f>[45]Abril!$H$20</f>
        <v>15.120000000000001</v>
      </c>
      <c r="R49" s="47">
        <f>[45]Abril!$H$21</f>
        <v>21.6</v>
      </c>
      <c r="S49" s="47">
        <f>[45]Abril!$H$22</f>
        <v>18.36</v>
      </c>
      <c r="T49" s="47">
        <f>[45]Abril!$H$23</f>
        <v>12.6</v>
      </c>
      <c r="U49" s="47">
        <f>[45]Abril!$H$24</f>
        <v>18</v>
      </c>
      <c r="V49" s="47">
        <f>[45]Abril!$H$25</f>
        <v>9.3600000000000012</v>
      </c>
      <c r="W49" s="47">
        <f>[45]Abril!$H$26</f>
        <v>12.6</v>
      </c>
      <c r="X49" s="47">
        <f>[45]Abril!$H$27</f>
        <v>10.08</v>
      </c>
      <c r="Y49" s="47">
        <f>[45]Abril!$H$28</f>
        <v>12.96</v>
      </c>
      <c r="Z49" s="47">
        <f>[45]Abril!$H$29</f>
        <v>13.68</v>
      </c>
      <c r="AA49" s="47">
        <f>[45]Abril!$H$30</f>
        <v>12.24</v>
      </c>
      <c r="AB49" s="47">
        <f>[45]Abril!$H$31</f>
        <v>15.48</v>
      </c>
      <c r="AC49" s="47">
        <f>[45]Abril!$H$32</f>
        <v>9.7200000000000006</v>
      </c>
      <c r="AD49" s="47">
        <f>[45]Abril!$H$33</f>
        <v>15.48</v>
      </c>
      <c r="AE49" s="47">
        <f>[45]Abril!$H$34</f>
        <v>16.920000000000002</v>
      </c>
      <c r="AF49" s="48">
        <f t="shared" si="6"/>
        <v>21.6</v>
      </c>
      <c r="AG49" s="111">
        <f t="shared" si="7"/>
        <v>14.870769230769234</v>
      </c>
    </row>
    <row r="50" spans="1:36" s="46" customFormat="1" ht="17.100000000000001" customHeight="1" x14ac:dyDescent="0.2">
      <c r="A50" s="102" t="s">
        <v>33</v>
      </c>
      <c r="B50" s="50">
        <f t="shared" ref="B50:AF50" si="8">MAX(B5:B49)</f>
        <v>26.28</v>
      </c>
      <c r="C50" s="50">
        <f t="shared" si="8"/>
        <v>19.079999999999998</v>
      </c>
      <c r="D50" s="50">
        <f t="shared" si="8"/>
        <v>21.6</v>
      </c>
      <c r="E50" s="50">
        <f t="shared" si="8"/>
        <v>21.240000000000002</v>
      </c>
      <c r="F50" s="50">
        <f t="shared" si="8"/>
        <v>17.28</v>
      </c>
      <c r="G50" s="50">
        <f t="shared" si="8"/>
        <v>15.840000000000002</v>
      </c>
      <c r="H50" s="50">
        <f t="shared" si="8"/>
        <v>19.440000000000001</v>
      </c>
      <c r="I50" s="50">
        <f t="shared" si="8"/>
        <v>25.2</v>
      </c>
      <c r="J50" s="50">
        <f t="shared" si="8"/>
        <v>21.240000000000002</v>
      </c>
      <c r="K50" s="50">
        <f t="shared" si="8"/>
        <v>26.28</v>
      </c>
      <c r="L50" s="50">
        <f t="shared" si="8"/>
        <v>28.08</v>
      </c>
      <c r="M50" s="50">
        <f t="shared" si="8"/>
        <v>25.92</v>
      </c>
      <c r="N50" s="50">
        <f t="shared" si="8"/>
        <v>19.079999999999998</v>
      </c>
      <c r="O50" s="50">
        <f t="shared" si="8"/>
        <v>28.8</v>
      </c>
      <c r="P50" s="50">
        <f t="shared" si="8"/>
        <v>25.56</v>
      </c>
      <c r="Q50" s="50">
        <f t="shared" si="8"/>
        <v>25.2</v>
      </c>
      <c r="R50" s="50">
        <f t="shared" si="8"/>
        <v>29.16</v>
      </c>
      <c r="S50" s="50">
        <f t="shared" si="8"/>
        <v>26.28</v>
      </c>
      <c r="T50" s="50">
        <f t="shared" si="8"/>
        <v>28.44</v>
      </c>
      <c r="U50" s="50">
        <f t="shared" si="8"/>
        <v>22.32</v>
      </c>
      <c r="V50" s="50">
        <f t="shared" si="8"/>
        <v>23.040000000000003</v>
      </c>
      <c r="W50" s="50">
        <f t="shared" si="8"/>
        <v>19.440000000000001</v>
      </c>
      <c r="X50" s="50">
        <f t="shared" si="8"/>
        <v>25.56</v>
      </c>
      <c r="Y50" s="50">
        <f t="shared" si="8"/>
        <v>21.96</v>
      </c>
      <c r="Z50" s="50">
        <f t="shared" si="8"/>
        <v>20.88</v>
      </c>
      <c r="AA50" s="50">
        <f t="shared" si="8"/>
        <v>21.240000000000002</v>
      </c>
      <c r="AB50" s="50">
        <f t="shared" si="8"/>
        <v>24.12</v>
      </c>
      <c r="AC50" s="50">
        <f t="shared" si="8"/>
        <v>19.8</v>
      </c>
      <c r="AD50" s="50">
        <f t="shared" si="8"/>
        <v>23.040000000000003</v>
      </c>
      <c r="AE50" s="50">
        <f t="shared" si="8"/>
        <v>17.64</v>
      </c>
      <c r="AF50" s="48">
        <f t="shared" si="8"/>
        <v>29.16</v>
      </c>
      <c r="AG50" s="111">
        <f>AVERAGE(AG5:AG49)</f>
        <v>12.775320063873911</v>
      </c>
    </row>
    <row r="51" spans="1:36" x14ac:dyDescent="0.2">
      <c r="A51" s="77"/>
      <c r="B51" s="63"/>
      <c r="C51" s="63"/>
      <c r="D51" s="63" t="s">
        <v>137</v>
      </c>
      <c r="E51" s="63"/>
      <c r="F51" s="63"/>
      <c r="G51" s="63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6"/>
      <c r="AE51" s="117" t="s">
        <v>54</v>
      </c>
      <c r="AF51" s="118"/>
      <c r="AG51" s="79"/>
    </row>
    <row r="52" spans="1:36" x14ac:dyDescent="0.2">
      <c r="A52" s="77"/>
      <c r="B52" s="67" t="s">
        <v>138</v>
      </c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 t="s">
        <v>52</v>
      </c>
      <c r="N52" s="62"/>
      <c r="O52" s="62"/>
      <c r="P52" s="62"/>
      <c r="Q52" s="62"/>
      <c r="R52" s="62"/>
      <c r="S52" s="62"/>
      <c r="T52" s="142" t="s">
        <v>139</v>
      </c>
      <c r="U52" s="142"/>
      <c r="V52" s="142"/>
      <c r="W52" s="142"/>
      <c r="X52" s="142"/>
      <c r="Y52" s="62"/>
      <c r="Z52" s="62"/>
      <c r="AA52" s="62"/>
      <c r="AB52" s="62"/>
      <c r="AC52" s="62"/>
      <c r="AD52" s="62"/>
      <c r="AE52" s="62"/>
      <c r="AF52" s="118"/>
      <c r="AG52" s="79"/>
      <c r="AJ52" s="57" t="s">
        <v>54</v>
      </c>
    </row>
    <row r="53" spans="1:36" x14ac:dyDescent="0.2">
      <c r="A53" s="80"/>
      <c r="B53" s="62"/>
      <c r="C53" s="62"/>
      <c r="D53" s="62"/>
      <c r="E53" s="62"/>
      <c r="F53" s="62"/>
      <c r="G53" s="62"/>
      <c r="H53" s="62"/>
      <c r="I53" s="62"/>
      <c r="J53" s="65"/>
      <c r="K53" s="65"/>
      <c r="L53" s="65"/>
      <c r="M53" s="65" t="s">
        <v>53</v>
      </c>
      <c r="N53" s="65"/>
      <c r="O53" s="65"/>
      <c r="P53" s="65"/>
      <c r="Q53" s="62"/>
      <c r="R53" s="62"/>
      <c r="S53" s="62"/>
      <c r="T53" s="143" t="s">
        <v>140</v>
      </c>
      <c r="U53" s="143"/>
      <c r="V53" s="143"/>
      <c r="W53" s="143"/>
      <c r="X53" s="143"/>
      <c r="Y53" s="62"/>
      <c r="Z53" s="62"/>
      <c r="AA53" s="62"/>
      <c r="AB53" s="62"/>
      <c r="AC53" s="62"/>
      <c r="AD53" s="66"/>
      <c r="AE53" s="66"/>
      <c r="AF53" s="118"/>
      <c r="AG53" s="79"/>
      <c r="AH53" s="51"/>
    </row>
    <row r="54" spans="1:36" x14ac:dyDescent="0.2">
      <c r="A54" s="77"/>
      <c r="B54" s="63"/>
      <c r="C54" s="63"/>
      <c r="D54" s="63"/>
      <c r="E54" s="63"/>
      <c r="F54" s="63"/>
      <c r="G54" s="63"/>
      <c r="H54" s="63"/>
      <c r="I54" s="63"/>
      <c r="J54" s="63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6"/>
      <c r="AE54" s="66"/>
      <c r="AF54" s="118"/>
      <c r="AG54" s="79"/>
    </row>
    <row r="55" spans="1:36" x14ac:dyDescent="0.2">
      <c r="A55" s="80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6"/>
      <c r="AF55" s="118"/>
      <c r="AG55" s="79"/>
      <c r="AJ55" s="57" t="s">
        <v>54</v>
      </c>
    </row>
    <row r="56" spans="1:36" x14ac:dyDescent="0.2">
      <c r="A56" s="80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8"/>
      <c r="AF56" s="118"/>
      <c r="AG56" s="79"/>
    </row>
    <row r="57" spans="1:36" ht="13.5" thickBot="1" x14ac:dyDescent="0.25">
      <c r="A57" s="74"/>
      <c r="B57" s="75"/>
      <c r="C57" s="75"/>
      <c r="D57" s="75"/>
      <c r="E57" s="75"/>
      <c r="F57" s="75"/>
      <c r="G57" s="75" t="s">
        <v>54</v>
      </c>
      <c r="H57" s="75"/>
      <c r="I57" s="75"/>
      <c r="J57" s="75"/>
      <c r="K57" s="75"/>
      <c r="L57" s="75" t="s">
        <v>54</v>
      </c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6"/>
      <c r="AG57" s="116"/>
    </row>
    <row r="58" spans="1:36" x14ac:dyDescent="0.2">
      <c r="AB58" s="51" t="s">
        <v>54</v>
      </c>
    </row>
    <row r="61" spans="1:36" x14ac:dyDescent="0.2">
      <c r="AI61" s="57" t="s">
        <v>54</v>
      </c>
      <c r="AJ61" s="57" t="s">
        <v>54</v>
      </c>
    </row>
    <row r="70" spans="16:31" x14ac:dyDescent="0.2">
      <c r="AE70" s="51" t="s">
        <v>54</v>
      </c>
    </row>
    <row r="73" spans="16:31" x14ac:dyDescent="0.2">
      <c r="P73" s="51" t="s">
        <v>54</v>
      </c>
    </row>
  </sheetData>
  <sheetProtection algorithmName="SHA-512" hashValue="AvqTA8DUAZp1peE5zovIoEZck9R2D0PEwUI8I/ROEB9JjFY0vN5+SUmh7W+CBHevmp6Ejm0oErf/WQIZzvfWhg==" saltValue="ijdUHzUXeyS+YDFnTQ1eJQ==" spinCount="100000" sheet="1" objects="1" scenarios="1"/>
  <mergeCells count="35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workbookViewId="0">
      <selection activeCell="AH24" sqref="AH24"/>
    </sheetView>
  </sheetViews>
  <sheetFormatPr defaultRowHeight="12.75" x14ac:dyDescent="0.2"/>
  <cols>
    <col min="1" max="1" width="20.7109375" style="51" bestFit="1" customWidth="1"/>
    <col min="2" max="4" width="3.5703125" style="51" bestFit="1" customWidth="1"/>
    <col min="5" max="5" width="3.42578125" style="51" bestFit="1" customWidth="1"/>
    <col min="6" max="10" width="3.5703125" style="51" bestFit="1" customWidth="1"/>
    <col min="11" max="11" width="3.42578125" style="51" bestFit="1" customWidth="1"/>
    <col min="12" max="20" width="3.5703125" style="51" bestFit="1" customWidth="1"/>
    <col min="21" max="25" width="3.42578125" style="51" bestFit="1" customWidth="1"/>
    <col min="26" max="31" width="3.5703125" style="51" bestFit="1" customWidth="1"/>
    <col min="32" max="32" width="15.28515625" style="56" bestFit="1" customWidth="1"/>
    <col min="33" max="16384" width="9.140625" style="42"/>
  </cols>
  <sheetData>
    <row r="1" spans="1:33" ht="20.100000000000001" customHeight="1" x14ac:dyDescent="0.2">
      <c r="A1" s="164" t="s">
        <v>29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6"/>
    </row>
    <row r="2" spans="1:33" s="43" customFormat="1" ht="14.25" customHeight="1" x14ac:dyDescent="0.2">
      <c r="A2" s="158" t="s">
        <v>21</v>
      </c>
      <c r="B2" s="162" t="s">
        <v>135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3"/>
    </row>
    <row r="3" spans="1:33" s="46" customFormat="1" ht="11.25" customHeight="1" x14ac:dyDescent="0.2">
      <c r="A3" s="158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119" t="s">
        <v>43</v>
      </c>
    </row>
    <row r="4" spans="1:33" s="46" customFormat="1" ht="12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19" t="s">
        <v>39</v>
      </c>
    </row>
    <row r="5" spans="1:33" s="46" customFormat="1" ht="13.5" customHeight="1" x14ac:dyDescent="0.2">
      <c r="A5" s="138" t="s">
        <v>47</v>
      </c>
      <c r="B5" s="47" t="str">
        <f>[1]Abril!$I$5</f>
        <v>SO</v>
      </c>
      <c r="C5" s="47" t="str">
        <f>[1]Abril!$I$6</f>
        <v>SO</v>
      </c>
      <c r="D5" s="47" t="str">
        <f>[1]Abril!$I$7</f>
        <v>SO</v>
      </c>
      <c r="E5" s="47" t="str">
        <f>[1]Abril!$I$8</f>
        <v>SO</v>
      </c>
      <c r="F5" s="47" t="str">
        <f>[1]Abril!$I$9</f>
        <v>SO</v>
      </c>
      <c r="G5" s="47" t="str">
        <f>[1]Abril!$I$10</f>
        <v>SO</v>
      </c>
      <c r="H5" s="47" t="str">
        <f>[1]Abril!$I$11</f>
        <v>SO</v>
      </c>
      <c r="I5" s="47" t="str">
        <f>[1]Abril!$I$12</f>
        <v>SO</v>
      </c>
      <c r="J5" s="47" t="str">
        <f>[1]Abril!$I$13</f>
        <v>SO</v>
      </c>
      <c r="K5" s="47" t="str">
        <f>[1]Abril!$I$14</f>
        <v>SO</v>
      </c>
      <c r="L5" s="47" t="str">
        <f>[1]Abril!$I$15</f>
        <v>SO</v>
      </c>
      <c r="M5" s="47" t="str">
        <f>[1]Abril!$I$16</f>
        <v>SO</v>
      </c>
      <c r="N5" s="47" t="str">
        <f>[1]Abril!$I$17</f>
        <v>SO</v>
      </c>
      <c r="O5" s="47" t="str">
        <f>[1]Abril!$I$18</f>
        <v>SO</v>
      </c>
      <c r="P5" s="47" t="str">
        <f>[1]Abril!$I$19</f>
        <v>SO</v>
      </c>
      <c r="Q5" s="47" t="str">
        <f>[1]Abril!$I$20</f>
        <v>SO</v>
      </c>
      <c r="R5" s="47" t="str">
        <f>[1]Abril!$I$21</f>
        <v>SO</v>
      </c>
      <c r="S5" s="47" t="str">
        <f>[1]Abril!$I$22</f>
        <v>SO</v>
      </c>
      <c r="T5" s="47" t="str">
        <f>[1]Abril!$I$23</f>
        <v>SO</v>
      </c>
      <c r="U5" s="47" t="str">
        <f>[1]Abril!$I$24</f>
        <v>SO</v>
      </c>
      <c r="V5" s="47" t="str">
        <f>[1]Abril!$I$25</f>
        <v>SO</v>
      </c>
      <c r="W5" s="47" t="str">
        <f>[1]Abril!$I$26</f>
        <v>SO</v>
      </c>
      <c r="X5" s="47" t="str">
        <f>[1]Abril!$I$27</f>
        <v>SO</v>
      </c>
      <c r="Y5" s="47" t="str">
        <f>[1]Abril!$I$28</f>
        <v>SO</v>
      </c>
      <c r="Z5" s="47" t="str">
        <f>[1]Abril!$I$29</f>
        <v>SO</v>
      </c>
      <c r="AA5" s="47" t="str">
        <f>[1]Abril!$I$30</f>
        <v>SO</v>
      </c>
      <c r="AB5" s="47" t="str">
        <f>[1]Abril!$I$31</f>
        <v>SO</v>
      </c>
      <c r="AC5" s="47" t="str">
        <f>[1]Abril!$I$32</f>
        <v>SO</v>
      </c>
      <c r="AD5" s="47" t="str">
        <f>[1]Abril!$I$33</f>
        <v>SO</v>
      </c>
      <c r="AE5" s="47" t="str">
        <f>[1]Abril!$I$34</f>
        <v>SO</v>
      </c>
      <c r="AF5" s="120" t="str">
        <f>[1]Abril!$I$35</f>
        <v>SO</v>
      </c>
    </row>
    <row r="6" spans="1:33" s="53" customFormat="1" ht="11.25" customHeight="1" x14ac:dyDescent="0.2">
      <c r="A6" s="138" t="s">
        <v>0</v>
      </c>
      <c r="B6" s="47" t="str">
        <f>[2]Abril!$I$5</f>
        <v>SO</v>
      </c>
      <c r="C6" s="47" t="str">
        <f>[2]Abril!$I$6</f>
        <v>SO</v>
      </c>
      <c r="D6" s="47" t="str">
        <f>[2]Abril!$I$7</f>
        <v>SO</v>
      </c>
      <c r="E6" s="47" t="str">
        <f>[2]Abril!$I$8</f>
        <v>SO</v>
      </c>
      <c r="F6" s="47" t="str">
        <f>[2]Abril!$I$9</f>
        <v>SO</v>
      </c>
      <c r="G6" s="47" t="str">
        <f>[2]Abril!$I$10</f>
        <v>SO</v>
      </c>
      <c r="H6" s="47" t="str">
        <f>[2]Abril!$I$11</f>
        <v>SO</v>
      </c>
      <c r="I6" s="47" t="str">
        <f>[2]Abril!$I$12</f>
        <v>SO</v>
      </c>
      <c r="J6" s="47" t="str">
        <f>[2]Abril!$I$13</f>
        <v>SO</v>
      </c>
      <c r="K6" s="47" t="str">
        <f>[2]Abril!$I$14</f>
        <v>SO</v>
      </c>
      <c r="L6" s="47" t="str">
        <f>[2]Abril!$I$15</f>
        <v>SO</v>
      </c>
      <c r="M6" s="47" t="str">
        <f>[2]Abril!$I$16</f>
        <v>SO</v>
      </c>
      <c r="N6" s="47" t="str">
        <f>[2]Abril!$I$17</f>
        <v>SO</v>
      </c>
      <c r="O6" s="47" t="str">
        <f>[2]Abril!$I$18</f>
        <v>SO</v>
      </c>
      <c r="P6" s="47" t="str">
        <f>[2]Abril!$I$19</f>
        <v>SO</v>
      </c>
      <c r="Q6" s="47" t="str">
        <f>[2]Abril!$I$20</f>
        <v>SO</v>
      </c>
      <c r="R6" s="47" t="str">
        <f>[2]Abril!$I$21</f>
        <v>SO</v>
      </c>
      <c r="S6" s="47" t="str">
        <f>[2]Abril!$I$22</f>
        <v>SO</v>
      </c>
      <c r="T6" s="47" t="str">
        <f>[2]Abril!$I$23</f>
        <v>SO</v>
      </c>
      <c r="U6" s="47" t="str">
        <f>[2]Abril!$I$24</f>
        <v>SO</v>
      </c>
      <c r="V6" s="47" t="str">
        <f>[2]Abril!$I$25</f>
        <v>SO</v>
      </c>
      <c r="W6" s="47" t="str">
        <f>[2]Abril!$I$26</f>
        <v>SO</v>
      </c>
      <c r="X6" s="47" t="str">
        <f>[2]Abril!$I$27</f>
        <v>SO</v>
      </c>
      <c r="Y6" s="47" t="str">
        <f>[2]Abril!$I$28</f>
        <v>SO</v>
      </c>
      <c r="Z6" s="47" t="str">
        <f>[2]Abril!$I$29</f>
        <v>SO</v>
      </c>
      <c r="AA6" s="47" t="str">
        <f>[2]Abril!$I$30</f>
        <v>SO</v>
      </c>
      <c r="AB6" s="47" t="str">
        <f>[2]Abril!$I$31</f>
        <v>SO</v>
      </c>
      <c r="AC6" s="47" t="str">
        <f>[2]Abril!$I$32</f>
        <v>SO</v>
      </c>
      <c r="AD6" s="47" t="str">
        <f>[2]Abril!$I$33</f>
        <v>SO</v>
      </c>
      <c r="AE6" s="47" t="str">
        <f>[2]Abril!$I$34</f>
        <v>SO</v>
      </c>
      <c r="AF6" s="120" t="str">
        <f>[2]Abril!$I$35</f>
        <v>SO</v>
      </c>
    </row>
    <row r="7" spans="1:33" ht="12" customHeight="1" x14ac:dyDescent="0.2">
      <c r="A7" s="138" t="s">
        <v>1</v>
      </c>
      <c r="B7" s="47" t="str">
        <f>[3]Abril!$I$5</f>
        <v>SE</v>
      </c>
      <c r="C7" s="47" t="str">
        <f>[3]Abril!$I$6</f>
        <v>SE</v>
      </c>
      <c r="D7" s="47" t="str">
        <f>[3]Abril!$I$7</f>
        <v>SE</v>
      </c>
      <c r="E7" s="47" t="str">
        <f>[3]Abril!$I$8</f>
        <v>SE</v>
      </c>
      <c r="F7" s="47" t="str">
        <f>[3]Abril!$I$9</f>
        <v>SE</v>
      </c>
      <c r="G7" s="47" t="str">
        <f>[3]Abril!$I$10</f>
        <v>S</v>
      </c>
      <c r="H7" s="47" t="str">
        <f>[3]Abril!$I$11</f>
        <v>SE</v>
      </c>
      <c r="I7" s="47" t="str">
        <f>[3]Abril!$I$12</f>
        <v>SE</v>
      </c>
      <c r="J7" s="47" t="str">
        <f>[3]Abril!$I$13</f>
        <v>SE</v>
      </c>
      <c r="K7" s="47" t="str">
        <f>[3]Abril!$I$14</f>
        <v>SE</v>
      </c>
      <c r="L7" s="47" t="str">
        <f>[3]Abril!$I$15</f>
        <v>SE</v>
      </c>
      <c r="M7" s="47" t="str">
        <f>[3]Abril!$I$16</f>
        <v>SE</v>
      </c>
      <c r="N7" s="47" t="str">
        <f>[3]Abril!$I$17</f>
        <v>SE</v>
      </c>
      <c r="O7" s="47" t="str">
        <f>[3]Abril!$I$18</f>
        <v>S</v>
      </c>
      <c r="P7" s="47" t="str">
        <f>[3]Abril!$I$19</f>
        <v>SE</v>
      </c>
      <c r="Q7" s="47" t="str">
        <f>[3]Abril!$I$20</f>
        <v>S</v>
      </c>
      <c r="R7" s="47" t="str">
        <f>[3]Abril!$I$21</f>
        <v>SE</v>
      </c>
      <c r="S7" s="47" t="str">
        <f>[3]Abril!$I$22</f>
        <v>SE</v>
      </c>
      <c r="T7" s="47" t="str">
        <f>[3]Abril!$I$23</f>
        <v>N</v>
      </c>
      <c r="U7" s="47" t="str">
        <f>[3]Abril!$I$24</f>
        <v>SE</v>
      </c>
      <c r="V7" s="47" t="str">
        <f>[3]Abril!$I$25</f>
        <v>SE</v>
      </c>
      <c r="W7" s="47" t="str">
        <f>[3]Abril!$I$26</f>
        <v>SE</v>
      </c>
      <c r="X7" s="47" t="str">
        <f>[3]Abril!$I$27</f>
        <v>SE</v>
      </c>
      <c r="Y7" s="47" t="str">
        <f>[3]Abril!$I$28</f>
        <v>SE</v>
      </c>
      <c r="Z7" s="47" t="str">
        <f>[3]Abril!$I$29</f>
        <v>SE</v>
      </c>
      <c r="AA7" s="47" t="str">
        <f>[3]Abril!$I$30</f>
        <v>SE</v>
      </c>
      <c r="AB7" s="47" t="str">
        <f>[3]Abril!$I$31</f>
        <v>SE</v>
      </c>
      <c r="AC7" s="47" t="str">
        <f>[3]Abril!$I$32</f>
        <v>SE</v>
      </c>
      <c r="AD7" s="47" t="str">
        <f>[3]Abril!$I$33</f>
        <v>SE</v>
      </c>
      <c r="AE7" s="47" t="str">
        <f>[3]Abril!$I$34</f>
        <v>SE</v>
      </c>
      <c r="AF7" s="120" t="str">
        <f>[3]Abril!$I$35</f>
        <v>SE</v>
      </c>
    </row>
    <row r="8" spans="1:33" ht="12" customHeight="1" x14ac:dyDescent="0.2">
      <c r="A8" s="138" t="s">
        <v>55</v>
      </c>
      <c r="B8" s="47" t="str">
        <f>[4]Abril!$I$5</f>
        <v>NO</v>
      </c>
      <c r="C8" s="47" t="str">
        <f>[4]Abril!$I$6</f>
        <v>N</v>
      </c>
      <c r="D8" s="47" t="str">
        <f>[4]Abril!$I$7</f>
        <v>O</v>
      </c>
      <c r="E8" s="47" t="str">
        <f>[4]Abril!$I$8</f>
        <v>SO</v>
      </c>
      <c r="F8" s="47" t="str">
        <f>[4]Abril!$I$9</f>
        <v>SO</v>
      </c>
      <c r="G8" s="47" t="str">
        <f>[4]Abril!$I$10</f>
        <v>SE</v>
      </c>
      <c r="H8" s="47" t="str">
        <f>[4]Abril!$I$11</f>
        <v>L</v>
      </c>
      <c r="I8" s="47" t="str">
        <f>[4]Abril!$I$12</f>
        <v>SE</v>
      </c>
      <c r="J8" s="47" t="str">
        <f>[4]Abril!$I$13</f>
        <v>SE</v>
      </c>
      <c r="K8" s="47" t="str">
        <f>[4]Abril!$I$14</f>
        <v>L</v>
      </c>
      <c r="L8" s="47" t="str">
        <f>[4]Abril!$I$15</f>
        <v>L</v>
      </c>
      <c r="M8" s="47" t="str">
        <f>[4]Abril!$I$16</f>
        <v>L</v>
      </c>
      <c r="N8" s="47" t="str">
        <f>[4]Abril!$I$17</f>
        <v>L</v>
      </c>
      <c r="O8" s="47" t="str">
        <f>[4]Abril!$I$18</f>
        <v>SE</v>
      </c>
      <c r="P8" s="47" t="str">
        <f>[4]Abril!$I$19</f>
        <v>SE</v>
      </c>
      <c r="Q8" s="47" t="str">
        <f>[4]Abril!$I$20</f>
        <v>SE</v>
      </c>
      <c r="R8" s="47" t="str">
        <f>[4]Abril!$I$21</f>
        <v>L</v>
      </c>
      <c r="S8" s="47" t="str">
        <f>[4]Abril!$I$22</f>
        <v>L</v>
      </c>
      <c r="T8" s="47" t="str">
        <f>[4]Abril!$I$23</f>
        <v>L</v>
      </c>
      <c r="U8" s="47" t="str">
        <f>[4]Abril!$I$24</f>
        <v>L</v>
      </c>
      <c r="V8" s="47" t="str">
        <f>[4]Abril!$I$25</f>
        <v>SE</v>
      </c>
      <c r="W8" s="47" t="str">
        <f>[4]Abril!$I$26</f>
        <v>SE</v>
      </c>
      <c r="X8" s="47" t="str">
        <f>[4]Abril!$I$27</f>
        <v>SE</v>
      </c>
      <c r="Y8" s="47" t="str">
        <f>[4]Abril!$I$28</f>
        <v>L</v>
      </c>
      <c r="Z8" s="47" t="str">
        <f>[4]Abril!$I$29</f>
        <v>SE</v>
      </c>
      <c r="AA8" s="47" t="str">
        <f>[4]Abril!$I$30</f>
        <v>SE</v>
      </c>
      <c r="AB8" s="47" t="str">
        <f>[4]Abril!$I$31</f>
        <v>L</v>
      </c>
      <c r="AC8" s="47" t="str">
        <f>[4]Abril!$I$32</f>
        <v>SE</v>
      </c>
      <c r="AD8" s="47" t="str">
        <f>[4]Abril!$I$33</f>
        <v>SE</v>
      </c>
      <c r="AE8" s="47" t="str">
        <f>[4]Abril!$I$34</f>
        <v>SE</v>
      </c>
      <c r="AF8" s="120" t="str">
        <f>[4]Abril!$I$35</f>
        <v>SE</v>
      </c>
    </row>
    <row r="9" spans="1:33" ht="11.25" customHeight="1" x14ac:dyDescent="0.2">
      <c r="A9" s="138" t="s">
        <v>48</v>
      </c>
      <c r="B9" s="47" t="str">
        <f>[5]Abril!$I$5</f>
        <v>*</v>
      </c>
      <c r="C9" s="47" t="str">
        <f>[5]Abril!$I$6</f>
        <v>*</v>
      </c>
      <c r="D9" s="47" t="str">
        <f>[5]Abril!$I$7</f>
        <v>*</v>
      </c>
      <c r="E9" s="47" t="str">
        <f>[5]Abril!$I$8</f>
        <v>*</v>
      </c>
      <c r="F9" s="47" t="str">
        <f>[5]Abril!$I$9</f>
        <v>*</v>
      </c>
      <c r="G9" s="47" t="str">
        <f>[5]Abril!$I$10</f>
        <v>*</v>
      </c>
      <c r="H9" s="47" t="str">
        <f>[5]Abril!$I$11</f>
        <v>*</v>
      </c>
      <c r="I9" s="47" t="str">
        <f>[5]Abril!$I$12</f>
        <v>*</v>
      </c>
      <c r="J9" s="47" t="str">
        <f>[5]Abril!$I$13</f>
        <v>*</v>
      </c>
      <c r="K9" s="47" t="str">
        <f>[5]Abril!$I$14</f>
        <v>*</v>
      </c>
      <c r="L9" s="47" t="str">
        <f>[5]Abril!$I$15</f>
        <v>*</v>
      </c>
      <c r="M9" s="47" t="str">
        <f>[5]Abril!$I$16</f>
        <v>*</v>
      </c>
      <c r="N9" s="47" t="str">
        <f>[5]Abril!$I$17</f>
        <v>*</v>
      </c>
      <c r="O9" s="47" t="str">
        <f>[5]Abril!$I$18</f>
        <v>*</v>
      </c>
      <c r="P9" s="47" t="str">
        <f>[5]Abril!$I$19</f>
        <v>SE</v>
      </c>
      <c r="Q9" s="47" t="str">
        <f>[5]Abril!$I$20</f>
        <v>L</v>
      </c>
      <c r="R9" s="47" t="str">
        <f>[5]Abril!$I$21</f>
        <v>NE</v>
      </c>
      <c r="S9" s="47" t="str">
        <f>[5]Abril!$I$22</f>
        <v>NE</v>
      </c>
      <c r="T9" s="47" t="str">
        <f>[5]Abril!$I$23</f>
        <v>NE</v>
      </c>
      <c r="U9" s="47" t="str">
        <f>[5]Abril!$I$24</f>
        <v>NE</v>
      </c>
      <c r="V9" s="47" t="str">
        <f>[5]Abril!$I$25</f>
        <v>NE</v>
      </c>
      <c r="W9" s="47" t="str">
        <f>[5]Abril!$I$26</f>
        <v>NE</v>
      </c>
      <c r="X9" s="47" t="str">
        <f>[5]Abril!$I$27</f>
        <v>NE</v>
      </c>
      <c r="Y9" s="47" t="str">
        <f>[5]Abril!$I$28</f>
        <v>N</v>
      </c>
      <c r="Z9" s="47" t="str">
        <f>[5]Abril!$I$29</f>
        <v>NE</v>
      </c>
      <c r="AA9" s="47" t="str">
        <f>[5]Abril!$I$30</f>
        <v>NE</v>
      </c>
      <c r="AB9" s="47" t="str">
        <f>[5]Abril!$I$31</f>
        <v>NE</v>
      </c>
      <c r="AC9" s="47" t="str">
        <f>[5]Abril!$I$32</f>
        <v>NE</v>
      </c>
      <c r="AD9" s="47" t="str">
        <f>[5]Abril!$I$33</f>
        <v>NE</v>
      </c>
      <c r="AE9" s="47" t="str">
        <f>[5]Abril!$I$34</f>
        <v>NE</v>
      </c>
      <c r="AF9" s="120" t="str">
        <f>[5]Abril!$I$35</f>
        <v>NE</v>
      </c>
    </row>
    <row r="10" spans="1:33" ht="12.75" customHeight="1" x14ac:dyDescent="0.2">
      <c r="A10" s="138" t="s">
        <v>2</v>
      </c>
      <c r="B10" s="47" t="str">
        <f>[6]Abril!$I$5</f>
        <v>N</v>
      </c>
      <c r="C10" s="47" t="str">
        <f>[6]Abril!$I$6</f>
        <v>N</v>
      </c>
      <c r="D10" s="47" t="str">
        <f>[6]Abril!$I$7</f>
        <v>N</v>
      </c>
      <c r="E10" s="47" t="str">
        <f>[6]Abril!$I$8</f>
        <v>SE</v>
      </c>
      <c r="F10" s="47" t="str">
        <f>[6]Abril!$I$9</f>
        <v>SE</v>
      </c>
      <c r="G10" s="47" t="str">
        <f>[6]Abril!$I$10</f>
        <v>SE</v>
      </c>
      <c r="H10" s="47" t="str">
        <f>[6]Abril!$I$11</f>
        <v>L</v>
      </c>
      <c r="I10" s="47" t="str">
        <f>[6]Abril!$I$12</f>
        <v>L</v>
      </c>
      <c r="J10" s="47" t="str">
        <f>[6]Abril!$I$13</f>
        <v>SE</v>
      </c>
      <c r="K10" s="47" t="str">
        <f>[6]Abril!$I$14</f>
        <v>NE</v>
      </c>
      <c r="L10" s="47" t="str">
        <f>[6]Abril!$I$15</f>
        <v>L</v>
      </c>
      <c r="M10" s="47" t="str">
        <f>[6]Abril!$I$16</f>
        <v>L</v>
      </c>
      <c r="N10" s="47" t="str">
        <f>[6]Abril!$I$17</f>
        <v>L</v>
      </c>
      <c r="O10" s="47" t="str">
        <f>[6]Abril!$I$18</f>
        <v>SE</v>
      </c>
      <c r="P10" s="47" t="str">
        <f>[6]Abril!$I$19</f>
        <v>L</v>
      </c>
      <c r="Q10" s="47" t="str">
        <f>[6]Abril!$I$20</f>
        <v>SE</v>
      </c>
      <c r="R10" s="47" t="str">
        <f>[6]Abril!$I$21</f>
        <v>SE</v>
      </c>
      <c r="S10" s="47" t="str">
        <f>[6]Abril!$I$22</f>
        <v>L</v>
      </c>
      <c r="T10" s="47" t="str">
        <f>[6]Abril!$I$23</f>
        <v>NE</v>
      </c>
      <c r="U10" s="47" t="str">
        <f>[6]Abril!$I$24</f>
        <v>L</v>
      </c>
      <c r="V10" s="47" t="str">
        <f>[6]Abril!$I$25</f>
        <v>NE</v>
      </c>
      <c r="W10" s="47" t="str">
        <f>[6]Abril!$I$26</f>
        <v>L</v>
      </c>
      <c r="X10" s="47" t="str">
        <f>[6]Abril!$I$27</f>
        <v>L</v>
      </c>
      <c r="Y10" s="47" t="str">
        <f>[6]Abril!$I$28</f>
        <v>L</v>
      </c>
      <c r="Z10" s="47" t="str">
        <f>[6]Abril!$I$29</f>
        <v>L</v>
      </c>
      <c r="AA10" s="47" t="str">
        <f>[6]Abril!$I$30</f>
        <v>L</v>
      </c>
      <c r="AB10" s="47" t="str">
        <f>[6]Abril!$I$31</f>
        <v>L</v>
      </c>
      <c r="AC10" s="47" t="str">
        <f>[6]Abril!$I$32</f>
        <v>L</v>
      </c>
      <c r="AD10" s="47" t="str">
        <f>[6]Abril!$I$33</f>
        <v>L</v>
      </c>
      <c r="AE10" s="47" t="str">
        <f>[6]Abril!$I$34</f>
        <v>L</v>
      </c>
      <c r="AF10" s="120" t="str">
        <f>[6]Abril!$I$35</f>
        <v>L</v>
      </c>
    </row>
    <row r="11" spans="1:33" ht="11.25" customHeight="1" x14ac:dyDescent="0.2">
      <c r="A11" s="138" t="s">
        <v>3</v>
      </c>
      <c r="B11" s="47" t="str">
        <f>[7]Abril!$I$5</f>
        <v>SO</v>
      </c>
      <c r="C11" s="47" t="str">
        <f>[7]Abril!$I$6</f>
        <v>L</v>
      </c>
      <c r="D11" s="47" t="str">
        <f>[7]Abril!$I$7</f>
        <v>N</v>
      </c>
      <c r="E11" s="47" t="str">
        <f>[7]Abril!$I$8</f>
        <v>SE</v>
      </c>
      <c r="F11" s="47" t="str">
        <f>[7]Abril!$I$9</f>
        <v>O</v>
      </c>
      <c r="G11" s="47" t="str">
        <f>[7]Abril!$I$10</f>
        <v>O</v>
      </c>
      <c r="H11" s="47" t="str">
        <f>[7]Abril!$I$11</f>
        <v>O</v>
      </c>
      <c r="I11" s="47" t="str">
        <f>[7]Abril!$I$12</f>
        <v>L</v>
      </c>
      <c r="J11" s="47" t="str">
        <f>[7]Abril!$I$13</f>
        <v>L</v>
      </c>
      <c r="K11" s="47" t="str">
        <f>[7]Abril!$I$14</f>
        <v>NE</v>
      </c>
      <c r="L11" s="47" t="str">
        <f>[7]Abril!$I$15</f>
        <v>L</v>
      </c>
      <c r="M11" s="47" t="str">
        <f>[7]Abril!$I$16</f>
        <v>SE</v>
      </c>
      <c r="N11" s="47" t="str">
        <f>[7]Abril!$I$17</f>
        <v>L</v>
      </c>
      <c r="O11" s="47" t="str">
        <f>[7]Abril!$I$18</f>
        <v>L</v>
      </c>
      <c r="P11" s="47" t="str">
        <f>[7]Abril!$I$19</f>
        <v>L</v>
      </c>
      <c r="Q11" s="47" t="str">
        <f>[7]Abril!$I$20</f>
        <v>L</v>
      </c>
      <c r="R11" s="47" t="str">
        <f>[7]Abril!$I$21</f>
        <v>L</v>
      </c>
      <c r="S11" s="47" t="str">
        <f>[7]Abril!$I$22</f>
        <v>L</v>
      </c>
      <c r="T11" s="47" t="str">
        <f>[7]Abril!$I$23</f>
        <v>NE</v>
      </c>
      <c r="U11" s="47" t="str">
        <f>[7]Abril!$I$24</f>
        <v>L</v>
      </c>
      <c r="V11" s="47" t="str">
        <f>[7]Abril!$I$25</f>
        <v>SO</v>
      </c>
      <c r="W11" s="47" t="str">
        <f>[7]Abril!$I$26</f>
        <v>O</v>
      </c>
      <c r="X11" s="47" t="str">
        <f>[7]Abril!$I$27</f>
        <v>O</v>
      </c>
      <c r="Y11" s="47" t="str">
        <f>[7]Abril!$I$28</f>
        <v>SO</v>
      </c>
      <c r="Z11" s="47" t="str">
        <f>[7]Abril!$I$29</f>
        <v>L</v>
      </c>
      <c r="AA11" s="47" t="str">
        <f>[7]Abril!$I$30</f>
        <v>NE</v>
      </c>
      <c r="AB11" s="47" t="str">
        <f>[7]Abril!$I$31</f>
        <v>SO</v>
      </c>
      <c r="AC11" s="47" t="str">
        <f>[7]Abril!$I$32</f>
        <v>O</v>
      </c>
      <c r="AD11" s="47" t="str">
        <f>[7]Abril!$I$33</f>
        <v>O</v>
      </c>
      <c r="AE11" s="47" t="str">
        <f>[7]Abril!$I$34</f>
        <v>SO</v>
      </c>
      <c r="AF11" s="120" t="str">
        <f>[7]Abril!$I$35</f>
        <v>L</v>
      </c>
    </row>
    <row r="12" spans="1:33" ht="10.5" customHeight="1" x14ac:dyDescent="0.2">
      <c r="A12" s="138" t="s">
        <v>4</v>
      </c>
      <c r="B12" s="47" t="str">
        <f>[8]Abril!$I$5</f>
        <v>S</v>
      </c>
      <c r="C12" s="47" t="str">
        <f>[8]Abril!$I$6</f>
        <v>SO</v>
      </c>
      <c r="D12" s="47" t="str">
        <f>[8]Abril!$I$7</f>
        <v>SO</v>
      </c>
      <c r="E12" s="47" t="str">
        <f>[8]Abril!$I$8</f>
        <v>N</v>
      </c>
      <c r="F12" s="47" t="str">
        <f>[8]Abril!$I$9</f>
        <v>N</v>
      </c>
      <c r="G12" s="47" t="str">
        <f>[8]Abril!$I$10</f>
        <v>NO</v>
      </c>
      <c r="H12" s="47" t="str">
        <f>[8]Abril!$I$11</f>
        <v>NO</v>
      </c>
      <c r="I12" s="47" t="str">
        <f>[8]Abril!$I$12</f>
        <v>N</v>
      </c>
      <c r="J12" s="47" t="str">
        <f>[8]Abril!$I$13</f>
        <v>NO</v>
      </c>
      <c r="K12" s="47" t="str">
        <f>[8]Abril!$I$14</f>
        <v>O</v>
      </c>
      <c r="L12" s="47" t="str">
        <f>[8]Abril!$I$15</f>
        <v>O</v>
      </c>
      <c r="M12" s="47" t="str">
        <f>[8]Abril!$I$16</f>
        <v>O</v>
      </c>
      <c r="N12" s="47" t="str">
        <f>[8]Abril!$I$17</f>
        <v>NO</v>
      </c>
      <c r="O12" s="47" t="str">
        <f>[8]Abril!$I$18</f>
        <v>NO</v>
      </c>
      <c r="P12" s="47" t="str">
        <f>[8]Abril!$I$19</f>
        <v>NO</v>
      </c>
      <c r="Q12" s="47" t="str">
        <f>[8]Abril!$I$20</f>
        <v>N</v>
      </c>
      <c r="R12" s="47" t="str">
        <f>[8]Abril!$I$21</f>
        <v>NO</v>
      </c>
      <c r="S12" s="47" t="str">
        <f>[8]Abril!$I$22</f>
        <v>NO</v>
      </c>
      <c r="T12" s="47" t="str">
        <f>[8]Abril!$I$23</f>
        <v>O</v>
      </c>
      <c r="U12" s="47" t="str">
        <f>[8]Abril!$I$24</f>
        <v>NO</v>
      </c>
      <c r="V12" s="47" t="str">
        <f>[8]Abril!$I$25</f>
        <v>NO</v>
      </c>
      <c r="W12" s="47" t="str">
        <f>[8]Abril!$I$26</f>
        <v>NO</v>
      </c>
      <c r="X12" s="47" t="str">
        <f>[8]Abril!$I$27</f>
        <v>NO</v>
      </c>
      <c r="Y12" s="47" t="str">
        <f>[8]Abril!$I$28</f>
        <v>NO</v>
      </c>
      <c r="Z12" s="47" t="str">
        <f>[8]Abril!$I$29</f>
        <v>NO</v>
      </c>
      <c r="AA12" s="47" t="str">
        <f>[8]Abril!$I$30</f>
        <v>NO</v>
      </c>
      <c r="AB12" s="47" t="str">
        <f>[8]Abril!$I$31</f>
        <v>O</v>
      </c>
      <c r="AC12" s="47" t="str">
        <f>[8]Abril!$I$32</f>
        <v>NO</v>
      </c>
      <c r="AD12" s="47" t="str">
        <f>[8]Abril!$I$33</f>
        <v>NO</v>
      </c>
      <c r="AE12" s="47" t="str">
        <f>[8]Abril!$I$34</f>
        <v>O</v>
      </c>
      <c r="AF12" s="120" t="str">
        <f>[8]Abril!$I$35</f>
        <v>NO</v>
      </c>
    </row>
    <row r="13" spans="1:33" ht="10.5" customHeight="1" x14ac:dyDescent="0.2">
      <c r="A13" s="138" t="s">
        <v>5</v>
      </c>
      <c r="B13" s="47" t="str">
        <f>[9]Abril!$I$5</f>
        <v>L</v>
      </c>
      <c r="C13" s="47" t="str">
        <f>[9]Abril!$I$6</f>
        <v>NO</v>
      </c>
      <c r="D13" s="47" t="str">
        <f>[9]Abril!$I$7</f>
        <v>SO</v>
      </c>
      <c r="E13" s="47" t="str">
        <f>[9]Abril!$I$8</f>
        <v>N</v>
      </c>
      <c r="F13" s="47" t="str">
        <f>[9]Abril!$I$9</f>
        <v>NE</v>
      </c>
      <c r="G13" s="47" t="str">
        <f>[9]Abril!$I$10</f>
        <v>NE</v>
      </c>
      <c r="H13" s="47" t="str">
        <f>[9]Abril!$I$11</f>
        <v>L</v>
      </c>
      <c r="I13" s="47" t="str">
        <f>[9]Abril!$I$12</f>
        <v>L</v>
      </c>
      <c r="J13" s="47" t="str">
        <f>[9]Abril!$I$13</f>
        <v>N</v>
      </c>
      <c r="K13" s="47" t="str">
        <f>[9]Abril!$I$14</f>
        <v>NE</v>
      </c>
      <c r="L13" s="47" t="str">
        <f>[9]Abril!$I$15</f>
        <v>NE</v>
      </c>
      <c r="M13" s="47" t="str">
        <f>[9]Abril!$I$16</f>
        <v>SE</v>
      </c>
      <c r="N13" s="47" t="str">
        <f>[9]Abril!$I$17</f>
        <v>L</v>
      </c>
      <c r="O13" s="47" t="str">
        <f>[9]Abril!$I$18</f>
        <v>SO</v>
      </c>
      <c r="P13" s="47" t="str">
        <f>[9]Abril!$I$19</f>
        <v>SO</v>
      </c>
      <c r="Q13" s="47" t="str">
        <f>[9]Abril!$I$20</f>
        <v>NE</v>
      </c>
      <c r="R13" s="47" t="str">
        <f>[9]Abril!$I$21</f>
        <v>NE</v>
      </c>
      <c r="S13" s="47" t="str">
        <f>[9]Abril!$I$22</f>
        <v>NE</v>
      </c>
      <c r="T13" s="47" t="str">
        <f>[9]Abril!$I$23</f>
        <v>L</v>
      </c>
      <c r="U13" s="47" t="str">
        <f>[9]Abril!$I$24</f>
        <v>NE</v>
      </c>
      <c r="V13" s="47" t="str">
        <f>[9]Abril!$I$25</f>
        <v>NE</v>
      </c>
      <c r="W13" s="47" t="str">
        <f>[9]Abril!$I$26</f>
        <v>NE</v>
      </c>
      <c r="X13" s="47" t="str">
        <f>[9]Abril!$I$27</f>
        <v>L</v>
      </c>
      <c r="Y13" s="47" t="str">
        <f>[9]Abril!$I$28</f>
        <v>L</v>
      </c>
      <c r="Z13" s="47" t="str">
        <f>[9]Abril!$I$29</f>
        <v>NE</v>
      </c>
      <c r="AA13" s="47" t="str">
        <f>[9]Abril!$I$30</f>
        <v>NE</v>
      </c>
      <c r="AB13" s="47" t="str">
        <f>[9]Abril!$I$31</f>
        <v>NE</v>
      </c>
      <c r="AC13" s="47" t="str">
        <f>[9]Abril!$I$32</f>
        <v>L</v>
      </c>
      <c r="AD13" s="47" t="str">
        <f>[9]Abril!$I$33</f>
        <v>NE</v>
      </c>
      <c r="AE13" s="47" t="str">
        <f>[9]Abril!$I$34</f>
        <v>NE</v>
      </c>
      <c r="AF13" s="120" t="str">
        <f>[9]Abril!$I$35</f>
        <v>NE</v>
      </c>
    </row>
    <row r="14" spans="1:33" ht="12" customHeight="1" x14ac:dyDescent="0.2">
      <c r="A14" s="138" t="s">
        <v>50</v>
      </c>
      <c r="B14" s="47" t="str">
        <f>[10]Abril!$I$5</f>
        <v>NE</v>
      </c>
      <c r="C14" s="47" t="str">
        <f>[10]Abril!$I$6</f>
        <v>NE</v>
      </c>
      <c r="D14" s="47" t="str">
        <f>[10]Abril!$I$7</f>
        <v>NE</v>
      </c>
      <c r="E14" s="47" t="str">
        <f>[10]Abril!$I$8</f>
        <v>SE</v>
      </c>
      <c r="F14" s="47" t="str">
        <f>[10]Abril!$I$9</f>
        <v>L</v>
      </c>
      <c r="G14" s="47" t="str">
        <f>[10]Abril!$I$10</f>
        <v>L</v>
      </c>
      <c r="H14" s="47" t="str">
        <f>[10]Abril!$I$11</f>
        <v>L</v>
      </c>
      <c r="I14" s="47" t="str">
        <f>[10]Abril!$I$12</f>
        <v>L</v>
      </c>
      <c r="J14" s="47" t="str">
        <f>[10]Abril!$I$13</f>
        <v>L</v>
      </c>
      <c r="K14" s="47" t="str">
        <f>[10]Abril!$I$14</f>
        <v>NE</v>
      </c>
      <c r="L14" s="47" t="str">
        <f>[10]Abril!$I$15</f>
        <v>NE</v>
      </c>
      <c r="M14" s="47" t="str">
        <f>[10]Abril!$I$16</f>
        <v>NE</v>
      </c>
      <c r="N14" s="47" t="str">
        <f>[10]Abril!$I$17</f>
        <v>L</v>
      </c>
      <c r="O14" s="47" t="str">
        <f>[10]Abril!$I$18</f>
        <v>L</v>
      </c>
      <c r="P14" s="47" t="str">
        <f>[10]Abril!$I$19</f>
        <v>L</v>
      </c>
      <c r="Q14" s="47" t="str">
        <f>[10]Abril!$I$20</f>
        <v>L</v>
      </c>
      <c r="R14" s="47" t="str">
        <f>[10]Abril!$I$21</f>
        <v>L</v>
      </c>
      <c r="S14" s="47" t="str">
        <f>[10]Abril!$I$22</f>
        <v>L</v>
      </c>
      <c r="T14" s="47" t="str">
        <f>[10]Abril!$I$23</f>
        <v>NE</v>
      </c>
      <c r="U14" s="47" t="str">
        <f>[10]Abril!$I$24</f>
        <v>L</v>
      </c>
      <c r="V14" s="47" t="str">
        <f>[10]Abril!$I$25</f>
        <v>NE</v>
      </c>
      <c r="W14" s="47" t="str">
        <f>[10]Abril!$I$26</f>
        <v>L</v>
      </c>
      <c r="X14" s="47" t="str">
        <f>[10]Abril!$I$27</f>
        <v>L</v>
      </c>
      <c r="Y14" s="47" t="str">
        <f>[10]Abril!$I$28</f>
        <v>L</v>
      </c>
      <c r="Z14" s="47" t="str">
        <f>[10]Abril!$I$29</f>
        <v>L</v>
      </c>
      <c r="AA14" s="47" t="str">
        <f>[10]Abril!$I$30</f>
        <v>NE</v>
      </c>
      <c r="AB14" s="47" t="str">
        <f>[10]Abril!$I$31</f>
        <v>NE</v>
      </c>
      <c r="AC14" s="47" t="str">
        <f>[10]Abril!$I$32</f>
        <v>NE</v>
      </c>
      <c r="AD14" s="47" t="str">
        <f>[10]Abril!$I$33</f>
        <v>NE</v>
      </c>
      <c r="AE14" s="47" t="str">
        <f>[10]Abril!$I$34</f>
        <v>NE</v>
      </c>
      <c r="AF14" s="120" t="str">
        <f>[10]Abril!$I$35</f>
        <v>L</v>
      </c>
    </row>
    <row r="15" spans="1:33" ht="9.75" customHeight="1" x14ac:dyDescent="0.2">
      <c r="A15" s="138" t="s">
        <v>6</v>
      </c>
      <c r="B15" s="47" t="str">
        <f>[11]Abril!$I$5</f>
        <v>L</v>
      </c>
      <c r="C15" s="47" t="str">
        <f>[11]Abril!$I$6</f>
        <v>S</v>
      </c>
      <c r="D15" s="47" t="str">
        <f>[11]Abril!$I$7</f>
        <v>SE</v>
      </c>
      <c r="E15" s="47" t="str">
        <f>[11]Abril!$I$8</f>
        <v>S</v>
      </c>
      <c r="F15" s="47" t="str">
        <f>[11]Abril!$I$9</f>
        <v>SE</v>
      </c>
      <c r="G15" s="47" t="str">
        <f>[11]Abril!$I$10</f>
        <v>L</v>
      </c>
      <c r="H15" s="47" t="str">
        <f>[11]Abril!$I$11</f>
        <v>L</v>
      </c>
      <c r="I15" s="47" t="str">
        <f>[11]Abril!$I$12</f>
        <v>SE</v>
      </c>
      <c r="J15" s="47" t="str">
        <f>[11]Abril!$I$13</f>
        <v>L</v>
      </c>
      <c r="K15" s="47" t="str">
        <f>[11]Abril!$I$14</f>
        <v>NE</v>
      </c>
      <c r="L15" s="47" t="str">
        <f>[11]Abril!$I$15</f>
        <v>NO</v>
      </c>
      <c r="M15" s="47" t="str">
        <f>[11]Abril!$I$16</f>
        <v>SE</v>
      </c>
      <c r="N15" s="47" t="str">
        <f>[11]Abril!$I$17</f>
        <v>SE</v>
      </c>
      <c r="O15" s="47" t="str">
        <f>[11]Abril!$I$18</f>
        <v>L</v>
      </c>
      <c r="P15" s="47" t="str">
        <f>[11]Abril!$I$19</f>
        <v>SE</v>
      </c>
      <c r="Q15" s="47" t="str">
        <f>[11]Abril!$I$20</f>
        <v>SE</v>
      </c>
      <c r="R15" s="47" t="str">
        <f>[11]Abril!$I$21</f>
        <v>SE</v>
      </c>
      <c r="S15" s="47" t="str">
        <f>[11]Abril!$I$22</f>
        <v>L</v>
      </c>
      <c r="T15" s="47" t="str">
        <f>[11]Abril!$I$23</f>
        <v>SE</v>
      </c>
      <c r="U15" s="47" t="str">
        <f>[11]Abril!$I$24</f>
        <v>L</v>
      </c>
      <c r="V15" s="47" t="str">
        <f>[11]Abril!$I$25</f>
        <v>SE</v>
      </c>
      <c r="W15" s="47" t="str">
        <f>[11]Abril!$I$26</f>
        <v>L</v>
      </c>
      <c r="X15" s="47" t="str">
        <f>[11]Abril!$I$27</f>
        <v>L</v>
      </c>
      <c r="Y15" s="47" t="str">
        <f>[11]Abril!$I$28</f>
        <v>SE</v>
      </c>
      <c r="Z15" s="47" t="str">
        <f>[11]Abril!$I$29</f>
        <v>L</v>
      </c>
      <c r="AA15" s="47" t="str">
        <f>[11]Abril!$I$30</f>
        <v>SE</v>
      </c>
      <c r="AB15" s="47" t="str">
        <f>[11]Abril!$I$31</f>
        <v>L</v>
      </c>
      <c r="AC15" s="47" t="str">
        <f>[11]Abril!$I$32</f>
        <v>SE</v>
      </c>
      <c r="AD15" s="47" t="str">
        <f>[11]Abril!$I$33</f>
        <v>L</v>
      </c>
      <c r="AE15" s="47" t="str">
        <f>[11]Abril!$I$34</f>
        <v>L</v>
      </c>
      <c r="AF15" s="120" t="str">
        <f>[11]Abril!$I$35</f>
        <v>L</v>
      </c>
      <c r="AG15" s="42" t="s">
        <v>54</v>
      </c>
    </row>
    <row r="16" spans="1:33" ht="10.5" customHeight="1" x14ac:dyDescent="0.2">
      <c r="A16" s="138" t="s">
        <v>7</v>
      </c>
      <c r="B16" s="47" t="str">
        <f>[12]Abril!$I$5</f>
        <v>NO</v>
      </c>
      <c r="C16" s="47" t="str">
        <f>[12]Abril!$I$6</f>
        <v>SO</v>
      </c>
      <c r="D16" s="47" t="str">
        <f>[12]Abril!$I$7</f>
        <v>S</v>
      </c>
      <c r="E16" s="47" t="str">
        <f>[12]Abril!$I$8</f>
        <v>S</v>
      </c>
      <c r="F16" s="47" t="str">
        <f>[12]Abril!$I$9</f>
        <v>SE</v>
      </c>
      <c r="G16" s="47" t="str">
        <f>[12]Abril!$I$10</f>
        <v>S</v>
      </c>
      <c r="H16" s="47" t="str">
        <f>[12]Abril!$I$11</f>
        <v>L</v>
      </c>
      <c r="I16" s="47" t="str">
        <f>[12]Abril!$I$12</f>
        <v>SE</v>
      </c>
      <c r="J16" s="47" t="str">
        <f>[12]Abril!$I$13</f>
        <v>SE</v>
      </c>
      <c r="K16" s="47" t="str">
        <f>[12]Abril!$I$14</f>
        <v>L</v>
      </c>
      <c r="L16" s="47" t="str">
        <f>[12]Abril!$I$15</f>
        <v>NE</v>
      </c>
      <c r="M16" s="47" t="str">
        <f>[12]Abril!$I$16</f>
        <v>NE</v>
      </c>
      <c r="N16" s="47" t="str">
        <f>[12]Abril!$I$17</f>
        <v>SE</v>
      </c>
      <c r="O16" s="47" t="str">
        <f>[12]Abril!$I$18</f>
        <v>SE</v>
      </c>
      <c r="P16" s="47" t="str">
        <f>[12]Abril!$I$19</f>
        <v>L</v>
      </c>
      <c r="Q16" s="47" t="str">
        <f>[12]Abril!$I$20</f>
        <v>SE</v>
      </c>
      <c r="R16" s="47" t="str">
        <f>[12]Abril!$I$21</f>
        <v>L</v>
      </c>
      <c r="S16" s="47" t="str">
        <f>[12]Abril!$I$22</f>
        <v>L</v>
      </c>
      <c r="T16" s="47" t="str">
        <f>[12]Abril!$I$23</f>
        <v>NE</v>
      </c>
      <c r="U16" s="47" t="str">
        <f>[12]Abril!$I$24</f>
        <v>L</v>
      </c>
      <c r="V16" s="47" t="str">
        <f>[12]Abril!$I$25</f>
        <v>NE</v>
      </c>
      <c r="W16" s="47" t="str">
        <f>[12]Abril!$I$26</f>
        <v>NE</v>
      </c>
      <c r="X16" s="47" t="str">
        <f>[12]Abril!$I$27</f>
        <v>NE</v>
      </c>
      <c r="Y16" s="47" t="str">
        <f>[12]Abril!$I$28</f>
        <v>L</v>
      </c>
      <c r="Z16" s="47" t="str">
        <f>[12]Abril!$I$29</f>
        <v>SE</v>
      </c>
      <c r="AA16" s="47" t="str">
        <f>[12]Abril!$I$30</f>
        <v>SE</v>
      </c>
      <c r="AB16" s="47" t="str">
        <f>[12]Abril!$I$31</f>
        <v>*</v>
      </c>
      <c r="AC16" s="47" t="str">
        <f>[12]Abril!$I$32</f>
        <v>*</v>
      </c>
      <c r="AD16" s="47" t="str">
        <f>[12]Abril!$I$33</f>
        <v>*</v>
      </c>
      <c r="AE16" s="47" t="str">
        <f>[12]Abril!$I$34</f>
        <v>*</v>
      </c>
      <c r="AF16" s="120" t="str">
        <f>[12]Abril!$I$35</f>
        <v>SE</v>
      </c>
      <c r="AG16" s="42" t="s">
        <v>54</v>
      </c>
    </row>
    <row r="17" spans="1:34" ht="11.25" customHeight="1" x14ac:dyDescent="0.2">
      <c r="A17" s="138" t="s">
        <v>8</v>
      </c>
      <c r="B17" s="47" t="str">
        <f>[13]Abril!$I$5</f>
        <v>NO</v>
      </c>
      <c r="C17" s="47" t="str">
        <f>[13]Abril!$I$6</f>
        <v>S</v>
      </c>
      <c r="D17" s="47" t="str">
        <f>[13]Abril!$I$7</f>
        <v>S</v>
      </c>
      <c r="E17" s="47" t="str">
        <f>[13]Abril!$I$8</f>
        <v>S</v>
      </c>
      <c r="F17" s="47" t="str">
        <f>[13]Abril!$I$9</f>
        <v>SE</v>
      </c>
      <c r="G17" s="47" t="str">
        <f>[13]Abril!$I$10</f>
        <v>SE</v>
      </c>
      <c r="H17" s="47" t="str">
        <f>[13]Abril!$I$11</f>
        <v>L</v>
      </c>
      <c r="I17" s="47" t="str">
        <f>[13]Abril!$I$12</f>
        <v>SE</v>
      </c>
      <c r="J17" s="47" t="str">
        <f>[13]Abril!$I$13</f>
        <v>NE</v>
      </c>
      <c r="K17" s="47" t="str">
        <f>[13]Abril!$I$14</f>
        <v>NE</v>
      </c>
      <c r="L17" s="47" t="str">
        <f>[13]Abril!$I$15</f>
        <v>NE</v>
      </c>
      <c r="M17" s="47" t="str">
        <f>[13]Abril!$I$16</f>
        <v>NE</v>
      </c>
      <c r="N17" s="47" t="str">
        <f>[13]Abril!$I$17</f>
        <v>SE</v>
      </c>
      <c r="O17" s="47" t="str">
        <f>[13]Abril!$I$18</f>
        <v>SE</v>
      </c>
      <c r="P17" s="47" t="str">
        <f>[13]Abril!$I$19</f>
        <v>S</v>
      </c>
      <c r="Q17" s="47" t="str">
        <f>[13]Abril!$I$20</f>
        <v>SO</v>
      </c>
      <c r="R17" s="47" t="str">
        <f>[13]Abril!$I$21</f>
        <v>S</v>
      </c>
      <c r="S17" s="47" t="str">
        <f>[13]Abril!$I$22</f>
        <v>S</v>
      </c>
      <c r="T17" s="47" t="str">
        <f>[13]Abril!$I$23</f>
        <v>SE</v>
      </c>
      <c r="U17" s="47" t="str">
        <f>[13]Abril!$I$24</f>
        <v>S</v>
      </c>
      <c r="V17" s="47" t="str">
        <f>[13]Abril!$I$25</f>
        <v>S</v>
      </c>
      <c r="W17" s="47" t="str">
        <f>[13]Abril!$I$26</f>
        <v>SE</v>
      </c>
      <c r="X17" s="47" t="str">
        <f>[13]Abril!$I$27</f>
        <v>S</v>
      </c>
      <c r="Y17" s="47" t="str">
        <f>[13]Abril!$I$28</f>
        <v>SO</v>
      </c>
      <c r="Z17" s="47" t="str">
        <f>[13]Abril!$I$29</f>
        <v>O</v>
      </c>
      <c r="AA17" s="47" t="str">
        <f>[13]Abril!$I$30</f>
        <v>O</v>
      </c>
      <c r="AB17" s="47" t="str">
        <f>[13]Abril!$I$31</f>
        <v>S</v>
      </c>
      <c r="AC17" s="47" t="str">
        <f>[13]Abril!$I$32</f>
        <v>SO</v>
      </c>
      <c r="AD17" s="47" t="str">
        <f>[13]Abril!$I$33</f>
        <v>SE</v>
      </c>
      <c r="AE17" s="47" t="str">
        <f>[13]Abril!$I$34</f>
        <v>SO</v>
      </c>
      <c r="AF17" s="120" t="str">
        <f>[13]Abril!$I$35</f>
        <v>S</v>
      </c>
    </row>
    <row r="18" spans="1:34" ht="11.25" customHeight="1" x14ac:dyDescent="0.2">
      <c r="A18" s="138" t="s">
        <v>9</v>
      </c>
      <c r="B18" s="47" t="str">
        <f>[14]Abril!$I$5</f>
        <v>N</v>
      </c>
      <c r="C18" s="47" t="str">
        <f>[14]Abril!$I$6</f>
        <v>NO</v>
      </c>
      <c r="D18" s="47" t="str">
        <f>[14]Abril!$I$7</f>
        <v>SO</v>
      </c>
      <c r="E18" s="47" t="str">
        <f>[14]Abril!$I$8</f>
        <v>S</v>
      </c>
      <c r="F18" s="47" t="str">
        <f>[14]Abril!$I$9</f>
        <v>S</v>
      </c>
      <c r="G18" s="47" t="str">
        <f>[14]Abril!$I$10</f>
        <v>S</v>
      </c>
      <c r="H18" s="47" t="str">
        <f>[14]Abril!$I$11</f>
        <v>SE</v>
      </c>
      <c r="I18" s="47" t="str">
        <f>[14]Abril!$I$12</f>
        <v>SE</v>
      </c>
      <c r="J18" s="47" t="str">
        <f>[14]Abril!$I$13</f>
        <v>SE</v>
      </c>
      <c r="K18" s="47" t="str">
        <f>[14]Abril!$I$14</f>
        <v>L</v>
      </c>
      <c r="L18" s="47" t="str">
        <f>[14]Abril!$I$15</f>
        <v>L</v>
      </c>
      <c r="M18" s="47" t="str">
        <f>[14]Abril!$I$16</f>
        <v>L</v>
      </c>
      <c r="N18" s="47" t="str">
        <f>[14]Abril!$I$17</f>
        <v>SE</v>
      </c>
      <c r="O18" s="47" t="str">
        <f>[14]Abril!$I$18</f>
        <v>S</v>
      </c>
      <c r="P18" s="47" t="str">
        <f>[14]Abril!$I$19</f>
        <v>L</v>
      </c>
      <c r="Q18" s="47" t="str">
        <f>[14]Abril!$I$20</f>
        <v>SE</v>
      </c>
      <c r="R18" s="47" t="str">
        <f>[14]Abril!$I$21</f>
        <v>L</v>
      </c>
      <c r="S18" s="47" t="str">
        <f>[14]Abril!$I$22</f>
        <v>L</v>
      </c>
      <c r="T18" s="47" t="str">
        <f>[14]Abril!$I$23</f>
        <v>L</v>
      </c>
      <c r="U18" s="47" t="str">
        <f>[14]Abril!$I$24</f>
        <v>L</v>
      </c>
      <c r="V18" s="47" t="str">
        <f>[14]Abril!$I$25</f>
        <v>NE</v>
      </c>
      <c r="W18" s="47" t="str">
        <f>[14]Abril!$I$26</f>
        <v>L</v>
      </c>
      <c r="X18" s="47" t="str">
        <f>[14]Abril!$I$27</f>
        <v>SE</v>
      </c>
      <c r="Y18" s="47" t="str">
        <f>[14]Abril!$I$28</f>
        <v>SE</v>
      </c>
      <c r="Z18" s="47" t="str">
        <f>[14]Abril!$I$29</f>
        <v>SE</v>
      </c>
      <c r="AA18" s="47" t="str">
        <f>[14]Abril!$I$30</f>
        <v>S</v>
      </c>
      <c r="AB18" s="47" t="str">
        <f>[14]Abril!$I$31</f>
        <v>SE</v>
      </c>
      <c r="AC18" s="47" t="str">
        <f>[14]Abril!$I$32</f>
        <v>SE</v>
      </c>
      <c r="AD18" s="47" t="str">
        <f>[14]Abril!$I$33</f>
        <v>SE</v>
      </c>
      <c r="AE18" s="47" t="str">
        <f>[14]Abril!$I$34</f>
        <v>L</v>
      </c>
      <c r="AF18" s="120" t="str">
        <f>[14]Abril!$I$35</f>
        <v>SE</v>
      </c>
      <c r="AG18" s="57" t="s">
        <v>54</v>
      </c>
    </row>
    <row r="19" spans="1:34" ht="12" customHeight="1" x14ac:dyDescent="0.2">
      <c r="A19" s="138" t="s">
        <v>49</v>
      </c>
      <c r="B19" s="47" t="str">
        <f>[15]Abril!$I$5</f>
        <v>NO</v>
      </c>
      <c r="C19" s="47" t="str">
        <f>[15]Abril!$I$6</f>
        <v>O</v>
      </c>
      <c r="D19" s="47" t="str">
        <f>[15]Abril!$I$7</f>
        <v>S</v>
      </c>
      <c r="E19" s="47" t="str">
        <f>[15]Abril!$I$8</f>
        <v>L</v>
      </c>
      <c r="F19" s="47" t="str">
        <f>[15]Abril!$I$9</f>
        <v>S</v>
      </c>
      <c r="G19" s="47" t="str">
        <f>[15]Abril!$I$10</f>
        <v>SE</v>
      </c>
      <c r="H19" s="47" t="str">
        <f>[15]Abril!$I$11</f>
        <v>NE</v>
      </c>
      <c r="I19" s="47" t="str">
        <f>[15]Abril!$I$12</f>
        <v>SE</v>
      </c>
      <c r="J19" s="47" t="str">
        <f>[15]Abril!$I$13</f>
        <v>L</v>
      </c>
      <c r="K19" s="47" t="str">
        <f>[15]Abril!$I$14</f>
        <v>NE</v>
      </c>
      <c r="L19" s="47" t="str">
        <f>[15]Abril!$I$15</f>
        <v>NE</v>
      </c>
      <c r="M19" s="47" t="str">
        <f>[15]Abril!$I$16</f>
        <v>N</v>
      </c>
      <c r="N19" s="47" t="str">
        <f>[15]Abril!$I$17</f>
        <v>SE</v>
      </c>
      <c r="O19" s="47" t="str">
        <f>[15]Abril!$I$18</f>
        <v>S</v>
      </c>
      <c r="P19" s="47" t="str">
        <f>[15]Abril!$I$19</f>
        <v>S</v>
      </c>
      <c r="Q19" s="47" t="str">
        <f>[15]Abril!$I$20</f>
        <v>S</v>
      </c>
      <c r="R19" s="47" t="str">
        <f>[15]Abril!$I$21</f>
        <v>L</v>
      </c>
      <c r="S19" s="47" t="str">
        <f>[15]Abril!$I$22</f>
        <v>L</v>
      </c>
      <c r="T19" s="47" t="str">
        <f>[15]Abril!$I$23</f>
        <v>SE</v>
      </c>
      <c r="U19" s="47" t="str">
        <f>[15]Abril!$I$24</f>
        <v>SE</v>
      </c>
      <c r="V19" s="47" t="str">
        <f>[15]Abril!$I$25</f>
        <v>S</v>
      </c>
      <c r="W19" s="47" t="str">
        <f>[15]Abril!$I$26</f>
        <v>N</v>
      </c>
      <c r="X19" s="47" t="str">
        <f>[15]Abril!$I$27</f>
        <v>SE</v>
      </c>
      <c r="Y19" s="47" t="str">
        <f>[15]Abril!$I$28</f>
        <v>SE</v>
      </c>
      <c r="Z19" s="47" t="str">
        <f>[15]Abril!$I$29</f>
        <v>SE</v>
      </c>
      <c r="AA19" s="47" t="str">
        <f>[15]Abril!$I$30</f>
        <v>N</v>
      </c>
      <c r="AB19" s="47" t="str">
        <f>[15]Abril!$I$31</f>
        <v>SE</v>
      </c>
      <c r="AC19" s="47" t="str">
        <f>[15]Abril!$I$32</f>
        <v>SE</v>
      </c>
      <c r="AD19" s="47" t="str">
        <f>[15]Abril!$I$33</f>
        <v>N</v>
      </c>
      <c r="AE19" s="47" t="str">
        <f>[15]Abril!$I$34</f>
        <v>SE</v>
      </c>
      <c r="AF19" s="120" t="str">
        <f>[15]Abril!$I$35</f>
        <v>SE</v>
      </c>
    </row>
    <row r="20" spans="1:34" ht="11.25" customHeight="1" x14ac:dyDescent="0.2">
      <c r="A20" s="138" t="s">
        <v>10</v>
      </c>
      <c r="B20" s="47" t="str">
        <f>[16]Abril!$I$5</f>
        <v>S</v>
      </c>
      <c r="C20" s="47" t="str">
        <f>[16]Abril!$I$6</f>
        <v>L</v>
      </c>
      <c r="D20" s="47" t="str">
        <f>[16]Abril!$I$7</f>
        <v>NE</v>
      </c>
      <c r="E20" s="47" t="str">
        <f>[16]Abril!$I$8</f>
        <v>N</v>
      </c>
      <c r="F20" s="47" t="str">
        <f>[16]Abril!$I$9</f>
        <v>N</v>
      </c>
      <c r="G20" s="47" t="str">
        <f>[16]Abril!$I$10</f>
        <v>NO</v>
      </c>
      <c r="H20" s="47" t="str">
        <f>[16]Abril!$I$11</f>
        <v>NO</v>
      </c>
      <c r="I20" s="47" t="str">
        <f>[16]Abril!$I$12</f>
        <v>NO</v>
      </c>
      <c r="J20" s="47" t="str">
        <f>[16]Abril!$I$13</f>
        <v>NO</v>
      </c>
      <c r="K20" s="47" t="str">
        <f>[16]Abril!$I$14</f>
        <v>NO</v>
      </c>
      <c r="L20" s="47" t="str">
        <f>[16]Abril!$I$15</f>
        <v>O</v>
      </c>
      <c r="M20" s="47" t="str">
        <f>[16]Abril!$I$16</f>
        <v>O</v>
      </c>
      <c r="N20" s="47" t="str">
        <f>[16]Abril!$I$17</f>
        <v>NO</v>
      </c>
      <c r="O20" s="47" t="str">
        <f>[16]Abril!$I$18</f>
        <v>NO</v>
      </c>
      <c r="P20" s="47" t="str">
        <f>[16]Abril!$I$19</f>
        <v>NO</v>
      </c>
      <c r="Q20" s="47" t="str">
        <f>[16]Abril!$I$20</f>
        <v>NO</v>
      </c>
      <c r="R20" s="47" t="str">
        <f>[16]Abril!$I$21</f>
        <v>NO</v>
      </c>
      <c r="S20" s="47" t="str">
        <f>[16]Abril!$I$22</f>
        <v>O</v>
      </c>
      <c r="T20" s="47" t="str">
        <f>[16]Abril!$I$23</f>
        <v>O</v>
      </c>
      <c r="U20" s="47" t="str">
        <f>[16]Abril!$I$24</f>
        <v>SO</v>
      </c>
      <c r="V20" s="47" t="str">
        <f>[16]Abril!$I$25</f>
        <v>S</v>
      </c>
      <c r="W20" s="47" t="str">
        <f>[16]Abril!$I$26</f>
        <v>O</v>
      </c>
      <c r="X20" s="47" t="str">
        <f>[16]Abril!$I$27</f>
        <v>O</v>
      </c>
      <c r="Y20" s="47" t="str">
        <f>[16]Abril!$I$28</f>
        <v>O</v>
      </c>
      <c r="Z20" s="47" t="str">
        <f>[16]Abril!$I$29</f>
        <v>NO</v>
      </c>
      <c r="AA20" s="47" t="str">
        <f>[16]Abril!$I$30</f>
        <v>NO</v>
      </c>
      <c r="AB20" s="47" t="str">
        <f>[16]Abril!$I$31</f>
        <v>NO</v>
      </c>
      <c r="AC20" s="47" t="str">
        <f>[16]Abril!$I$32</f>
        <v>NO</v>
      </c>
      <c r="AD20" s="47" t="str">
        <f>[16]Abril!$I$33</f>
        <v>SO</v>
      </c>
      <c r="AE20" s="47" t="str">
        <f>[16]Abril!$I$34</f>
        <v>SO</v>
      </c>
      <c r="AF20" s="120" t="str">
        <f>[16]Abril!$I$35</f>
        <v>SO</v>
      </c>
    </row>
    <row r="21" spans="1:34" ht="12.75" customHeight="1" x14ac:dyDescent="0.2">
      <c r="A21" s="138" t="s">
        <v>11</v>
      </c>
      <c r="B21" s="47" t="str">
        <f>[17]Abril!$I$5</f>
        <v>L</v>
      </c>
      <c r="C21" s="47" t="str">
        <f>[17]Abril!$I$6</f>
        <v>NE</v>
      </c>
      <c r="D21" s="47" t="str">
        <f>[17]Abril!$I$7</f>
        <v>NO</v>
      </c>
      <c r="E21" s="47" t="str">
        <f>[17]Abril!$I$8</f>
        <v>N</v>
      </c>
      <c r="F21" s="47" t="str">
        <f>[17]Abril!$I$9</f>
        <v>NE</v>
      </c>
      <c r="G21" s="47" t="str">
        <f>[17]Abril!$I$10</f>
        <v>NE</v>
      </c>
      <c r="H21" s="47" t="str">
        <f>[17]Abril!$I$11</f>
        <v>NE</v>
      </c>
      <c r="I21" s="47" t="str">
        <f>[17]Abril!$I$12</f>
        <v>SO</v>
      </c>
      <c r="J21" s="47" t="str">
        <f>[17]Abril!$I$13</f>
        <v>SO</v>
      </c>
      <c r="K21" s="47" t="str">
        <f>[17]Abril!$I$14</f>
        <v>SO</v>
      </c>
      <c r="L21" s="47" t="str">
        <f>[17]Abril!$I$15</f>
        <v>S</v>
      </c>
      <c r="M21" s="47" t="str">
        <f>[17]Abril!$I$16</f>
        <v>SO</v>
      </c>
      <c r="N21" s="47" t="str">
        <f>[17]Abril!$I$17</f>
        <v>SO</v>
      </c>
      <c r="O21" s="47" t="str">
        <f>[17]Abril!$I$18</f>
        <v>SO</v>
      </c>
      <c r="P21" s="47" t="str">
        <f>[17]Abril!$I$19</f>
        <v>SO</v>
      </c>
      <c r="Q21" s="47" t="str">
        <f>[17]Abril!$I$20</f>
        <v>SO</v>
      </c>
      <c r="R21" s="47" t="str">
        <f>[17]Abril!$I$21</f>
        <v>SO</v>
      </c>
      <c r="S21" s="47" t="str">
        <f>[17]Abril!$I$22</f>
        <v>SO</v>
      </c>
      <c r="T21" s="47" t="str">
        <f>[17]Abril!$I$23</f>
        <v>NE</v>
      </c>
      <c r="U21" s="47" t="str">
        <f>[17]Abril!$I$24</f>
        <v>SO</v>
      </c>
      <c r="V21" s="47" t="str">
        <f>[17]Abril!$I$25</f>
        <v>NE</v>
      </c>
      <c r="W21" s="47" t="str">
        <f>[17]Abril!$I$26</f>
        <v>NE</v>
      </c>
      <c r="X21" s="47" t="str">
        <f>[17]Abril!$I$27</f>
        <v>SO</v>
      </c>
      <c r="Y21" s="47" t="str">
        <f>[17]Abril!$I$28</f>
        <v>SO</v>
      </c>
      <c r="Z21" s="47" t="str">
        <f>[17]Abril!$I$29</f>
        <v>NE</v>
      </c>
      <c r="AA21" s="47" t="str">
        <f>[17]Abril!$I$30</f>
        <v>SO</v>
      </c>
      <c r="AB21" s="47" t="str">
        <f>[17]Abril!$I$31</f>
        <v>NE</v>
      </c>
      <c r="AC21" s="47" t="str">
        <f>[17]Abril!$I$32</f>
        <v>NE</v>
      </c>
      <c r="AD21" s="47" t="str">
        <f>[17]Abril!$I$33</f>
        <v>NE</v>
      </c>
      <c r="AE21" s="47" t="str">
        <f>[17]Abril!$I$34</f>
        <v>NE</v>
      </c>
      <c r="AF21" s="120" t="str">
        <f>[17]Abril!$I$35</f>
        <v>SO</v>
      </c>
    </row>
    <row r="22" spans="1:34" ht="12.75" customHeight="1" x14ac:dyDescent="0.2">
      <c r="A22" s="138" t="s">
        <v>12</v>
      </c>
      <c r="B22" s="47" t="str">
        <f>[18]Abril!$I$5</f>
        <v>N</v>
      </c>
      <c r="C22" s="47" t="str">
        <f>[18]Abril!$I$6</f>
        <v>N</v>
      </c>
      <c r="D22" s="47" t="str">
        <f>[18]Abril!$I$7</f>
        <v>S</v>
      </c>
      <c r="E22" s="47" t="str">
        <f>[18]Abril!$I$8</f>
        <v>S</v>
      </c>
      <c r="F22" s="47" t="str">
        <f>[18]Abril!$I$9</f>
        <v>SO</v>
      </c>
      <c r="G22" s="47" t="str">
        <f>[18]Abril!$I$10</f>
        <v>S</v>
      </c>
      <c r="H22" s="47" t="str">
        <f>[18]Abril!$I$11</f>
        <v>SO</v>
      </c>
      <c r="I22" s="47" t="str">
        <f>[18]Abril!$I$12</f>
        <v>S</v>
      </c>
      <c r="J22" s="47" t="str">
        <f>[18]Abril!$I$13</f>
        <v>S</v>
      </c>
      <c r="K22" s="47" t="str">
        <f>[18]Abril!$I$14</f>
        <v>NE</v>
      </c>
      <c r="L22" s="47" t="str">
        <f>[18]Abril!$I$15</f>
        <v>NE</v>
      </c>
      <c r="M22" s="47" t="str">
        <f>[18]Abril!$I$16</f>
        <v>O</v>
      </c>
      <c r="N22" s="47" t="str">
        <f>[18]Abril!$I$17</f>
        <v>S</v>
      </c>
      <c r="O22" s="47" t="str">
        <f>[18]Abril!$I$18</f>
        <v>SO</v>
      </c>
      <c r="P22" s="47" t="str">
        <f>[18]Abril!$I$19</f>
        <v>S</v>
      </c>
      <c r="Q22" s="47" t="str">
        <f>[18]Abril!$I$20</f>
        <v>SE</v>
      </c>
      <c r="R22" s="47" t="str">
        <f>[18]Abril!$I$21</f>
        <v>S</v>
      </c>
      <c r="S22" s="47" t="str">
        <f>[18]Abril!$I$22</f>
        <v>S</v>
      </c>
      <c r="T22" s="47" t="str">
        <f>[18]Abril!$I$23</f>
        <v>N</v>
      </c>
      <c r="U22" s="47" t="str">
        <f>[18]Abril!$I$24</f>
        <v>SE</v>
      </c>
      <c r="V22" s="47" t="str">
        <f>[18]Abril!$I$25</f>
        <v>O</v>
      </c>
      <c r="W22" s="47" t="str">
        <f>[18]Abril!$I$26</f>
        <v>S</v>
      </c>
      <c r="X22" s="47" t="str">
        <f>[18]Abril!$I$27</f>
        <v>S</v>
      </c>
      <c r="Y22" s="47" t="str">
        <f>[18]Abril!$I$28</f>
        <v>O</v>
      </c>
      <c r="Z22" s="47" t="str">
        <f>[18]Abril!$I$29</f>
        <v>S</v>
      </c>
      <c r="AA22" s="47" t="str">
        <f>[18]Abril!$I$30</f>
        <v>S</v>
      </c>
      <c r="AB22" s="47" t="str">
        <f>[18]Abril!$I$31</f>
        <v>NO</v>
      </c>
      <c r="AC22" s="47" t="str">
        <f>[18]Abril!$I$32</f>
        <v>SO</v>
      </c>
      <c r="AD22" s="47" t="str">
        <f>[18]Abril!$I$33</f>
        <v>SO</v>
      </c>
      <c r="AE22" s="47" t="str">
        <f>[18]Abril!$I$34</f>
        <v>NO</v>
      </c>
      <c r="AF22" s="120" t="str">
        <f>[18]Abril!$I$35</f>
        <v>S</v>
      </c>
    </row>
    <row r="23" spans="1:34" ht="12" customHeight="1" x14ac:dyDescent="0.2">
      <c r="A23" s="138" t="s">
        <v>13</v>
      </c>
      <c r="B23" s="47" t="str">
        <f>[19]Abril!$I$5</f>
        <v>O</v>
      </c>
      <c r="C23" s="47" t="str">
        <f>[19]Abril!$I$6</f>
        <v>*</v>
      </c>
      <c r="D23" s="47" t="str">
        <f>[19]Abril!$I$7</f>
        <v>S</v>
      </c>
      <c r="E23" s="47" t="str">
        <f>[19]Abril!$I$8</f>
        <v>*</v>
      </c>
      <c r="F23" s="47" t="str">
        <f>[19]Abril!$I$9</f>
        <v>*</v>
      </c>
      <c r="G23" s="47" t="str">
        <f>[19]Abril!$I$10</f>
        <v>*</v>
      </c>
      <c r="H23" s="47" t="str">
        <f>[19]Abril!$I$11</f>
        <v>*</v>
      </c>
      <c r="I23" s="47" t="str">
        <f>[19]Abril!$I$12</f>
        <v>*</v>
      </c>
      <c r="J23" s="47" t="str">
        <f>[19]Abril!$I$13</f>
        <v>*</v>
      </c>
      <c r="K23" s="47" t="str">
        <f>[19]Abril!$I$14</f>
        <v>*</v>
      </c>
      <c r="L23" s="47" t="str">
        <f>[19]Abril!$I$15</f>
        <v>*</v>
      </c>
      <c r="M23" s="47" t="str">
        <f>[19]Abril!$I$16</f>
        <v>*</v>
      </c>
      <c r="N23" s="47" t="str">
        <f>[19]Abril!$I$17</f>
        <v>*</v>
      </c>
      <c r="O23" s="47" t="str">
        <f>[19]Abril!$I$18</f>
        <v>*</v>
      </c>
      <c r="P23" s="47" t="str">
        <f>[19]Abril!$I$19</f>
        <v>*</v>
      </c>
      <c r="Q23" s="47" t="str">
        <f>[19]Abril!$I$20</f>
        <v>*</v>
      </c>
      <c r="R23" s="47" t="str">
        <f>[19]Abril!$I$21</f>
        <v>*</v>
      </c>
      <c r="S23" s="47" t="str">
        <f>[19]Abril!$I$22</f>
        <v>*</v>
      </c>
      <c r="T23" s="47" t="str">
        <f>[19]Abril!$I$23</f>
        <v>*</v>
      </c>
      <c r="U23" s="47" t="str">
        <f>[19]Abril!$I$24</f>
        <v>*</v>
      </c>
      <c r="V23" s="47" t="str">
        <f>[19]Abril!$I$25</f>
        <v>*</v>
      </c>
      <c r="W23" s="47" t="str">
        <f>[19]Abril!$I$26</f>
        <v>*</v>
      </c>
      <c r="X23" s="47" t="str">
        <f>[19]Abril!$I$27</f>
        <v>*</v>
      </c>
      <c r="Y23" s="47" t="str">
        <f>[19]Abril!$I$28</f>
        <v>*</v>
      </c>
      <c r="Z23" s="47" t="str">
        <f>[19]Abril!$I$29</f>
        <v>*</v>
      </c>
      <c r="AA23" s="47" t="str">
        <f>[19]Abril!$I$30</f>
        <v>*</v>
      </c>
      <c r="AB23" s="47" t="str">
        <f>[19]Abril!$I$31</f>
        <v>*</v>
      </c>
      <c r="AC23" s="47" t="str">
        <f>[19]Abril!$I$32</f>
        <v>*</v>
      </c>
      <c r="AD23" s="47" t="str">
        <f>[19]Abril!$I$33</f>
        <v>*</v>
      </c>
      <c r="AE23" s="47" t="str">
        <f>[19]Abril!$I$34</f>
        <v>*</v>
      </c>
      <c r="AF23" s="120" t="str">
        <f>[19]Abril!$I$35</f>
        <v>O</v>
      </c>
    </row>
    <row r="24" spans="1:34" ht="11.25" customHeight="1" x14ac:dyDescent="0.2">
      <c r="A24" s="138" t="s">
        <v>14</v>
      </c>
      <c r="B24" s="47" t="str">
        <f>[20]Abril!$I$5</f>
        <v>N</v>
      </c>
      <c r="C24" s="47" t="str">
        <f>[20]Abril!$I$6</f>
        <v>N</v>
      </c>
      <c r="D24" s="47" t="str">
        <f>[20]Abril!$I$7</f>
        <v>SO</v>
      </c>
      <c r="E24" s="47" t="str">
        <f>[20]Abril!$I$8</f>
        <v>S</v>
      </c>
      <c r="F24" s="47" t="str">
        <f>[20]Abril!$I$9</f>
        <v>SE</v>
      </c>
      <c r="G24" s="47" t="str">
        <f>[20]Abril!$I$10</f>
        <v>SO</v>
      </c>
      <c r="H24" s="47" t="str">
        <f>[20]Abril!$I$11</f>
        <v>S</v>
      </c>
      <c r="I24" s="47" t="str">
        <f>[20]Abril!$I$12</f>
        <v>S</v>
      </c>
      <c r="J24" s="47" t="str">
        <f>[20]Abril!$I$13</f>
        <v>NE</v>
      </c>
      <c r="K24" s="47" t="str">
        <f>[20]Abril!$I$14</f>
        <v>L</v>
      </c>
      <c r="L24" s="47" t="str">
        <f>[20]Abril!$I$15</f>
        <v>L</v>
      </c>
      <c r="M24" s="47" t="str">
        <f>[20]Abril!$I$16</f>
        <v>L</v>
      </c>
      <c r="N24" s="47" t="str">
        <f>[20]Abril!$I$17</f>
        <v>NE</v>
      </c>
      <c r="O24" s="47" t="str">
        <f>[20]Abril!$I$18</f>
        <v>SE</v>
      </c>
      <c r="P24" s="47" t="str">
        <f>[20]Abril!$I$19</f>
        <v>SE</v>
      </c>
      <c r="Q24" s="47" t="str">
        <f>[20]Abril!$I$20</f>
        <v>SE</v>
      </c>
      <c r="R24" s="47" t="str">
        <f>[20]Abril!$I$21</f>
        <v>SE</v>
      </c>
      <c r="S24" s="47" t="str">
        <f>[20]Abril!$I$22</f>
        <v>L</v>
      </c>
      <c r="T24" s="47" t="str">
        <f>[20]Abril!$I$23</f>
        <v>NE</v>
      </c>
      <c r="U24" s="47" t="str">
        <f>[20]Abril!$I$24</f>
        <v>SE</v>
      </c>
      <c r="V24" s="47" t="str">
        <f>[20]Abril!$I$25</f>
        <v>SE</v>
      </c>
      <c r="W24" s="47" t="str">
        <f>[20]Abril!$I$26</f>
        <v>SE</v>
      </c>
      <c r="X24" s="47" t="str">
        <f>[20]Abril!$I$27</f>
        <v>O</v>
      </c>
      <c r="Y24" s="47" t="str">
        <f>[20]Abril!$I$28</f>
        <v>SE</v>
      </c>
      <c r="Z24" s="47" t="str">
        <f>[20]Abril!$I$29</f>
        <v>SE</v>
      </c>
      <c r="AA24" s="47" t="str">
        <f>[20]Abril!$I$30</f>
        <v>SE</v>
      </c>
      <c r="AB24" s="47" t="str">
        <f>[20]Abril!$I$31</f>
        <v>NE</v>
      </c>
      <c r="AC24" s="47" t="str">
        <f>[20]Abril!$I$32</f>
        <v>SE</v>
      </c>
      <c r="AD24" s="47" t="str">
        <f>[20]Abril!$I$33</f>
        <v>SO</v>
      </c>
      <c r="AE24" s="47" t="str">
        <f>[20]Abril!$I$34</f>
        <v>L</v>
      </c>
      <c r="AF24" s="120" t="str">
        <f>[20]Abril!$I$35</f>
        <v>SE</v>
      </c>
      <c r="AH24" s="57" t="s">
        <v>54</v>
      </c>
    </row>
    <row r="25" spans="1:34" ht="12" customHeight="1" x14ac:dyDescent="0.2">
      <c r="A25" s="138" t="s">
        <v>15</v>
      </c>
      <c r="B25" s="47" t="str">
        <f>[21]Abril!$I$5</f>
        <v>O</v>
      </c>
      <c r="C25" s="47" t="str">
        <f>[21]Abril!$I$6</f>
        <v>SO</v>
      </c>
      <c r="D25" s="47" t="str">
        <f>[21]Abril!$I$7</f>
        <v>SO</v>
      </c>
      <c r="E25" s="47" t="str">
        <f>[21]Abril!$I$8</f>
        <v>SO</v>
      </c>
      <c r="F25" s="47" t="str">
        <f>[21]Abril!$I$9</f>
        <v>O</v>
      </c>
      <c r="G25" s="47" t="str">
        <f>[21]Abril!$I$10</f>
        <v>O</v>
      </c>
      <c r="H25" s="47" t="str">
        <f>[21]Abril!$I$11</f>
        <v>NO</v>
      </c>
      <c r="I25" s="47" t="str">
        <f>[21]Abril!$I$12</f>
        <v>NO</v>
      </c>
      <c r="J25" s="47" t="str">
        <f>[21]Abril!$I$13</f>
        <v>O</v>
      </c>
      <c r="K25" s="47" t="str">
        <f>[21]Abril!$I$14</f>
        <v>NO</v>
      </c>
      <c r="L25" s="47" t="str">
        <f>[21]Abril!$I$15</f>
        <v>NO</v>
      </c>
      <c r="M25" s="47" t="str">
        <f>[21]Abril!$I$16</f>
        <v>NO</v>
      </c>
      <c r="N25" s="47" t="str">
        <f>[21]Abril!$I$17</f>
        <v>O</v>
      </c>
      <c r="O25" s="47" t="str">
        <f>[21]Abril!$I$18</f>
        <v>O</v>
      </c>
      <c r="P25" s="47" t="str">
        <f>[21]Abril!$I$19</f>
        <v>O</v>
      </c>
      <c r="Q25" s="47" t="str">
        <f>[21]Abril!$I$20</f>
        <v>O</v>
      </c>
      <c r="R25" s="47" t="str">
        <f>[21]Abril!$I$21</f>
        <v>O</v>
      </c>
      <c r="S25" s="47" t="str">
        <f>[21]Abril!$I$22</f>
        <v>O</v>
      </c>
      <c r="T25" s="47" t="str">
        <f>[21]Abril!$I$23</f>
        <v>O</v>
      </c>
      <c r="U25" s="47" t="str">
        <f>[21]Abril!$I$24</f>
        <v>O</v>
      </c>
      <c r="V25" s="47" t="str">
        <f>[21]Abril!$I$25</f>
        <v>O</v>
      </c>
      <c r="W25" s="47" t="str">
        <f>[21]Abril!$I$26</f>
        <v>O</v>
      </c>
      <c r="X25" s="47" t="str">
        <f>[21]Abril!$I$27</f>
        <v>O</v>
      </c>
      <c r="Y25" s="47" t="str">
        <f>[21]Abril!$I$28</f>
        <v>O</v>
      </c>
      <c r="Z25" s="47" t="str">
        <f>[21]Abril!$I$29</f>
        <v>O</v>
      </c>
      <c r="AA25" s="47" t="str">
        <f>[21]Abril!$I$30</f>
        <v>O</v>
      </c>
      <c r="AB25" s="47" t="str">
        <f>[21]Abril!$I$31</f>
        <v>NO</v>
      </c>
      <c r="AC25" s="47" t="str">
        <f>[21]Abril!$I$32</f>
        <v>NO</v>
      </c>
      <c r="AD25" s="47" t="str">
        <f>[21]Abril!$I$33</f>
        <v>O</v>
      </c>
      <c r="AE25" s="47" t="str">
        <f>[21]Abril!$I$34</f>
        <v>NO</v>
      </c>
      <c r="AF25" s="120" t="str">
        <f>[21]Abril!$I$35</f>
        <v>O</v>
      </c>
    </row>
    <row r="26" spans="1:34" ht="12.75" customHeight="1" x14ac:dyDescent="0.2">
      <c r="A26" s="138" t="s">
        <v>16</v>
      </c>
      <c r="B26" s="47" t="str">
        <f>[22]Abril!$I$5</f>
        <v>NO</v>
      </c>
      <c r="C26" s="47" t="str">
        <f>[22]Abril!$I$6</f>
        <v>S</v>
      </c>
      <c r="D26" s="47" t="str">
        <f>[22]Abril!$I$7</f>
        <v>S</v>
      </c>
      <c r="E26" s="47" t="str">
        <f>[22]Abril!$I$8</f>
        <v>S</v>
      </c>
      <c r="F26" s="47" t="str">
        <f>[22]Abril!$I$9</f>
        <v>SE</v>
      </c>
      <c r="G26" s="47" t="str">
        <f>[22]Abril!$I$10</f>
        <v>SE</v>
      </c>
      <c r="H26" s="47" t="str">
        <f>[22]Abril!$I$11</f>
        <v>L</v>
      </c>
      <c r="I26" s="47" t="str">
        <f>[22]Abril!$I$12</f>
        <v>NE</v>
      </c>
      <c r="J26" s="47" t="str">
        <f>[22]Abril!$I$13</f>
        <v>SE</v>
      </c>
      <c r="K26" s="47" t="str">
        <f>[22]Abril!$I$14</f>
        <v>N</v>
      </c>
      <c r="L26" s="47" t="str">
        <f>[22]Abril!$I$15</f>
        <v>N</v>
      </c>
      <c r="M26" s="47" t="str">
        <f>[22]Abril!$I$16</f>
        <v>NE</v>
      </c>
      <c r="N26" s="47" t="str">
        <f>[22]Abril!$I$17</f>
        <v>SO</v>
      </c>
      <c r="O26" s="47" t="str">
        <f>[22]Abril!$I$18</f>
        <v>SO</v>
      </c>
      <c r="P26" s="47" t="str">
        <f>[22]Abril!$I$19</f>
        <v>S</v>
      </c>
      <c r="Q26" s="47" t="str">
        <f>[22]Abril!$I$20</f>
        <v>SO</v>
      </c>
      <c r="R26" s="47" t="str">
        <f>[22]Abril!$I$21</f>
        <v>SO</v>
      </c>
      <c r="S26" s="47" t="str">
        <f>[22]Abril!$I$22</f>
        <v>SO</v>
      </c>
      <c r="T26" s="47" t="str">
        <f>[22]Abril!$I$23</f>
        <v>SO</v>
      </c>
      <c r="U26" s="47" t="str">
        <f>[22]Abril!$I$24</f>
        <v>SO</v>
      </c>
      <c r="V26" s="47" t="str">
        <f>[22]Abril!$I$25</f>
        <v>SO</v>
      </c>
      <c r="W26" s="47" t="str">
        <f>[22]Abril!$I$26</f>
        <v>NE</v>
      </c>
      <c r="X26" s="47" t="str">
        <f>[22]Abril!$I$27</f>
        <v>NE</v>
      </c>
      <c r="Y26" s="47" t="str">
        <f>[22]Abril!$I$28</f>
        <v>SO</v>
      </c>
      <c r="Z26" s="47" t="str">
        <f>[22]Abril!$I$29</f>
        <v>SO</v>
      </c>
      <c r="AA26" s="47" t="str">
        <f>[22]Abril!$I$30</f>
        <v>SO</v>
      </c>
      <c r="AB26" s="47" t="str">
        <f>[22]Abril!$I$31</f>
        <v>SO</v>
      </c>
      <c r="AC26" s="47" t="str">
        <f>[22]Abril!$I$32</f>
        <v>SO</v>
      </c>
      <c r="AD26" s="47" t="str">
        <f>[22]Abril!$I$33</f>
        <v>SO</v>
      </c>
      <c r="AE26" s="47" t="str">
        <f>[22]Abril!$I$34</f>
        <v>SO</v>
      </c>
      <c r="AF26" s="120" t="str">
        <f>[22]Abril!$I$35</f>
        <v>SO</v>
      </c>
    </row>
    <row r="27" spans="1:34" ht="11.25" customHeight="1" x14ac:dyDescent="0.2">
      <c r="A27" s="138" t="s">
        <v>17</v>
      </c>
      <c r="B27" s="47" t="str">
        <f>[23]Abril!$I$5</f>
        <v>NO</v>
      </c>
      <c r="C27" s="47" t="str">
        <f>[23]Abril!$I$6</f>
        <v>O</v>
      </c>
      <c r="D27" s="47" t="str">
        <f>[23]Abril!$I$7</f>
        <v>L</v>
      </c>
      <c r="E27" s="47" t="str">
        <f>[23]Abril!$I$8</f>
        <v>L</v>
      </c>
      <c r="F27" s="47" t="str">
        <f>[23]Abril!$I$9</f>
        <v>O</v>
      </c>
      <c r="G27" s="47" t="str">
        <f>[23]Abril!$I$10</f>
        <v>L</v>
      </c>
      <c r="H27" s="47" t="str">
        <f>[23]Abril!$I$11</f>
        <v>L</v>
      </c>
      <c r="I27" s="47" t="str">
        <f>[23]Abril!$I$12</f>
        <v>SE</v>
      </c>
      <c r="J27" s="47" t="str">
        <f>[23]Abril!$I$13</f>
        <v>L</v>
      </c>
      <c r="K27" s="47" t="str">
        <f>[23]Abril!$I$14</f>
        <v>N</v>
      </c>
      <c r="L27" s="47" t="str">
        <f>[23]Abril!$I$15</f>
        <v>N</v>
      </c>
      <c r="M27" s="47" t="str">
        <f>[23]Abril!$I$16</f>
        <v>N</v>
      </c>
      <c r="N27" s="47" t="str">
        <f>[23]Abril!$I$17</f>
        <v>L</v>
      </c>
      <c r="O27" s="47" t="str">
        <f>[23]Abril!$I$18</f>
        <v>L</v>
      </c>
      <c r="P27" s="47" t="str">
        <f>[23]Abril!$I$19</f>
        <v>L</v>
      </c>
      <c r="Q27" s="47" t="str">
        <f>[23]Abril!$I$20</f>
        <v>L</v>
      </c>
      <c r="R27" s="47" t="str">
        <f>[23]Abril!$I$21</f>
        <v>NE</v>
      </c>
      <c r="S27" s="47" t="str">
        <f>[23]Abril!$I$22</f>
        <v>NE</v>
      </c>
      <c r="T27" s="47" t="str">
        <f>[23]Abril!$I$23</f>
        <v>N</v>
      </c>
      <c r="U27" s="47" t="str">
        <f>[23]Abril!$I$24</f>
        <v>L</v>
      </c>
      <c r="V27" s="47" t="str">
        <f>[23]Abril!$I$25</f>
        <v>N</v>
      </c>
      <c r="W27" s="47" t="str">
        <f>[23]Abril!$I$26</f>
        <v>NE</v>
      </c>
      <c r="X27" s="47" t="str">
        <f>[23]Abril!$I$27</f>
        <v>NE</v>
      </c>
      <c r="Y27" s="47" t="str">
        <f>[23]Abril!$I$28</f>
        <v>NE</v>
      </c>
      <c r="Z27" s="47" t="str">
        <f>[23]Abril!$I$29</f>
        <v>L</v>
      </c>
      <c r="AA27" s="47" t="str">
        <f>[23]Abril!$I$30</f>
        <v>L</v>
      </c>
      <c r="AB27" s="47" t="str">
        <f>[23]Abril!$I$31</f>
        <v>L</v>
      </c>
      <c r="AC27" s="47" t="str">
        <f>[23]Abril!$I$32</f>
        <v>L</v>
      </c>
      <c r="AD27" s="47" t="str">
        <f>[23]Abril!$I$33</f>
        <v>N</v>
      </c>
      <c r="AE27" s="47" t="str">
        <f>[23]Abril!$I$34</f>
        <v>N</v>
      </c>
      <c r="AF27" s="120" t="str">
        <f>[23]Abril!$I$35</f>
        <v>L</v>
      </c>
    </row>
    <row r="28" spans="1:34" ht="12" customHeight="1" x14ac:dyDescent="0.2">
      <c r="A28" s="138" t="s">
        <v>18</v>
      </c>
      <c r="B28" s="47" t="str">
        <f>[24]Abril!$I$5</f>
        <v>N</v>
      </c>
      <c r="C28" s="47" t="str">
        <f>[24]Abril!$I$6</f>
        <v>O</v>
      </c>
      <c r="D28" s="47" t="str">
        <f>[24]Abril!$I$7</f>
        <v>SO</v>
      </c>
      <c r="E28" s="47" t="str">
        <f>[24]Abril!$I$8</f>
        <v>S</v>
      </c>
      <c r="F28" s="47" t="str">
        <f>[24]Abril!$I$9</f>
        <v>L</v>
      </c>
      <c r="G28" s="47" t="str">
        <f>[24]Abril!$I$10</f>
        <v>L</v>
      </c>
      <c r="H28" s="47" t="str">
        <f>[24]Abril!$I$11</f>
        <v>L</v>
      </c>
      <c r="I28" s="47" t="str">
        <f>[24]Abril!$I$12</f>
        <v>L</v>
      </c>
      <c r="J28" s="47" t="str">
        <f>[24]Abril!$I$13</f>
        <v>L</v>
      </c>
      <c r="K28" s="47" t="str">
        <f>[24]Abril!$I$14</f>
        <v>L</v>
      </c>
      <c r="L28" s="47" t="str">
        <f>[24]Abril!$I$15</f>
        <v>NE</v>
      </c>
      <c r="M28" s="47" t="str">
        <f>[24]Abril!$I$16</f>
        <v>L</v>
      </c>
      <c r="N28" s="47" t="str">
        <f>[24]Abril!$I$17</f>
        <v>L</v>
      </c>
      <c r="O28" s="47" t="str">
        <f>[24]Abril!$I$18</f>
        <v>L</v>
      </c>
      <c r="P28" s="47" t="str">
        <f>[24]Abril!$I$19</f>
        <v>L</v>
      </c>
      <c r="Q28" s="47" t="str">
        <f>[24]Abril!$I$20</f>
        <v>L</v>
      </c>
      <c r="R28" s="47" t="str">
        <f>[24]Abril!$I$21</f>
        <v>L</v>
      </c>
      <c r="S28" s="47" t="str">
        <f>[24]Abril!$I$22</f>
        <v>L</v>
      </c>
      <c r="T28" s="47" t="str">
        <f>[24]Abril!$I$23</f>
        <v>L</v>
      </c>
      <c r="U28" s="47" t="str">
        <f>[24]Abril!$I$24</f>
        <v>L</v>
      </c>
      <c r="V28" s="47" t="str">
        <f>[24]Abril!$I$25</f>
        <v>L</v>
      </c>
      <c r="W28" s="47" t="str">
        <f>[24]Abril!$I$26</f>
        <v>L</v>
      </c>
      <c r="X28" s="47" t="str">
        <f>[24]Abril!$I$27</f>
        <v>L</v>
      </c>
      <c r="Y28" s="47" t="str">
        <f>[24]Abril!$I$28</f>
        <v>L</v>
      </c>
      <c r="Z28" s="47" t="str">
        <f>[24]Abril!$I$29</f>
        <v>L</v>
      </c>
      <c r="AA28" s="47" t="str">
        <f>[24]Abril!$I$30</f>
        <v>L</v>
      </c>
      <c r="AB28" s="47" t="str">
        <f>[24]Abril!$I$31</f>
        <v>NE</v>
      </c>
      <c r="AC28" s="47" t="str">
        <f>[24]Abril!$I$32</f>
        <v>L</v>
      </c>
      <c r="AD28" s="47" t="str">
        <f>[24]Abril!$I$33</f>
        <v>S</v>
      </c>
      <c r="AE28" s="47" t="str">
        <f>[24]Abril!$I$34</f>
        <v>SE</v>
      </c>
      <c r="AF28" s="120" t="str">
        <f>[24]Abril!$I$35</f>
        <v>L</v>
      </c>
    </row>
    <row r="29" spans="1:34" ht="12.75" customHeight="1" x14ac:dyDescent="0.2">
      <c r="A29" s="138" t="s">
        <v>19</v>
      </c>
      <c r="B29" s="47" t="str">
        <f>[25]Abril!$I$5</f>
        <v>*</v>
      </c>
      <c r="C29" s="47" t="str">
        <f>[25]Abril!$I$6</f>
        <v>*</v>
      </c>
      <c r="D29" s="47" t="str">
        <f>[25]Abril!$I$7</f>
        <v>*</v>
      </c>
      <c r="E29" s="47" t="str">
        <f>[25]Abril!$I$8</f>
        <v>*</v>
      </c>
      <c r="F29" s="47" t="str">
        <f>[25]Abril!$I$9</f>
        <v>*</v>
      </c>
      <c r="G29" s="47" t="str">
        <f>[25]Abril!$I$10</f>
        <v>*</v>
      </c>
      <c r="H29" s="47" t="str">
        <f>[25]Abril!$I$11</f>
        <v>*</v>
      </c>
      <c r="I29" s="47" t="str">
        <f>[25]Abril!$I$12</f>
        <v>*</v>
      </c>
      <c r="J29" s="47" t="str">
        <f>[25]Abril!$I$13</f>
        <v>*</v>
      </c>
      <c r="K29" s="47" t="str">
        <f>[25]Abril!$I$14</f>
        <v>*</v>
      </c>
      <c r="L29" s="47" t="str">
        <f>[25]Abril!$I$15</f>
        <v>*</v>
      </c>
      <c r="M29" s="47" t="str">
        <f>[25]Abril!$I$16</f>
        <v>*</v>
      </c>
      <c r="N29" s="47" t="str">
        <f>[25]Abril!$I$17</f>
        <v>*</v>
      </c>
      <c r="O29" s="47" t="str">
        <f>[25]Abril!$I$18</f>
        <v>SE</v>
      </c>
      <c r="P29" s="47" t="str">
        <f>[25]Abril!$I$19</f>
        <v>NE</v>
      </c>
      <c r="Q29" s="47" t="str">
        <f>[25]Abril!$I$20</f>
        <v>L</v>
      </c>
      <c r="R29" s="47" t="str">
        <f>[25]Abril!$I$21</f>
        <v>L</v>
      </c>
      <c r="S29" s="47" t="str">
        <f>[25]Abril!$I$22</f>
        <v>L</v>
      </c>
      <c r="T29" s="47" t="str">
        <f>[25]Abril!$I$23</f>
        <v>NE</v>
      </c>
      <c r="U29" s="47" t="str">
        <f>[25]Abril!$I$24</f>
        <v>L</v>
      </c>
      <c r="V29" s="47" t="str">
        <f>[25]Abril!$I$25</f>
        <v>NE</v>
      </c>
      <c r="W29" s="47" t="str">
        <f>[25]Abril!$I$26</f>
        <v>NE</v>
      </c>
      <c r="X29" s="47" t="str">
        <f>[25]Abril!$I$27</f>
        <v>NE</v>
      </c>
      <c r="Y29" s="47" t="str">
        <f>[25]Abril!$I$28</f>
        <v>SE</v>
      </c>
      <c r="Z29" s="47" t="str">
        <f>[25]Abril!$I$29</f>
        <v>SE</v>
      </c>
      <c r="AA29" s="47" t="str">
        <f>[25]Abril!$I$30</f>
        <v>NE</v>
      </c>
      <c r="AB29" s="47" t="str">
        <f>[25]Abril!$I$31</f>
        <v>SE</v>
      </c>
      <c r="AC29" s="47" t="str">
        <f>[25]Abril!$I$32</f>
        <v>L</v>
      </c>
      <c r="AD29" s="47" t="str">
        <f>[25]Abril!$I$33</f>
        <v>SE</v>
      </c>
      <c r="AE29" s="47" t="str">
        <f>[25]Abril!$I$34</f>
        <v>NE</v>
      </c>
      <c r="AF29" s="120" t="str">
        <f>[25]Abril!$I$35</f>
        <v>NE</v>
      </c>
    </row>
    <row r="30" spans="1:34" ht="11.25" customHeight="1" x14ac:dyDescent="0.2">
      <c r="A30" s="138" t="s">
        <v>31</v>
      </c>
      <c r="B30" s="47" t="str">
        <f>[26]Abril!$I$5</f>
        <v>NO</v>
      </c>
      <c r="C30" s="47" t="str">
        <f>[26]Abril!$I$6</f>
        <v>NO</v>
      </c>
      <c r="D30" s="47" t="str">
        <f>[26]Abril!$I$7</f>
        <v>SE</v>
      </c>
      <c r="E30" s="47" t="str">
        <f>[26]Abril!$I$8</f>
        <v>SE</v>
      </c>
      <c r="F30" s="47" t="str">
        <f>[26]Abril!$I$9</f>
        <v>SE</v>
      </c>
      <c r="G30" s="47" t="str">
        <f>[26]Abril!$I$10</f>
        <v>SE</v>
      </c>
      <c r="H30" s="47" t="str">
        <f>[26]Abril!$I$11</f>
        <v>SE</v>
      </c>
      <c r="I30" s="47" t="str">
        <f>[26]Abril!$I$12</f>
        <v>SE</v>
      </c>
      <c r="J30" s="47" t="str">
        <f>[26]Abril!$I$13</f>
        <v>SE</v>
      </c>
      <c r="K30" s="47" t="str">
        <f>[26]Abril!$I$14</f>
        <v>N</v>
      </c>
      <c r="L30" s="47" t="str">
        <f>[26]Abril!$I$15</f>
        <v>NE</v>
      </c>
      <c r="M30" s="47" t="str">
        <f>[26]Abril!$I$16</f>
        <v>NE</v>
      </c>
      <c r="N30" s="47" t="str">
        <f>[26]Abril!$I$17</f>
        <v>SE</v>
      </c>
      <c r="O30" s="47" t="str">
        <f>[26]Abril!$I$18</f>
        <v>SE</v>
      </c>
      <c r="P30" s="47" t="str">
        <f>[26]Abril!$I$19</f>
        <v>SE</v>
      </c>
      <c r="Q30" s="47" t="str">
        <f>[26]Abril!$I$20</f>
        <v>SE</v>
      </c>
      <c r="R30" s="47" t="str">
        <f>[26]Abril!$I$21</f>
        <v>SE</v>
      </c>
      <c r="S30" s="47" t="str">
        <f>[26]Abril!$I$22</f>
        <v>NE</v>
      </c>
      <c r="T30" s="47" t="str">
        <f>[26]Abril!$I$23</f>
        <v>SE</v>
      </c>
      <c r="U30" s="47" t="str">
        <f>[26]Abril!$I$24</f>
        <v>L</v>
      </c>
      <c r="V30" s="47" t="str">
        <f>[26]Abril!$I$25</f>
        <v>SE</v>
      </c>
      <c r="W30" s="47" t="str">
        <f>[26]Abril!$I$26</f>
        <v>NE</v>
      </c>
      <c r="X30" s="47" t="str">
        <f>[26]Abril!$I$27</f>
        <v>L</v>
      </c>
      <c r="Y30" s="47" t="str">
        <f>[26]Abril!$I$28</f>
        <v>SE</v>
      </c>
      <c r="Z30" s="47" t="str">
        <f>[26]Abril!$I$29</f>
        <v>SE</v>
      </c>
      <c r="AA30" s="47" t="str">
        <f>[26]Abril!$I$30</f>
        <v>SE</v>
      </c>
      <c r="AB30" s="47" t="str">
        <f>[26]Abril!$I$31</f>
        <v>SE</v>
      </c>
      <c r="AC30" s="47" t="str">
        <f>[26]Abril!$I$32</f>
        <v>SE</v>
      </c>
      <c r="AD30" s="47" t="str">
        <f>[26]Abril!$I$33</f>
        <v>SE</v>
      </c>
      <c r="AE30" s="47" t="str">
        <f>[26]Abril!$I$34</f>
        <v>L</v>
      </c>
      <c r="AF30" s="120" t="str">
        <f>[26]Abril!$I$35</f>
        <v>SE</v>
      </c>
    </row>
    <row r="31" spans="1:34" ht="11.25" customHeight="1" x14ac:dyDescent="0.2">
      <c r="A31" s="138" t="s">
        <v>51</v>
      </c>
      <c r="B31" s="47" t="str">
        <f>[27]Abril!$I$5</f>
        <v>L</v>
      </c>
      <c r="C31" s="47" t="str">
        <f>[27]Abril!$I$6</f>
        <v>L</v>
      </c>
      <c r="D31" s="47" t="str">
        <f>[27]Abril!$I$7</f>
        <v>S</v>
      </c>
      <c r="E31" s="47" t="str">
        <f>[27]Abril!$I$8</f>
        <v>L</v>
      </c>
      <c r="F31" s="47" t="str">
        <f>[27]Abril!$I$9</f>
        <v>NE</v>
      </c>
      <c r="G31" s="47" t="str">
        <f>[27]Abril!$I$10</f>
        <v>L</v>
      </c>
      <c r="H31" s="47" t="str">
        <f>[27]Abril!$I$11</f>
        <v>L</v>
      </c>
      <c r="I31" s="47" t="str">
        <f>[27]Abril!$I$12</f>
        <v>L</v>
      </c>
      <c r="J31" s="47" t="str">
        <f>[27]Abril!$I$13</f>
        <v>L</v>
      </c>
      <c r="K31" s="47" t="str">
        <f>[27]Abril!$I$14</f>
        <v>NE</v>
      </c>
      <c r="L31" s="47" t="str">
        <f>[27]Abril!$I$15</f>
        <v>NE</v>
      </c>
      <c r="M31" s="47" t="str">
        <f>[27]Abril!$I$16</f>
        <v>L</v>
      </c>
      <c r="N31" s="47" t="str">
        <f>[27]Abril!$I$17</f>
        <v>L</v>
      </c>
      <c r="O31" s="47" t="str">
        <f>[27]Abril!$I$18</f>
        <v>SE</v>
      </c>
      <c r="P31" s="47" t="str">
        <f>[27]Abril!$I$19</f>
        <v>SE</v>
      </c>
      <c r="Q31" s="47" t="str">
        <f>[27]Abril!$I$20</f>
        <v>L</v>
      </c>
      <c r="R31" s="47" t="str">
        <f>[27]Abril!$I$21</f>
        <v>S</v>
      </c>
      <c r="S31" s="47" t="str">
        <f>[27]Abril!$I$22</f>
        <v>L</v>
      </c>
      <c r="T31" s="47" t="str">
        <f>[27]Abril!$I$23</f>
        <v>L</v>
      </c>
      <c r="U31" s="47" t="str">
        <f>[27]Abril!$I$24</f>
        <v>L</v>
      </c>
      <c r="V31" s="47" t="str">
        <f>[27]Abril!$I$25</f>
        <v>SE</v>
      </c>
      <c r="W31" s="47" t="str">
        <f>[27]Abril!$I$26</f>
        <v>L</v>
      </c>
      <c r="X31" s="47" t="str">
        <f>[27]Abril!$I$27</f>
        <v>L</v>
      </c>
      <c r="Y31" s="47" t="str">
        <f>[27]Abril!$I$28</f>
        <v>SE</v>
      </c>
      <c r="Z31" s="47" t="str">
        <f>[27]Abril!$I$29</f>
        <v>SE</v>
      </c>
      <c r="AA31" s="47" t="str">
        <f>[27]Abril!$I$30</f>
        <v>L</v>
      </c>
      <c r="AB31" s="47" t="str">
        <f>[27]Abril!$I$31</f>
        <v>L</v>
      </c>
      <c r="AC31" s="47" t="str">
        <f>[27]Abril!$I$32</f>
        <v>L</v>
      </c>
      <c r="AD31" s="47" t="str">
        <f>[27]Abril!$I$33</f>
        <v>L</v>
      </c>
      <c r="AE31" s="47" t="str">
        <f>[27]Abril!$I$34</f>
        <v>L</v>
      </c>
      <c r="AF31" s="120" t="str">
        <f>[27]Abril!$I$35</f>
        <v>L</v>
      </c>
    </row>
    <row r="32" spans="1:34" ht="11.25" customHeight="1" x14ac:dyDescent="0.2">
      <c r="A32" s="138" t="s">
        <v>20</v>
      </c>
      <c r="B32" s="47" t="str">
        <f>[28]Abril!$I$5</f>
        <v>NO</v>
      </c>
      <c r="C32" s="47" t="str">
        <f>[28]Abril!$I$6</f>
        <v>N</v>
      </c>
      <c r="D32" s="47" t="str">
        <f>[28]Abril!$I$7</f>
        <v>NO</v>
      </c>
      <c r="E32" s="47" t="str">
        <f>[28]Abril!$I$8</f>
        <v>SO</v>
      </c>
      <c r="F32" s="47" t="str">
        <f>[28]Abril!$I$9</f>
        <v>SO</v>
      </c>
      <c r="G32" s="47" t="str">
        <f>[28]Abril!$I$10</f>
        <v>S</v>
      </c>
      <c r="H32" s="47" t="str">
        <f>[28]Abril!$I$11</f>
        <v>L</v>
      </c>
      <c r="I32" s="47" t="str">
        <f>[28]Abril!$I$12</f>
        <v>SE</v>
      </c>
      <c r="J32" s="47" t="str">
        <f>[28]Abril!$I$13</f>
        <v>S</v>
      </c>
      <c r="K32" s="47" t="str">
        <f>[28]Abril!$I$14</f>
        <v>NE</v>
      </c>
      <c r="L32" s="47" t="str">
        <f>[28]Abril!$I$15</f>
        <v>NE</v>
      </c>
      <c r="M32" s="47" t="str">
        <f>[28]Abril!$I$16</f>
        <v>SE</v>
      </c>
      <c r="N32" s="47" t="str">
        <f>[28]Abril!$I$17</f>
        <v>NE</v>
      </c>
      <c r="O32" s="47" t="str">
        <f>[28]Abril!$I$18</f>
        <v>SE</v>
      </c>
      <c r="P32" s="47" t="str">
        <f>[28]Abril!$I$19</f>
        <v>SE</v>
      </c>
      <c r="Q32" s="47" t="str">
        <f>[28]Abril!$I$20</f>
        <v>SE</v>
      </c>
      <c r="R32" s="47" t="str">
        <f>[28]Abril!$I$21</f>
        <v>SE</v>
      </c>
      <c r="S32" s="47" t="str">
        <f>[28]Abril!$I$22</f>
        <v>NE</v>
      </c>
      <c r="T32" s="47" t="str">
        <f>[28]Abril!$I$23</f>
        <v>NE</v>
      </c>
      <c r="U32" s="47" t="str">
        <f>[28]Abril!$I$24</f>
        <v>NE</v>
      </c>
      <c r="V32" s="47" t="str">
        <f>[28]Abril!$I$25</f>
        <v>S</v>
      </c>
      <c r="W32" s="47" t="str">
        <f>[28]Abril!$I$26</f>
        <v>S</v>
      </c>
      <c r="X32" s="47" t="str">
        <f>[28]Abril!$I$27</f>
        <v>S</v>
      </c>
      <c r="Y32" s="47" t="str">
        <f>[28]Abril!$I$28</f>
        <v>S</v>
      </c>
      <c r="Z32" s="47" t="str">
        <f>[28]Abril!$I$29</f>
        <v>S</v>
      </c>
      <c r="AA32" s="47" t="str">
        <f>[28]Abril!$I$30</f>
        <v>NE</v>
      </c>
      <c r="AB32" s="47" t="str">
        <f>[28]Abril!$I$31</f>
        <v>NE</v>
      </c>
      <c r="AC32" s="47" t="str">
        <f>[28]Abril!$I$32</f>
        <v>S</v>
      </c>
      <c r="AD32" s="47" t="str">
        <f>[28]Abril!$I$33</f>
        <v>S</v>
      </c>
      <c r="AE32" s="47" t="str">
        <f>[28]Abril!$I$34</f>
        <v>NE</v>
      </c>
      <c r="AF32" s="120" t="str">
        <f>[28]Abril!$I$35</f>
        <v>S</v>
      </c>
    </row>
    <row r="33" spans="1:32" ht="11.25" customHeight="1" x14ac:dyDescent="0.2">
      <c r="A33" s="87" t="s">
        <v>149</v>
      </c>
      <c r="B33" s="47" t="str">
        <f>[29]Abril!$I$5</f>
        <v>*</v>
      </c>
      <c r="C33" s="47" t="str">
        <f>[29]Abril!$I$6</f>
        <v>*</v>
      </c>
      <c r="D33" s="47" t="str">
        <f>[29]Abril!$I$7</f>
        <v>*</v>
      </c>
      <c r="E33" s="47" t="str">
        <f>[29]Abril!$I$8</f>
        <v>*</v>
      </c>
      <c r="F33" s="47" t="str">
        <f>[29]Abril!$I$9</f>
        <v>*</v>
      </c>
      <c r="G33" s="47" t="str">
        <f>[29]Abril!$I$10</f>
        <v>*</v>
      </c>
      <c r="H33" s="47" t="str">
        <f>[29]Abril!$I$11</f>
        <v>*</v>
      </c>
      <c r="I33" s="47" t="str">
        <f>[29]Abril!$I$12</f>
        <v>*</v>
      </c>
      <c r="J33" s="47" t="str">
        <f>[29]Abril!$I$13</f>
        <v>SE</v>
      </c>
      <c r="K33" s="47" t="str">
        <f>[29]Abril!$I$14</f>
        <v>SE</v>
      </c>
      <c r="L33" s="47" t="str">
        <f>[29]Abril!$I$15</f>
        <v>L</v>
      </c>
      <c r="M33" s="47" t="str">
        <f>[29]Abril!$I$16</f>
        <v>SE</v>
      </c>
      <c r="N33" s="47" t="str">
        <f>[29]Abril!$I$17</f>
        <v>SE</v>
      </c>
      <c r="O33" s="47" t="str">
        <f>[29]Abril!$I$18</f>
        <v>S</v>
      </c>
      <c r="P33" s="47" t="str">
        <f>[29]Abril!$I$19</f>
        <v>SE</v>
      </c>
      <c r="Q33" s="47" t="str">
        <f>[29]Abril!$I$20</f>
        <v>SE</v>
      </c>
      <c r="R33" s="47" t="str">
        <f>[29]Abril!$I$21</f>
        <v>SE</v>
      </c>
      <c r="S33" s="47" t="str">
        <f>[29]Abril!$I$22</f>
        <v>L</v>
      </c>
      <c r="T33" s="47" t="str">
        <f>[29]Abril!$I$23</f>
        <v>L</v>
      </c>
      <c r="U33" s="47" t="str">
        <f>[29]Abril!$I$24</f>
        <v>NE</v>
      </c>
      <c r="V33" s="47" t="str">
        <f>[29]Abril!$I$25</f>
        <v>NE</v>
      </c>
      <c r="W33" s="47" t="str">
        <f>[29]Abril!$I$26</f>
        <v>SE</v>
      </c>
      <c r="X33" s="47" t="str">
        <f>[29]Abril!$I$27</f>
        <v>SE</v>
      </c>
      <c r="Y33" s="47" t="str">
        <f>[29]Abril!$I$28</f>
        <v>SE</v>
      </c>
      <c r="Z33" s="47" t="str">
        <f>[29]Abril!$I$29</f>
        <v>SE</v>
      </c>
      <c r="AA33" s="47" t="str">
        <f>[29]Abril!$I$30</f>
        <v>S</v>
      </c>
      <c r="AB33" s="47" t="str">
        <f>[29]Abril!$I$31</f>
        <v>SE</v>
      </c>
      <c r="AC33" s="47" t="str">
        <f>[29]Abril!$I$32</f>
        <v>SE</v>
      </c>
      <c r="AD33" s="47" t="str">
        <f>[29]Abril!$I$33</f>
        <v>S</v>
      </c>
      <c r="AE33" s="47" t="str">
        <f>[29]Abril!$I$34</f>
        <v>SE</v>
      </c>
      <c r="AF33" s="120" t="str">
        <f>[29]Abril!$I$35</f>
        <v>SE</v>
      </c>
    </row>
    <row r="34" spans="1:32" ht="11.25" customHeight="1" x14ac:dyDescent="0.2">
      <c r="A34" s="87" t="s">
        <v>150</v>
      </c>
      <c r="B34" s="47" t="str">
        <f>[30]Abril!$I$5</f>
        <v>*</v>
      </c>
      <c r="C34" s="47" t="str">
        <f>[30]Abril!$I$6</f>
        <v>*</v>
      </c>
      <c r="D34" s="47" t="str">
        <f>[30]Abril!$I$7</f>
        <v>*</v>
      </c>
      <c r="E34" s="47" t="str">
        <f>[30]Abril!$I$8</f>
        <v>*</v>
      </c>
      <c r="F34" s="47" t="str">
        <f>[30]Abril!$I$9</f>
        <v>*</v>
      </c>
      <c r="G34" s="47" t="str">
        <f>[30]Abril!$I$10</f>
        <v>*</v>
      </c>
      <c r="H34" s="47" t="str">
        <f>[30]Abril!$I$11</f>
        <v>*</v>
      </c>
      <c r="I34" s="47" t="str">
        <f>[30]Abril!$I$12</f>
        <v>*</v>
      </c>
      <c r="J34" s="47" t="str">
        <f>[30]Abril!$I$13</f>
        <v>*</v>
      </c>
      <c r="K34" s="47" t="str">
        <f>[30]Abril!$I$14</f>
        <v>*</v>
      </c>
      <c r="L34" s="47" t="str">
        <f>[30]Abril!$I$15</f>
        <v>*</v>
      </c>
      <c r="M34" s="47" t="str">
        <f>[30]Abril!$I$16</f>
        <v>*</v>
      </c>
      <c r="N34" s="47" t="str">
        <f>[30]Abril!$I$17</f>
        <v>L</v>
      </c>
      <c r="O34" s="47" t="str">
        <f>[30]Abril!$I$18</f>
        <v>L</v>
      </c>
      <c r="P34" s="47" t="str">
        <f>[30]Abril!$I$19</f>
        <v>L</v>
      </c>
      <c r="Q34" s="47" t="str">
        <f>[30]Abril!$I$20</f>
        <v>L</v>
      </c>
      <c r="R34" s="47" t="str">
        <f>[30]Abril!$I$21</f>
        <v>L</v>
      </c>
      <c r="S34" s="47" t="str">
        <f>[30]Abril!$I$22</f>
        <v>L</v>
      </c>
      <c r="T34" s="47" t="str">
        <f>[30]Abril!$I$23</f>
        <v>NE</v>
      </c>
      <c r="U34" s="47" t="str">
        <f>[30]Abril!$I$24</f>
        <v>N</v>
      </c>
      <c r="V34" s="47" t="str">
        <f>[30]Abril!$I$25</f>
        <v>NE</v>
      </c>
      <c r="W34" s="47" t="str">
        <f>[30]Abril!$I$26</f>
        <v>NE</v>
      </c>
      <c r="X34" s="47" t="str">
        <f>[30]Abril!$I$27</f>
        <v>NE</v>
      </c>
      <c r="Y34" s="47" t="str">
        <f>[30]Abril!$I$28</f>
        <v>NE</v>
      </c>
      <c r="Z34" s="47" t="str">
        <f>[30]Abril!$I$29</f>
        <v>NE</v>
      </c>
      <c r="AA34" s="47" t="str">
        <f>[30]Abril!$I$30</f>
        <v>NE</v>
      </c>
      <c r="AB34" s="47" t="str">
        <f>[30]Abril!$I$31</f>
        <v>NE</v>
      </c>
      <c r="AC34" s="47" t="str">
        <f>[30]Abril!$I$32</f>
        <v>NE</v>
      </c>
      <c r="AD34" s="47" t="str">
        <f>[30]Abril!$I$33</f>
        <v>NE</v>
      </c>
      <c r="AE34" s="47" t="str">
        <f>[30]Abril!$I$34</f>
        <v>NE</v>
      </c>
      <c r="AF34" s="120" t="str">
        <f>[30]Abril!$I$35</f>
        <v>NE</v>
      </c>
    </row>
    <row r="35" spans="1:32" ht="11.25" customHeight="1" x14ac:dyDescent="0.2">
      <c r="A35" s="87" t="s">
        <v>151</v>
      </c>
      <c r="B35" s="47" t="str">
        <f>[31]Abril!$I$5</f>
        <v>NO</v>
      </c>
      <c r="C35" s="47" t="str">
        <f>[31]Abril!$I$6</f>
        <v>N</v>
      </c>
      <c r="D35" s="47" t="str">
        <f>[31]Abril!$I$7</f>
        <v>O</v>
      </c>
      <c r="E35" s="47" t="str">
        <f>[31]Abril!$I$8</f>
        <v>SE</v>
      </c>
      <c r="F35" s="47" t="str">
        <f>[31]Abril!$I$9</f>
        <v>SE</v>
      </c>
      <c r="G35" s="47" t="str">
        <f>[31]Abril!$I$10</f>
        <v>SE</v>
      </c>
      <c r="H35" s="47" t="str">
        <f>[31]Abril!$I$11</f>
        <v>SE</v>
      </c>
      <c r="I35" s="47" t="str">
        <f>[31]Abril!$I$12</f>
        <v>SE</v>
      </c>
      <c r="J35" s="47" t="str">
        <f>[31]Abril!$I$13</f>
        <v>SE</v>
      </c>
      <c r="K35" s="47" t="str">
        <f>[31]Abril!$I$14</f>
        <v>L</v>
      </c>
      <c r="L35" s="47" t="str">
        <f>[31]Abril!$I$15</f>
        <v>L</v>
      </c>
      <c r="M35" s="47" t="str">
        <f>[31]Abril!$I$16</f>
        <v>L</v>
      </c>
      <c r="N35" s="47" t="str">
        <f>[31]Abril!$I$17</f>
        <v>SE</v>
      </c>
      <c r="O35" s="47" t="str">
        <f>[31]Abril!$I$18</f>
        <v>L</v>
      </c>
      <c r="P35" s="47" t="str">
        <f>[31]Abril!$I$19</f>
        <v>SE</v>
      </c>
      <c r="Q35" s="47" t="str">
        <f>[31]Abril!$I$20</f>
        <v>SE</v>
      </c>
      <c r="R35" s="47" t="str">
        <f>[31]Abril!$I$21</f>
        <v>SE</v>
      </c>
      <c r="S35" s="47" t="str">
        <f>[31]Abril!$I$22</f>
        <v>L</v>
      </c>
      <c r="T35" s="47" t="str">
        <f>[31]Abril!$I$23</f>
        <v>SE</v>
      </c>
      <c r="U35" s="47" t="str">
        <f>[31]Abril!$I$24</f>
        <v>L</v>
      </c>
      <c r="V35" s="47" t="str">
        <f>[31]Abril!$I$25</f>
        <v>SE</v>
      </c>
      <c r="W35" s="47" t="str">
        <f>[31]Abril!$I$26</f>
        <v>L</v>
      </c>
      <c r="X35" s="47" t="str">
        <f>[31]Abril!$I$27</f>
        <v>SE</v>
      </c>
      <c r="Y35" s="47" t="str">
        <f>[31]Abril!$I$28</f>
        <v>L</v>
      </c>
      <c r="Z35" s="47" t="str">
        <f>[31]Abril!$I$29</f>
        <v>SE</v>
      </c>
      <c r="AA35" s="47" t="str">
        <f>[31]Abril!$I$30</f>
        <v>SE</v>
      </c>
      <c r="AB35" s="47" t="str">
        <f>[31]Abril!$I$31</f>
        <v>SE</v>
      </c>
      <c r="AC35" s="47" t="str">
        <f>[31]Abril!$I$32</f>
        <v>SE</v>
      </c>
      <c r="AD35" s="47" t="str">
        <f>[31]Abril!$I$33</f>
        <v>SE</v>
      </c>
      <c r="AE35" s="47" t="str">
        <f>[31]Abril!$I$34</f>
        <v>SE</v>
      </c>
      <c r="AF35" s="120" t="str">
        <f>[31]Abril!$I$35</f>
        <v>SE</v>
      </c>
    </row>
    <row r="36" spans="1:32" ht="11.25" customHeight="1" x14ac:dyDescent="0.2">
      <c r="A36" s="87" t="s">
        <v>152</v>
      </c>
      <c r="B36" s="47" t="str">
        <f>[32]Abril!$I$5</f>
        <v>*</v>
      </c>
      <c r="C36" s="47" t="str">
        <f>[32]Abril!$I$6</f>
        <v>*</v>
      </c>
      <c r="D36" s="47" t="str">
        <f>[32]Abril!$I$7</f>
        <v>*</v>
      </c>
      <c r="E36" s="47" t="str">
        <f>[32]Abril!$I$8</f>
        <v>*</v>
      </c>
      <c r="F36" s="47" t="str">
        <f>[32]Abril!$I$9</f>
        <v>*</v>
      </c>
      <c r="G36" s="47" t="str">
        <f>[32]Abril!$I$10</f>
        <v>*</v>
      </c>
      <c r="H36" s="47" t="str">
        <f>[32]Abril!$I$11</f>
        <v>*</v>
      </c>
      <c r="I36" s="47" t="str">
        <f>[32]Abril!$I$12</f>
        <v>*</v>
      </c>
      <c r="J36" s="47" t="str">
        <f>[32]Abril!$I$13</f>
        <v>*</v>
      </c>
      <c r="K36" s="47" t="str">
        <f>[32]Abril!$I$14</f>
        <v>*</v>
      </c>
      <c r="L36" s="47" t="str">
        <f>[32]Abril!$I$15</f>
        <v>*</v>
      </c>
      <c r="M36" s="47" t="str">
        <f>[32]Abril!$I$16</f>
        <v>*</v>
      </c>
      <c r="N36" s="47" t="str">
        <f>[32]Abril!$I$17</f>
        <v>*</v>
      </c>
      <c r="O36" s="47" t="str">
        <f>[32]Abril!$I$18</f>
        <v>*</v>
      </c>
      <c r="P36" s="47" t="str">
        <f>[32]Abril!$I$19</f>
        <v>*</v>
      </c>
      <c r="Q36" s="47" t="str">
        <f>[32]Abril!$I$20</f>
        <v>*</v>
      </c>
      <c r="R36" s="47" t="str">
        <f>[32]Abril!$I$21</f>
        <v>*</v>
      </c>
      <c r="S36" s="47" t="str">
        <f>[32]Abril!$I$22</f>
        <v>*</v>
      </c>
      <c r="T36" s="47" t="str">
        <f>[32]Abril!$I$23</f>
        <v>*</v>
      </c>
      <c r="U36" s="47" t="str">
        <f>[32]Abril!$I$24</f>
        <v>*</v>
      </c>
      <c r="V36" s="47" t="str">
        <f>[32]Abril!$I$25</f>
        <v>*</v>
      </c>
      <c r="W36" s="47" t="str">
        <f>[32]Abril!$I$26</f>
        <v>*</v>
      </c>
      <c r="X36" s="47" t="str">
        <f>[32]Abril!$I$27</f>
        <v>*</v>
      </c>
      <c r="Y36" s="47" t="str">
        <f>[32]Abril!$I$28</f>
        <v>*</v>
      </c>
      <c r="Z36" s="47" t="str">
        <f>[32]Abril!$I$29</f>
        <v>*</v>
      </c>
      <c r="AA36" s="47" t="str">
        <f>[32]Abril!$I$30</f>
        <v>*</v>
      </c>
      <c r="AB36" s="47" t="str">
        <f>[32]Abril!$I$31</f>
        <v>*</v>
      </c>
      <c r="AC36" s="47" t="str">
        <f>[32]Abril!$I$32</f>
        <v>*</v>
      </c>
      <c r="AD36" s="47" t="str">
        <f>[32]Abril!$I$33</f>
        <v>*</v>
      </c>
      <c r="AE36" s="47" t="str">
        <f>[32]Abril!$I$34</f>
        <v>*</v>
      </c>
      <c r="AF36" s="120" t="str">
        <f>[32]Abril!$I$35</f>
        <v>*</v>
      </c>
    </row>
    <row r="37" spans="1:32" ht="11.25" customHeight="1" x14ac:dyDescent="0.2">
      <c r="A37" s="87" t="s">
        <v>153</v>
      </c>
      <c r="B37" s="47" t="str">
        <f>[33]Abril!$I$5</f>
        <v>*</v>
      </c>
      <c r="C37" s="47" t="str">
        <f>[33]Abril!$I$6</f>
        <v>*</v>
      </c>
      <c r="D37" s="47" t="str">
        <f>[33]Abril!$I$7</f>
        <v>*</v>
      </c>
      <c r="E37" s="47" t="str">
        <f>[33]Abril!$I$8</f>
        <v>*</v>
      </c>
      <c r="F37" s="47" t="str">
        <f>[33]Abril!$I$9</f>
        <v>*</v>
      </c>
      <c r="G37" s="47" t="str">
        <f>[33]Abril!$I$10</f>
        <v>S</v>
      </c>
      <c r="H37" s="47" t="str">
        <f>[33]Abril!$I$11</f>
        <v>SE</v>
      </c>
      <c r="I37" s="47" t="str">
        <f>[33]Abril!$I$12</f>
        <v>SE</v>
      </c>
      <c r="J37" s="47" t="str">
        <f>[33]Abril!$I$13</f>
        <v>SE</v>
      </c>
      <c r="K37" s="47" t="str">
        <f>[33]Abril!$I$14</f>
        <v>SE</v>
      </c>
      <c r="L37" s="47" t="str">
        <f>[33]Abril!$I$15</f>
        <v>L</v>
      </c>
      <c r="M37" s="47" t="str">
        <f>[33]Abril!$I$16</f>
        <v>SE</v>
      </c>
      <c r="N37" s="47" t="str">
        <f>[33]Abril!$I$17</f>
        <v>SE</v>
      </c>
      <c r="O37" s="47" t="str">
        <f>[33]Abril!$I$18</f>
        <v>SE</v>
      </c>
      <c r="P37" s="47" t="str">
        <f>[33]Abril!$I$19</f>
        <v>S</v>
      </c>
      <c r="Q37" s="47" t="str">
        <f>[33]Abril!$I$20</f>
        <v>SE</v>
      </c>
      <c r="R37" s="47" t="str">
        <f>[33]Abril!$I$21</f>
        <v>SE</v>
      </c>
      <c r="S37" s="47" t="str">
        <f>[33]Abril!$I$22</f>
        <v>SE</v>
      </c>
      <c r="T37" s="47" t="str">
        <f>[33]Abril!$I$23</f>
        <v>SE</v>
      </c>
      <c r="U37" s="47" t="str">
        <f>[33]Abril!$I$24</f>
        <v>SE</v>
      </c>
      <c r="V37" s="47" t="str">
        <f>[33]Abril!$I$25</f>
        <v>SE</v>
      </c>
      <c r="W37" s="47" t="str">
        <f>[33]Abril!$I$26</f>
        <v>SE</v>
      </c>
      <c r="X37" s="47" t="str">
        <f>[33]Abril!$I$27</f>
        <v>SE</v>
      </c>
      <c r="Y37" s="47" t="str">
        <f>[33]Abril!$I$28</f>
        <v>S</v>
      </c>
      <c r="Z37" s="47" t="str">
        <f>[33]Abril!$I$29</f>
        <v>SE</v>
      </c>
      <c r="AA37" s="47" t="str">
        <f>[33]Abril!$I$30</f>
        <v>SE</v>
      </c>
      <c r="AB37" s="47" t="str">
        <f>[33]Abril!$I$31</f>
        <v>L</v>
      </c>
      <c r="AC37" s="47" t="str">
        <f>[33]Abril!$I$32</f>
        <v>L</v>
      </c>
      <c r="AD37" s="47" t="str">
        <f>[33]Abril!$I$33</f>
        <v>SE</v>
      </c>
      <c r="AE37" s="47" t="str">
        <f>[33]Abril!$I$34</f>
        <v>L</v>
      </c>
      <c r="AF37" s="120" t="str">
        <f>[33]Abril!$I$35</f>
        <v>SE</v>
      </c>
    </row>
    <row r="38" spans="1:32" ht="11.25" customHeight="1" x14ac:dyDescent="0.2">
      <c r="A38" s="87" t="s">
        <v>154</v>
      </c>
      <c r="B38" s="47" t="str">
        <f>[34]Abril!$I$5</f>
        <v>N</v>
      </c>
      <c r="C38" s="47" t="str">
        <f>[34]Abril!$I$6</f>
        <v>SO</v>
      </c>
      <c r="D38" s="47" t="str">
        <f>[34]Abril!$I$7</f>
        <v>S</v>
      </c>
      <c r="E38" s="47" t="str">
        <f>[34]Abril!$I$8</f>
        <v>S</v>
      </c>
      <c r="F38" s="47" t="str">
        <f>[34]Abril!$I$9</f>
        <v>S</v>
      </c>
      <c r="G38" s="47" t="str">
        <f>[34]Abril!$I$10</f>
        <v>SE</v>
      </c>
      <c r="H38" s="47" t="str">
        <f>[34]Abril!$I$11</f>
        <v>NE</v>
      </c>
      <c r="I38" s="47" t="str">
        <f>[34]Abril!$I$12</f>
        <v>NE</v>
      </c>
      <c r="J38" s="47" t="str">
        <f>[34]Abril!$I$13</f>
        <v>L</v>
      </c>
      <c r="K38" s="47" t="str">
        <f>[34]Abril!$I$14</f>
        <v>NE</v>
      </c>
      <c r="L38" s="47" t="str">
        <f>[34]Abril!$I$15</f>
        <v>NE</v>
      </c>
      <c r="M38" s="47" t="str">
        <f>[34]Abril!$I$16</f>
        <v>NE</v>
      </c>
      <c r="N38" s="47" t="str">
        <f>[34]Abril!$I$17</f>
        <v>L</v>
      </c>
      <c r="O38" s="47" t="str">
        <f>[34]Abril!$I$18</f>
        <v>L</v>
      </c>
      <c r="P38" s="47" t="str">
        <f>[34]Abril!$I$19</f>
        <v>L</v>
      </c>
      <c r="Q38" s="47" t="str">
        <f>[34]Abril!$I$20</f>
        <v>L</v>
      </c>
      <c r="R38" s="47" t="str">
        <f>[34]Abril!$I$21</f>
        <v>L</v>
      </c>
      <c r="S38" s="47" t="str">
        <f>[34]Abril!$I$22</f>
        <v>L</v>
      </c>
      <c r="T38" s="47" t="str">
        <f>[34]Abril!$I$23</f>
        <v>NE</v>
      </c>
      <c r="U38" s="47" t="str">
        <f>[34]Abril!$I$24</f>
        <v>NE</v>
      </c>
      <c r="V38" s="47" t="str">
        <f>[34]Abril!$I$25</f>
        <v>NE</v>
      </c>
      <c r="W38" s="47" t="str">
        <f>[34]Abril!$I$26</f>
        <v>NE</v>
      </c>
      <c r="X38" s="47" t="str">
        <f>[34]Abril!$I$27</f>
        <v>NE</v>
      </c>
      <c r="Y38" s="47" t="str">
        <f>[34]Abril!$I$28</f>
        <v>NE</v>
      </c>
      <c r="Z38" s="47" t="str">
        <f>[34]Abril!$I$29</f>
        <v>L</v>
      </c>
      <c r="AA38" s="47" t="str">
        <f>[34]Abril!$I$30</f>
        <v>NE</v>
      </c>
      <c r="AB38" s="47" t="str">
        <f>[34]Abril!$I$31</f>
        <v>NE</v>
      </c>
      <c r="AC38" s="47" t="str">
        <f>[34]Abril!$I$32</f>
        <v>NE</v>
      </c>
      <c r="AD38" s="47" t="str">
        <f>[34]Abril!$I$33</f>
        <v>NE</v>
      </c>
      <c r="AE38" s="47" t="str">
        <f>[34]Abril!$I$34</f>
        <v>NE</v>
      </c>
      <c r="AF38" s="120" t="str">
        <f>[34]Abril!$I$35</f>
        <v>NE</v>
      </c>
    </row>
    <row r="39" spans="1:32" ht="11.25" customHeight="1" x14ac:dyDescent="0.2">
      <c r="A39" s="87" t="s">
        <v>155</v>
      </c>
      <c r="B39" s="47" t="str">
        <f>[35]Abril!$I$5</f>
        <v>*</v>
      </c>
      <c r="C39" s="47" t="str">
        <f>[35]Abril!$I$6</f>
        <v>*</v>
      </c>
      <c r="D39" s="47" t="str">
        <f>[35]Abril!$I$7</f>
        <v>*</v>
      </c>
      <c r="E39" s="47" t="str">
        <f>[35]Abril!$I$8</f>
        <v>*</v>
      </c>
      <c r="F39" s="47" t="str">
        <f>[35]Abril!$I$9</f>
        <v>*</v>
      </c>
      <c r="G39" s="47" t="str">
        <f>[35]Abril!$I$10</f>
        <v>*</v>
      </c>
      <c r="H39" s="47" t="str">
        <f>[35]Abril!$I$11</f>
        <v>*</v>
      </c>
      <c r="I39" s="47" t="str">
        <f>[35]Abril!$I$12</f>
        <v>*</v>
      </c>
      <c r="J39" s="47" t="str">
        <f>[35]Abril!$I$13</f>
        <v>*</v>
      </c>
      <c r="K39" s="47" t="str">
        <f>[35]Abril!$I$14</f>
        <v>*</v>
      </c>
      <c r="L39" s="47" t="str">
        <f>[35]Abril!$I$15</f>
        <v>*</v>
      </c>
      <c r="M39" s="47" t="str">
        <f>[35]Abril!$I$16</f>
        <v>*</v>
      </c>
      <c r="N39" s="47" t="str">
        <f>[35]Abril!$I$17</f>
        <v>*</v>
      </c>
      <c r="O39" s="47" t="str">
        <f>[35]Abril!$I$18</f>
        <v>*</v>
      </c>
      <c r="P39" s="47" t="str">
        <f>[35]Abril!$I$19</f>
        <v>*</v>
      </c>
      <c r="Q39" s="47" t="str">
        <f>[35]Abril!$I$20</f>
        <v>*</v>
      </c>
      <c r="R39" s="47" t="str">
        <f>[35]Abril!$I$21</f>
        <v>L</v>
      </c>
      <c r="S39" s="47" t="str">
        <f>[35]Abril!$I$22</f>
        <v>L</v>
      </c>
      <c r="T39" s="47" t="str">
        <f>[35]Abril!$I$23</f>
        <v>L</v>
      </c>
      <c r="U39" s="47" t="str">
        <f>[35]Abril!$I$24</f>
        <v>S</v>
      </c>
      <c r="V39" s="47" t="str">
        <f>[35]Abril!$I$25</f>
        <v>S</v>
      </c>
      <c r="W39" s="47" t="str">
        <f>[35]Abril!$I$26</f>
        <v>L</v>
      </c>
      <c r="X39" s="47" t="str">
        <f>[35]Abril!$I$27</f>
        <v>S</v>
      </c>
      <c r="Y39" s="47" t="str">
        <f>[35]Abril!$I$28</f>
        <v>S</v>
      </c>
      <c r="Z39" s="47" t="str">
        <f>[35]Abril!$I$29</f>
        <v>S</v>
      </c>
      <c r="AA39" s="47" t="str">
        <f>[35]Abril!$I$30</f>
        <v>S</v>
      </c>
      <c r="AB39" s="47" t="str">
        <f>[35]Abril!$I$31</f>
        <v>S</v>
      </c>
      <c r="AC39" s="47" t="str">
        <f>[35]Abril!$I$32</f>
        <v>S</v>
      </c>
      <c r="AD39" s="47" t="str">
        <f>[35]Abril!$I$33</f>
        <v>S</v>
      </c>
      <c r="AE39" s="47" t="str">
        <f>[35]Abril!$I$34</f>
        <v>S</v>
      </c>
      <c r="AF39" s="120" t="str">
        <f>[35]Abril!$I$35</f>
        <v>S</v>
      </c>
    </row>
    <row r="40" spans="1:32" ht="11.25" customHeight="1" x14ac:dyDescent="0.2">
      <c r="A40" s="87" t="s">
        <v>156</v>
      </c>
      <c r="B40" s="47" t="str">
        <f>[36]Abril!$I$5</f>
        <v>*</v>
      </c>
      <c r="C40" s="47" t="str">
        <f>[36]Abril!$I$6</f>
        <v>*</v>
      </c>
      <c r="D40" s="47" t="str">
        <f>[36]Abril!$I$7</f>
        <v>*</v>
      </c>
      <c r="E40" s="47" t="str">
        <f>[36]Abril!$I$8</f>
        <v>*</v>
      </c>
      <c r="F40" s="47" t="str">
        <f>[36]Abril!$I$9</f>
        <v>*</v>
      </c>
      <c r="G40" s="47" t="str">
        <f>[36]Abril!$I$10</f>
        <v>*</v>
      </c>
      <c r="H40" s="47" t="str">
        <f>[36]Abril!$I$11</f>
        <v>*</v>
      </c>
      <c r="I40" s="47" t="str">
        <f>[36]Abril!$I$12</f>
        <v>*</v>
      </c>
      <c r="J40" s="47" t="str">
        <f>[36]Abril!$I$13</f>
        <v>*</v>
      </c>
      <c r="K40" s="47" t="str">
        <f>[36]Abril!$I$14</f>
        <v>*</v>
      </c>
      <c r="L40" s="47" t="str">
        <f>[36]Abril!$I$15</f>
        <v>*</v>
      </c>
      <c r="M40" s="47" t="str">
        <f>[36]Abril!$I$16</f>
        <v>*</v>
      </c>
      <c r="N40" s="47" t="str">
        <f>[36]Abril!$I$17</f>
        <v>*</v>
      </c>
      <c r="O40" s="47" t="str">
        <f>[36]Abril!$I$18</f>
        <v>*</v>
      </c>
      <c r="P40" s="47" t="str">
        <f>[36]Abril!$I$19</f>
        <v>*</v>
      </c>
      <c r="Q40" s="47" t="str">
        <f>[36]Abril!$I$20</f>
        <v>*</v>
      </c>
      <c r="R40" s="47" t="str">
        <f>[36]Abril!$I$21</f>
        <v>*</v>
      </c>
      <c r="S40" s="47" t="str">
        <f>[36]Abril!$I$22</f>
        <v>*</v>
      </c>
      <c r="T40" s="47" t="str">
        <f>[36]Abril!$I$23</f>
        <v>*</v>
      </c>
      <c r="U40" s="47" t="str">
        <f>[36]Abril!$I$24</f>
        <v>*</v>
      </c>
      <c r="V40" s="47" t="str">
        <f>[36]Abril!$I$25</f>
        <v>*</v>
      </c>
      <c r="W40" s="47" t="str">
        <f>[36]Abril!$I$26</f>
        <v>*</v>
      </c>
      <c r="X40" s="47" t="str">
        <f>[36]Abril!$I$27</f>
        <v>*</v>
      </c>
      <c r="Y40" s="47" t="str">
        <f>[36]Abril!$I$28</f>
        <v>*</v>
      </c>
      <c r="Z40" s="47" t="str">
        <f>[36]Abril!$I$29</f>
        <v>*</v>
      </c>
      <c r="AA40" s="47" t="str">
        <f>[36]Abril!$I$30</f>
        <v>*</v>
      </c>
      <c r="AB40" s="47" t="str">
        <f>[36]Abril!$I$31</f>
        <v>*</v>
      </c>
      <c r="AC40" s="47" t="str">
        <f>[36]Abril!$I$32</f>
        <v>*</v>
      </c>
      <c r="AD40" s="47" t="str">
        <f>[36]Abril!$I$33</f>
        <v>*</v>
      </c>
      <c r="AE40" s="47" t="str">
        <f>[36]Abril!$I$34</f>
        <v>*</v>
      </c>
      <c r="AF40" s="120" t="str">
        <f>[36]Abril!$I$35</f>
        <v>*</v>
      </c>
    </row>
    <row r="41" spans="1:32" ht="11.25" customHeight="1" x14ac:dyDescent="0.2">
      <c r="A41" s="87" t="s">
        <v>157</v>
      </c>
      <c r="B41" s="47" t="str">
        <f>[37]Abril!$I$5</f>
        <v>*</v>
      </c>
      <c r="C41" s="47" t="str">
        <f>[37]Abril!$I$6</f>
        <v>*</v>
      </c>
      <c r="D41" s="47" t="str">
        <f>[37]Abril!$I$7</f>
        <v>*</v>
      </c>
      <c r="E41" s="47" t="str">
        <f>[37]Abril!$I$8</f>
        <v>*</v>
      </c>
      <c r="F41" s="47" t="str">
        <f>[37]Abril!$I$9</f>
        <v>*</v>
      </c>
      <c r="G41" s="47" t="str">
        <f>[37]Abril!$I$10</f>
        <v>*</v>
      </c>
      <c r="H41" s="47" t="str">
        <f>[37]Abril!$I$11</f>
        <v>*</v>
      </c>
      <c r="I41" s="47" t="str">
        <f>[37]Abril!$I$12</f>
        <v>*</v>
      </c>
      <c r="J41" s="47" t="str">
        <f>[37]Abril!$I$13</f>
        <v>*</v>
      </c>
      <c r="K41" s="47" t="str">
        <f>[37]Abril!$I$14</f>
        <v>*</v>
      </c>
      <c r="L41" s="47" t="str">
        <f>[37]Abril!$I$15</f>
        <v>NE</v>
      </c>
      <c r="M41" s="47" t="str">
        <f>[37]Abril!$I$16</f>
        <v>NE</v>
      </c>
      <c r="N41" s="47" t="str">
        <f>[37]Abril!$I$17</f>
        <v>L</v>
      </c>
      <c r="O41" s="47" t="str">
        <f>[37]Abril!$I$18</f>
        <v>L</v>
      </c>
      <c r="P41" s="47" t="str">
        <f>[37]Abril!$I$19</f>
        <v>NE</v>
      </c>
      <c r="Q41" s="47" t="str">
        <f>[37]Abril!$I$20</f>
        <v>L</v>
      </c>
      <c r="R41" s="47" t="str">
        <f>[37]Abril!$I$21</f>
        <v>L</v>
      </c>
      <c r="S41" s="47" t="str">
        <f>[37]Abril!$I$22</f>
        <v>L</v>
      </c>
      <c r="T41" s="47" t="str">
        <f>[37]Abril!$I$23</f>
        <v>NE</v>
      </c>
      <c r="U41" s="47" t="str">
        <f>[37]Abril!$I$24</f>
        <v>NE</v>
      </c>
      <c r="V41" s="47" t="str">
        <f>[37]Abril!$I$25</f>
        <v>NE</v>
      </c>
      <c r="W41" s="47" t="str">
        <f>[37]Abril!$I$26</f>
        <v>NE</v>
      </c>
      <c r="X41" s="47" t="str">
        <f>[37]Abril!$I$27</f>
        <v>NE</v>
      </c>
      <c r="Y41" s="47" t="str">
        <f>[37]Abril!$I$28</f>
        <v>NE</v>
      </c>
      <c r="Z41" s="47" t="str">
        <f>[37]Abril!$I$29</f>
        <v>L</v>
      </c>
      <c r="AA41" s="47" t="str">
        <f>[37]Abril!$I$30</f>
        <v>L</v>
      </c>
      <c r="AB41" s="47" t="str">
        <f>[37]Abril!$I$31</f>
        <v>L</v>
      </c>
      <c r="AC41" s="47" t="str">
        <f>[37]Abril!$I$32</f>
        <v>NE</v>
      </c>
      <c r="AD41" s="47" t="str">
        <f>[37]Abril!$I$33</f>
        <v>NE</v>
      </c>
      <c r="AE41" s="47" t="str">
        <f>[37]Abril!$I$34</f>
        <v>NE</v>
      </c>
      <c r="AF41" s="120" t="str">
        <f>[37]Abril!$I$35</f>
        <v>NE</v>
      </c>
    </row>
    <row r="42" spans="1:32" ht="11.25" customHeight="1" x14ac:dyDescent="0.2">
      <c r="A42" s="87" t="s">
        <v>158</v>
      </c>
      <c r="B42" s="47" t="str">
        <f>[38]Abril!$I$5</f>
        <v>NO</v>
      </c>
      <c r="C42" s="47" t="str">
        <f>[38]Abril!$I$6</f>
        <v>NO</v>
      </c>
      <c r="D42" s="47" t="str">
        <f>[38]Abril!$I$7</f>
        <v>SO</v>
      </c>
      <c r="E42" s="47" t="str">
        <f>[38]Abril!$I$8</f>
        <v>SE</v>
      </c>
      <c r="F42" s="47" t="str">
        <f>[38]Abril!$I$9</f>
        <v>SE</v>
      </c>
      <c r="G42" s="47" t="str">
        <f>[38]Abril!$I$10</f>
        <v>SE</v>
      </c>
      <c r="H42" s="47" t="str">
        <f>[38]Abril!$I$11</f>
        <v>SE</v>
      </c>
      <c r="I42" s="47" t="str">
        <f>[38]Abril!$I$12</f>
        <v>SE</v>
      </c>
      <c r="J42" s="47" t="str">
        <f>[38]Abril!$I$13</f>
        <v>SE</v>
      </c>
      <c r="K42" s="47" t="str">
        <f>[38]Abril!$I$14</f>
        <v>SE</v>
      </c>
      <c r="L42" s="47" t="str">
        <f>[38]Abril!$I$15</f>
        <v>L</v>
      </c>
      <c r="M42" s="47" t="str">
        <f>[38]Abril!$I$16</f>
        <v>L</v>
      </c>
      <c r="N42" s="47" t="str">
        <f>[38]Abril!$I$17</f>
        <v>SE</v>
      </c>
      <c r="O42" s="47" t="str">
        <f>[38]Abril!$I$18</f>
        <v>SE</v>
      </c>
      <c r="P42" s="47" t="str">
        <f>[38]Abril!$I$19</f>
        <v>SE</v>
      </c>
      <c r="Q42" s="47" t="str">
        <f>[38]Abril!$I$20</f>
        <v>L</v>
      </c>
      <c r="R42" s="47" t="str">
        <f>[38]Abril!$I$21</f>
        <v>L</v>
      </c>
      <c r="S42" s="47" t="str">
        <f>[38]Abril!$I$22</f>
        <v>L</v>
      </c>
      <c r="T42" s="47" t="str">
        <f>[38]Abril!$I$23</f>
        <v>L</v>
      </c>
      <c r="U42" s="47" t="str">
        <f>[38]Abril!$I$24</f>
        <v>SE</v>
      </c>
      <c r="V42" s="47" t="str">
        <f>[38]Abril!$I$25</f>
        <v>SE</v>
      </c>
      <c r="W42" s="47" t="str">
        <f>[38]Abril!$I$26</f>
        <v>SE</v>
      </c>
      <c r="X42" s="47" t="str">
        <f>[38]Abril!$I$27</f>
        <v>SE</v>
      </c>
      <c r="Y42" s="47" t="str">
        <f>[38]Abril!$I$28</f>
        <v>SE</v>
      </c>
      <c r="Z42" s="47" t="str">
        <f>[38]Abril!$I$29</f>
        <v>SE</v>
      </c>
      <c r="AA42" s="47" t="str">
        <f>[38]Abril!$I$30</f>
        <v>SE</v>
      </c>
      <c r="AB42" s="47" t="str">
        <f>[38]Abril!$I$31</f>
        <v>SE</v>
      </c>
      <c r="AC42" s="47" t="str">
        <f>[38]Abril!$I$32</f>
        <v>SE</v>
      </c>
      <c r="AD42" s="47" t="str">
        <f>[38]Abril!$I$33</f>
        <v>SE</v>
      </c>
      <c r="AE42" s="47" t="str">
        <f>[38]Abril!$I$34</f>
        <v>SE</v>
      </c>
      <c r="AF42" s="120" t="str">
        <f>[38]Abril!$I$35</f>
        <v>SE</v>
      </c>
    </row>
    <row r="43" spans="1:32" ht="11.25" customHeight="1" x14ac:dyDescent="0.2">
      <c r="A43" s="87" t="s">
        <v>159</v>
      </c>
      <c r="B43" s="47" t="str">
        <f>[39]Abril!$I$5</f>
        <v>*</v>
      </c>
      <c r="C43" s="47" t="str">
        <f>[39]Abril!$I$6</f>
        <v>*</v>
      </c>
      <c r="D43" s="47" t="str">
        <f>[39]Abril!$I$7</f>
        <v>*</v>
      </c>
      <c r="E43" s="47" t="str">
        <f>[39]Abril!$I$8</f>
        <v>*</v>
      </c>
      <c r="F43" s="47" t="str">
        <f>[39]Abril!$I$9</f>
        <v>*</v>
      </c>
      <c r="G43" s="47" t="str">
        <f>[39]Abril!$I$10</f>
        <v>*</v>
      </c>
      <c r="H43" s="47" t="str">
        <f>[39]Abril!$I$11</f>
        <v>*</v>
      </c>
      <c r="I43" s="47" t="str">
        <f>[39]Abril!$I$12</f>
        <v>*</v>
      </c>
      <c r="J43" s="47" t="str">
        <f>[39]Abril!$I$13</f>
        <v>*</v>
      </c>
      <c r="K43" s="47" t="str">
        <f>[39]Abril!$I$14</f>
        <v>*</v>
      </c>
      <c r="L43" s="47" t="str">
        <f>[39]Abril!$I$15</f>
        <v>*</v>
      </c>
      <c r="M43" s="47" t="str">
        <f>[39]Abril!$I$16</f>
        <v>L</v>
      </c>
      <c r="N43" s="47" t="str">
        <f>[39]Abril!$I$17</f>
        <v>L</v>
      </c>
      <c r="O43" s="47" t="str">
        <f>[39]Abril!$I$18</f>
        <v>SE</v>
      </c>
      <c r="P43" s="47" t="str">
        <f>[39]Abril!$I$19</f>
        <v>SE</v>
      </c>
      <c r="Q43" s="47" t="str">
        <f>[39]Abril!$I$20</f>
        <v>L</v>
      </c>
      <c r="R43" s="47" t="str">
        <f>[39]Abril!$I$21</f>
        <v>L</v>
      </c>
      <c r="S43" s="47" t="str">
        <f>[39]Abril!$I$22</f>
        <v>L</v>
      </c>
      <c r="T43" s="47" t="str">
        <f>[39]Abril!$I$23</f>
        <v>L</v>
      </c>
      <c r="U43" s="47" t="str">
        <f>[39]Abril!$I$24</f>
        <v>NE</v>
      </c>
      <c r="V43" s="47" t="str">
        <f>[39]Abril!$I$25</f>
        <v>NE</v>
      </c>
      <c r="W43" s="47" t="str">
        <f>[39]Abril!$I$26</f>
        <v>N</v>
      </c>
      <c r="X43" s="47" t="str">
        <f>[39]Abril!$I$27</f>
        <v>L</v>
      </c>
      <c r="Y43" s="47" t="str">
        <f>[39]Abril!$I$28</f>
        <v>L</v>
      </c>
      <c r="Z43" s="47" t="str">
        <f>[39]Abril!$I$29</f>
        <v>L</v>
      </c>
      <c r="AA43" s="47" t="str">
        <f>[39]Abril!$I$30</f>
        <v>SE</v>
      </c>
      <c r="AB43" s="47" t="str">
        <f>[39]Abril!$I$31</f>
        <v>L</v>
      </c>
      <c r="AC43" s="47" t="str">
        <f>[39]Abril!$I$32</f>
        <v>L</v>
      </c>
      <c r="AD43" s="47" t="str">
        <f>[39]Abril!$I$33</f>
        <v>SE</v>
      </c>
      <c r="AE43" s="47" t="str">
        <f>[39]Abril!$I$34</f>
        <v>L</v>
      </c>
      <c r="AF43" s="120" t="str">
        <f>[39]Abril!$I$35</f>
        <v>L</v>
      </c>
    </row>
    <row r="44" spans="1:32" ht="11.25" customHeight="1" x14ac:dyDescent="0.2">
      <c r="A44" s="87" t="s">
        <v>160</v>
      </c>
      <c r="B44" s="47" t="str">
        <f>[40]Abril!$I$5</f>
        <v>*</v>
      </c>
      <c r="C44" s="47" t="str">
        <f>[40]Abril!$I$6</f>
        <v>*</v>
      </c>
      <c r="D44" s="47" t="str">
        <f>[40]Abril!$I$7</f>
        <v>*</v>
      </c>
      <c r="E44" s="47" t="str">
        <f>[40]Abril!$I$8</f>
        <v>*</v>
      </c>
      <c r="F44" s="47" t="str">
        <f>[40]Abril!$I$9</f>
        <v>*</v>
      </c>
      <c r="G44" s="47" t="str">
        <f>[40]Abril!$I$10</f>
        <v>*</v>
      </c>
      <c r="H44" s="47" t="str">
        <f>[40]Abril!$I$11</f>
        <v>*</v>
      </c>
      <c r="I44" s="47" t="str">
        <f>[40]Abril!$I$12</f>
        <v>*</v>
      </c>
      <c r="J44" s="47" t="str">
        <f>[40]Abril!$I$13</f>
        <v>*</v>
      </c>
      <c r="K44" s="47" t="str">
        <f>[40]Abril!$I$14</f>
        <v>*</v>
      </c>
      <c r="L44" s="47" t="str">
        <f>[40]Abril!$I$15</f>
        <v>*</v>
      </c>
      <c r="M44" s="47" t="str">
        <f>[40]Abril!$I$16</f>
        <v>*</v>
      </c>
      <c r="N44" s="47" t="str">
        <f>[40]Abril!$I$17</f>
        <v>*</v>
      </c>
      <c r="O44" s="47" t="str">
        <f>[40]Abril!$I$18</f>
        <v>*</v>
      </c>
      <c r="P44" s="47" t="str">
        <f>[40]Abril!$I$19</f>
        <v>*</v>
      </c>
      <c r="Q44" s="47" t="str">
        <f>[40]Abril!$I$20</f>
        <v>*</v>
      </c>
      <c r="R44" s="47" t="str">
        <f>[40]Abril!$I$21</f>
        <v>L</v>
      </c>
      <c r="S44" s="47" t="str">
        <f>[40]Abril!$I$22</f>
        <v>L</v>
      </c>
      <c r="T44" s="47" t="str">
        <f>[40]Abril!$I$23</f>
        <v>NE</v>
      </c>
      <c r="U44" s="47" t="str">
        <f>[40]Abril!$I$24</f>
        <v>NE</v>
      </c>
      <c r="V44" s="47" t="str">
        <f>[40]Abril!$I$25</f>
        <v>NE</v>
      </c>
      <c r="W44" s="47" t="str">
        <f>[40]Abril!$I$26</f>
        <v>NE</v>
      </c>
      <c r="X44" s="47" t="str">
        <f>[40]Abril!$I$27</f>
        <v>NE</v>
      </c>
      <c r="Y44" s="47" t="str">
        <f>[40]Abril!$I$28</f>
        <v>L</v>
      </c>
      <c r="Z44" s="47" t="str">
        <f>[40]Abril!$I$29</f>
        <v>L</v>
      </c>
      <c r="AA44" s="47" t="str">
        <f>[40]Abril!$I$30</f>
        <v>NE</v>
      </c>
      <c r="AB44" s="47" t="str">
        <f>[40]Abril!$I$31</f>
        <v>NE</v>
      </c>
      <c r="AC44" s="47" t="str">
        <f>[40]Abril!$I$32</f>
        <v>NE</v>
      </c>
      <c r="AD44" s="47" t="str">
        <f>[40]Abril!$I$33</f>
        <v>NE</v>
      </c>
      <c r="AE44" s="47" t="str">
        <f>[40]Abril!$I$34</f>
        <v>NE</v>
      </c>
      <c r="AF44" s="120" t="str">
        <f>[40]Abril!$I$35</f>
        <v>NE</v>
      </c>
    </row>
    <row r="45" spans="1:32" ht="11.25" customHeight="1" x14ac:dyDescent="0.2">
      <c r="A45" s="87" t="s">
        <v>161</v>
      </c>
      <c r="B45" s="47" t="str">
        <f>[41]Abril!$I$5</f>
        <v>*</v>
      </c>
      <c r="C45" s="47" t="str">
        <f>[41]Abril!$I$6</f>
        <v>*</v>
      </c>
      <c r="D45" s="47" t="str">
        <f>[41]Abril!$I$7</f>
        <v>*</v>
      </c>
      <c r="E45" s="47" t="str">
        <f>[41]Abril!$I$8</f>
        <v>*</v>
      </c>
      <c r="F45" s="47" t="str">
        <f>[41]Abril!$I$9</f>
        <v>*</v>
      </c>
      <c r="G45" s="47" t="str">
        <f>[41]Abril!$I$10</f>
        <v>*</v>
      </c>
      <c r="H45" s="47" t="str">
        <f>[41]Abril!$I$11</f>
        <v>*</v>
      </c>
      <c r="I45" s="47" t="str">
        <f>[41]Abril!$I$12</f>
        <v>*</v>
      </c>
      <c r="J45" s="47" t="str">
        <f>[41]Abril!$I$13</f>
        <v>*</v>
      </c>
      <c r="K45" s="47" t="str">
        <f>[41]Abril!$I$14</f>
        <v>NE</v>
      </c>
      <c r="L45" s="47" t="str">
        <f>[41]Abril!$I$15</f>
        <v>L</v>
      </c>
      <c r="M45" s="47" t="str">
        <f>[41]Abril!$I$16</f>
        <v>L</v>
      </c>
      <c r="N45" s="47" t="str">
        <f>[41]Abril!$I$17</f>
        <v>L</v>
      </c>
      <c r="O45" s="47" t="str">
        <f>[41]Abril!$I$18</f>
        <v>L</v>
      </c>
      <c r="P45" s="47" t="str">
        <f>[41]Abril!$I$19</f>
        <v>L</v>
      </c>
      <c r="Q45" s="47" t="str">
        <f>[41]Abril!$I$20</f>
        <v>L</v>
      </c>
      <c r="R45" s="47" t="str">
        <f>[41]Abril!$I$21</f>
        <v>L</v>
      </c>
      <c r="S45" s="47" t="str">
        <f>[41]Abril!$I$22</f>
        <v>L</v>
      </c>
      <c r="T45" s="47" t="str">
        <f>[41]Abril!$I$23</f>
        <v>L</v>
      </c>
      <c r="U45" s="47" t="str">
        <f>[41]Abril!$I$24</f>
        <v>L</v>
      </c>
      <c r="V45" s="47" t="str">
        <f>[41]Abril!$I$25</f>
        <v>L</v>
      </c>
      <c r="W45" s="47" t="str">
        <f>[41]Abril!$I$26</f>
        <v>L</v>
      </c>
      <c r="X45" s="47" t="str">
        <f>[41]Abril!$I$27</f>
        <v>L</v>
      </c>
      <c r="Y45" s="47" t="str">
        <f>[41]Abril!$I$28</f>
        <v>L</v>
      </c>
      <c r="Z45" s="47" t="str">
        <f>[41]Abril!$I$29</f>
        <v>L</v>
      </c>
      <c r="AA45" s="47" t="str">
        <f>[41]Abril!$I$30</f>
        <v>L</v>
      </c>
      <c r="AB45" s="47" t="str">
        <f>[41]Abril!$I$31</f>
        <v>L</v>
      </c>
      <c r="AC45" s="47" t="str">
        <f>[41]Abril!$I$32</f>
        <v>L</v>
      </c>
      <c r="AD45" s="47" t="str">
        <f>[41]Abril!$I$33</f>
        <v>L</v>
      </c>
      <c r="AE45" s="47" t="str">
        <f>[41]Abril!$I$34</f>
        <v>L</v>
      </c>
      <c r="AF45" s="120" t="str">
        <f>[41]Abril!$I$35</f>
        <v>L</v>
      </c>
    </row>
    <row r="46" spans="1:32" ht="11.25" customHeight="1" x14ac:dyDescent="0.2">
      <c r="A46" s="87" t="s">
        <v>162</v>
      </c>
      <c r="B46" s="47" t="str">
        <f>[42]Abril!$I$5</f>
        <v>NE</v>
      </c>
      <c r="C46" s="47" t="str">
        <f>[42]Abril!$I$6</f>
        <v>NE</v>
      </c>
      <c r="D46" s="47" t="str">
        <f>[42]Abril!$I$7</f>
        <v>SE</v>
      </c>
      <c r="E46" s="47" t="str">
        <f>[42]Abril!$I$8</f>
        <v>N</v>
      </c>
      <c r="F46" s="47" t="str">
        <f>[42]Abril!$I$9</f>
        <v>S</v>
      </c>
      <c r="G46" s="47" t="str">
        <f>[42]Abril!$I$10</f>
        <v>S</v>
      </c>
      <c r="H46" s="47" t="str">
        <f>[42]Abril!$I$11</f>
        <v>L</v>
      </c>
      <c r="I46" s="47" t="str">
        <f>[42]Abril!$I$12</f>
        <v>SE</v>
      </c>
      <c r="J46" s="47" t="str">
        <f>[42]Abril!$I$13</f>
        <v>SE</v>
      </c>
      <c r="K46" s="47" t="str">
        <f>[42]Abril!$I$14</f>
        <v>N</v>
      </c>
      <c r="L46" s="47" t="str">
        <f>[42]Abril!$I$15</f>
        <v>SE</v>
      </c>
      <c r="M46" s="47" t="str">
        <f>[42]Abril!$I$16</f>
        <v>NE</v>
      </c>
      <c r="N46" s="47" t="str">
        <f>[42]Abril!$I$17</f>
        <v>SE</v>
      </c>
      <c r="O46" s="47" t="str">
        <f>[42]Abril!$I$18</f>
        <v>SE</v>
      </c>
      <c r="P46" s="47" t="str">
        <f>[42]Abril!$I$19</f>
        <v>SE</v>
      </c>
      <c r="Q46" s="47" t="str">
        <f>[42]Abril!$I$20</f>
        <v>SE</v>
      </c>
      <c r="R46" s="47" t="str">
        <f>[42]Abril!$I$21</f>
        <v>SE</v>
      </c>
      <c r="S46" s="47" t="str">
        <f>[42]Abril!$I$22</f>
        <v>S</v>
      </c>
      <c r="T46" s="47" t="str">
        <f>[42]Abril!$I$23</f>
        <v>L</v>
      </c>
      <c r="U46" s="47" t="str">
        <f>[42]Abril!$I$24</f>
        <v>O</v>
      </c>
      <c r="V46" s="47" t="str">
        <f>[42]Abril!$I$25</f>
        <v>S</v>
      </c>
      <c r="W46" s="47" t="str">
        <f>[42]Abril!$I$26</f>
        <v>SE</v>
      </c>
      <c r="X46" s="47" t="str">
        <f>[42]Abril!$I$27</f>
        <v>SE</v>
      </c>
      <c r="Y46" s="47" t="str">
        <f>[42]Abril!$I$28</f>
        <v>SE</v>
      </c>
      <c r="Z46" s="47" t="str">
        <f>[42]Abril!$I$29</f>
        <v>L</v>
      </c>
      <c r="AA46" s="47" t="str">
        <f>[42]Abril!$I$30</f>
        <v>L</v>
      </c>
      <c r="AB46" s="47" t="str">
        <f>[42]Abril!$I$31</f>
        <v>SO</v>
      </c>
      <c r="AC46" s="47" t="str">
        <f>[42]Abril!$I$32</f>
        <v>S</v>
      </c>
      <c r="AD46" s="47" t="str">
        <f>[42]Abril!$I$33</f>
        <v>S</v>
      </c>
      <c r="AE46" s="47" t="str">
        <f>[42]Abril!$I$34</f>
        <v>S</v>
      </c>
      <c r="AF46" s="120" t="str">
        <f>[42]Abril!$I$35</f>
        <v>SE</v>
      </c>
    </row>
    <row r="47" spans="1:32" ht="11.25" customHeight="1" x14ac:dyDescent="0.2">
      <c r="A47" s="87" t="s">
        <v>163</v>
      </c>
      <c r="B47" s="47" t="str">
        <f>[43]Abril!$I$5</f>
        <v>N</v>
      </c>
      <c r="C47" s="47" t="str">
        <f>[43]Abril!$I$6</f>
        <v>NO</v>
      </c>
      <c r="D47" s="47" t="str">
        <f>[43]Abril!$I$7</f>
        <v>S</v>
      </c>
      <c r="E47" s="47" t="str">
        <f>[43]Abril!$I$8</f>
        <v>S</v>
      </c>
      <c r="F47" s="47" t="str">
        <f>[43]Abril!$I$9</f>
        <v>SE</v>
      </c>
      <c r="G47" s="47" t="str">
        <f>[43]Abril!$I$10</f>
        <v>S</v>
      </c>
      <c r="H47" s="47" t="str">
        <f>[43]Abril!$I$11</f>
        <v>SE</v>
      </c>
      <c r="I47" s="47" t="str">
        <f>[43]Abril!$I$12</f>
        <v>SE</v>
      </c>
      <c r="J47" s="47" t="str">
        <f>[43]Abril!$I$13</f>
        <v>SE</v>
      </c>
      <c r="K47" s="47" t="str">
        <f>[43]Abril!$I$14</f>
        <v>SE</v>
      </c>
      <c r="L47" s="47" t="str">
        <f>[43]Abril!$I$15</f>
        <v>NE</v>
      </c>
      <c r="M47" s="47" t="str">
        <f>[43]Abril!$I$16</f>
        <v>L</v>
      </c>
      <c r="N47" s="47" t="str">
        <f>[43]Abril!$I$17</f>
        <v>SE</v>
      </c>
      <c r="O47" s="47" t="str">
        <f>[43]Abril!$I$18</f>
        <v>L</v>
      </c>
      <c r="P47" s="47" t="str">
        <f>[43]Abril!$I$19</f>
        <v>SE</v>
      </c>
      <c r="Q47" s="47" t="str">
        <f>[43]Abril!$I$20</f>
        <v>SE</v>
      </c>
      <c r="R47" s="47" t="str">
        <f>[43]Abril!$I$21</f>
        <v>SE</v>
      </c>
      <c r="S47" s="47" t="str">
        <f>[43]Abril!$I$22</f>
        <v>L</v>
      </c>
      <c r="T47" s="47" t="str">
        <f>[43]Abril!$I$23</f>
        <v>NE</v>
      </c>
      <c r="U47" s="47" t="str">
        <f>[43]Abril!$I$24</f>
        <v>NE</v>
      </c>
      <c r="V47" s="47" t="str">
        <f>[43]Abril!$I$25</f>
        <v>NE</v>
      </c>
      <c r="W47" s="47" t="str">
        <f>[43]Abril!$I$26</f>
        <v>SE</v>
      </c>
      <c r="X47" s="47" t="str">
        <f>[43]Abril!$I$27</f>
        <v>SE</v>
      </c>
      <c r="Y47" s="47" t="str">
        <f>[43]Abril!$I$28</f>
        <v>SE</v>
      </c>
      <c r="Z47" s="47" t="str">
        <f>[43]Abril!$I$29</f>
        <v>S</v>
      </c>
      <c r="AA47" s="47" t="str">
        <f>[43]Abril!$I$30</f>
        <v>S</v>
      </c>
      <c r="AB47" s="47" t="str">
        <f>[43]Abril!$I$31</f>
        <v>N</v>
      </c>
      <c r="AC47" s="47" t="str">
        <f>[43]Abril!$I$32</f>
        <v>NE</v>
      </c>
      <c r="AD47" s="47" t="str">
        <f>[43]Abril!$I$33</f>
        <v>L</v>
      </c>
      <c r="AE47" s="47" t="str">
        <f>[43]Abril!$I$34</f>
        <v>SE</v>
      </c>
      <c r="AF47" s="120" t="str">
        <f>[43]Abril!$I$35</f>
        <v>SE</v>
      </c>
    </row>
    <row r="48" spans="1:32" ht="11.25" customHeight="1" x14ac:dyDescent="0.2">
      <c r="A48" s="87" t="s">
        <v>164</v>
      </c>
      <c r="B48" s="47" t="str">
        <f>[44]Abril!$I$5</f>
        <v>*</v>
      </c>
      <c r="C48" s="47" t="str">
        <f>[44]Abril!$I$6</f>
        <v>*</v>
      </c>
      <c r="D48" s="47" t="str">
        <f>[44]Abril!$I$7</f>
        <v>*</v>
      </c>
      <c r="E48" s="47" t="str">
        <f>[44]Abril!$I$8</f>
        <v>*</v>
      </c>
      <c r="F48" s="47" t="str">
        <f>[44]Abril!$I$9</f>
        <v>*</v>
      </c>
      <c r="G48" s="47" t="str">
        <f>[44]Abril!$I$10</f>
        <v>*</v>
      </c>
      <c r="H48" s="47" t="str">
        <f>[44]Abril!$I$11</f>
        <v>*</v>
      </c>
      <c r="I48" s="47" t="str">
        <f>[44]Abril!$I$12</f>
        <v>*</v>
      </c>
      <c r="J48" s="47" t="str">
        <f>[44]Abril!$I$13</f>
        <v>*</v>
      </c>
      <c r="K48" s="47" t="str">
        <f>[44]Abril!$I$14</f>
        <v>*</v>
      </c>
      <c r="L48" s="47" t="str">
        <f>[44]Abril!$I$15</f>
        <v>*</v>
      </c>
      <c r="M48" s="47" t="str">
        <f>[44]Abril!$I$16</f>
        <v>*</v>
      </c>
      <c r="N48" s="47" t="str">
        <f>[44]Abril!$I$17</f>
        <v>*</v>
      </c>
      <c r="O48" s="47" t="str">
        <f>[44]Abril!$I$18</f>
        <v>*</v>
      </c>
      <c r="P48" s="47" t="str">
        <f>[44]Abril!$I$19</f>
        <v>*</v>
      </c>
      <c r="Q48" s="47" t="str">
        <f>[44]Abril!$I$20</f>
        <v>*</v>
      </c>
      <c r="R48" s="47" t="str">
        <f>[44]Abril!$I$21</f>
        <v>*</v>
      </c>
      <c r="S48" s="47" t="str">
        <f>[44]Abril!$I$22</f>
        <v>*</v>
      </c>
      <c r="T48" s="47" t="str">
        <f>[44]Abril!$I$23</f>
        <v>*</v>
      </c>
      <c r="U48" s="47" t="str">
        <f>[44]Abril!$I$24</f>
        <v>*</v>
      </c>
      <c r="V48" s="47" t="str">
        <f>[44]Abril!$I$25</f>
        <v>*</v>
      </c>
      <c r="W48" s="47" t="str">
        <f>[44]Abril!$I$26</f>
        <v>*</v>
      </c>
      <c r="X48" s="47" t="str">
        <f>[44]Abril!$I$27</f>
        <v>SE</v>
      </c>
      <c r="Y48" s="47" t="str">
        <f>[44]Abril!$I$28</f>
        <v>SE</v>
      </c>
      <c r="Z48" s="47" t="str">
        <f>[44]Abril!$I$29</f>
        <v>SE</v>
      </c>
      <c r="AA48" s="47" t="str">
        <f>[44]Abril!$I$30</f>
        <v>SE</v>
      </c>
      <c r="AB48" s="47" t="str">
        <f>[44]Abril!$I$31</f>
        <v>L</v>
      </c>
      <c r="AC48" s="47" t="str">
        <f>[44]Abril!$I$32</f>
        <v>NE</v>
      </c>
      <c r="AD48" s="47" t="str">
        <f>[44]Abril!$I$33</f>
        <v>L</v>
      </c>
      <c r="AE48" s="47" t="str">
        <f>[44]Abril!$I$34</f>
        <v>SE</v>
      </c>
      <c r="AF48" s="120" t="str">
        <f>[44]Abril!$I$35</f>
        <v>SE</v>
      </c>
    </row>
    <row r="49" spans="1:37" ht="11.25" customHeight="1" x14ac:dyDescent="0.2">
      <c r="A49" s="87" t="s">
        <v>165</v>
      </c>
      <c r="B49" s="47" t="str">
        <f>[45]Abril!$I$5</f>
        <v>*</v>
      </c>
      <c r="C49" s="47" t="str">
        <f>[45]Abril!$I$6</f>
        <v>*</v>
      </c>
      <c r="D49" s="47" t="str">
        <f>[45]Abril!$I$7</f>
        <v>*</v>
      </c>
      <c r="E49" s="47" t="str">
        <f>[45]Abril!$I$8</f>
        <v>*</v>
      </c>
      <c r="F49" s="47" t="str">
        <f>[45]Abril!$I$9</f>
        <v>O</v>
      </c>
      <c r="G49" s="47" t="str">
        <f>[45]Abril!$I$10</f>
        <v>L</v>
      </c>
      <c r="H49" s="47" t="str">
        <f>[45]Abril!$I$11</f>
        <v>L</v>
      </c>
      <c r="I49" s="47" t="str">
        <f>[45]Abril!$I$12</f>
        <v>SE</v>
      </c>
      <c r="J49" s="47" t="str">
        <f>[45]Abril!$I$13</f>
        <v>SE</v>
      </c>
      <c r="K49" s="47" t="str">
        <f>[45]Abril!$I$14</f>
        <v>L</v>
      </c>
      <c r="L49" s="47" t="str">
        <f>[45]Abril!$I$15</f>
        <v>L</v>
      </c>
      <c r="M49" s="47" t="str">
        <f>[45]Abril!$I$16</f>
        <v>L</v>
      </c>
      <c r="N49" s="47" t="str">
        <f>[45]Abril!$I$17</f>
        <v>L</v>
      </c>
      <c r="O49" s="47" t="str">
        <f>[45]Abril!$I$18</f>
        <v>S</v>
      </c>
      <c r="P49" s="47" t="str">
        <f>[45]Abril!$I$19</f>
        <v>SE</v>
      </c>
      <c r="Q49" s="47" t="str">
        <f>[45]Abril!$I$20</f>
        <v>SE</v>
      </c>
      <c r="R49" s="47" t="str">
        <f>[45]Abril!$I$21</f>
        <v>SE</v>
      </c>
      <c r="S49" s="47" t="str">
        <f>[45]Abril!$I$22</f>
        <v>L</v>
      </c>
      <c r="T49" s="47" t="str">
        <f>[45]Abril!$I$23</f>
        <v>L</v>
      </c>
      <c r="U49" s="47" t="str">
        <f>[45]Abril!$I$24</f>
        <v>L</v>
      </c>
      <c r="V49" s="47" t="str">
        <f>[45]Abril!$I$25</f>
        <v>L</v>
      </c>
      <c r="W49" s="47" t="str">
        <f>[45]Abril!$I$26</f>
        <v>L</v>
      </c>
      <c r="X49" s="47" t="str">
        <f>[45]Abril!$I$27</f>
        <v>L</v>
      </c>
      <c r="Y49" s="47" t="str">
        <f>[45]Abril!$I$28</f>
        <v>SE</v>
      </c>
      <c r="Z49" s="47" t="str">
        <f>[45]Abril!$I$29</f>
        <v>L</v>
      </c>
      <c r="AA49" s="47" t="str">
        <f>[45]Abril!$I$30</f>
        <v>L</v>
      </c>
      <c r="AB49" s="47" t="str">
        <f>[45]Abril!$I$31</f>
        <v>L</v>
      </c>
      <c r="AC49" s="47" t="str">
        <f>[45]Abril!$I$32</f>
        <v>L</v>
      </c>
      <c r="AD49" s="47" t="str">
        <f>[45]Abril!$I$33</f>
        <v>L</v>
      </c>
      <c r="AE49" s="47" t="str">
        <f>[45]Abril!$I$34</f>
        <v>N</v>
      </c>
      <c r="AF49" s="120" t="str">
        <f>[45]Abril!$I$35</f>
        <v>L</v>
      </c>
    </row>
    <row r="50" spans="1:37" s="46" customFormat="1" ht="13.5" customHeight="1" x14ac:dyDescent="0.2">
      <c r="A50" s="102" t="s">
        <v>38</v>
      </c>
      <c r="B50" s="50" t="s">
        <v>143</v>
      </c>
      <c r="C50" s="50" t="s">
        <v>144</v>
      </c>
      <c r="D50" s="50" t="s">
        <v>145</v>
      </c>
      <c r="E50" s="50" t="s">
        <v>146</v>
      </c>
      <c r="F50" s="50" t="s">
        <v>142</v>
      </c>
      <c r="G50" s="50" t="s">
        <v>146</v>
      </c>
      <c r="H50" s="50" t="s">
        <v>147</v>
      </c>
      <c r="I50" s="50" t="s">
        <v>142</v>
      </c>
      <c r="J50" s="50" t="s">
        <v>142</v>
      </c>
      <c r="K50" s="50" t="s">
        <v>141</v>
      </c>
      <c r="L50" s="50" t="s">
        <v>141</v>
      </c>
      <c r="M50" s="50" t="s">
        <v>147</v>
      </c>
      <c r="N50" s="50" t="s">
        <v>142</v>
      </c>
      <c r="O50" s="50" t="s">
        <v>142</v>
      </c>
      <c r="P50" s="50" t="s">
        <v>142</v>
      </c>
      <c r="Q50" s="50" t="s">
        <v>142</v>
      </c>
      <c r="R50" s="50" t="s">
        <v>147</v>
      </c>
      <c r="S50" s="50" t="s">
        <v>147</v>
      </c>
      <c r="T50" s="50" t="s">
        <v>141</v>
      </c>
      <c r="U50" s="50" t="s">
        <v>147</v>
      </c>
      <c r="V50" s="50" t="s">
        <v>141</v>
      </c>
      <c r="W50" s="50" t="s">
        <v>141</v>
      </c>
      <c r="X50" s="50" t="s">
        <v>147</v>
      </c>
      <c r="Y50" s="50" t="s">
        <v>142</v>
      </c>
      <c r="Z50" s="50" t="s">
        <v>142</v>
      </c>
      <c r="AA50" s="50" t="s">
        <v>142</v>
      </c>
      <c r="AB50" s="50" t="s">
        <v>141</v>
      </c>
      <c r="AC50" s="50" t="s">
        <v>142</v>
      </c>
      <c r="AD50" s="50" t="s">
        <v>142</v>
      </c>
      <c r="AE50" s="50" t="s">
        <v>141</v>
      </c>
      <c r="AF50" s="121"/>
    </row>
    <row r="51" spans="1:37" x14ac:dyDescent="0.2">
      <c r="A51" s="167" t="s">
        <v>37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20" t="s">
        <v>148</v>
      </c>
    </row>
    <row r="52" spans="1:37" x14ac:dyDescent="0.2">
      <c r="A52" s="77"/>
      <c r="B52" s="63"/>
      <c r="C52" s="63"/>
      <c r="D52" s="63" t="s">
        <v>137</v>
      </c>
      <c r="E52" s="63"/>
      <c r="F52" s="63"/>
      <c r="G52" s="63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6"/>
      <c r="AE52" s="66"/>
      <c r="AF52" s="78"/>
    </row>
    <row r="53" spans="1:37" x14ac:dyDescent="0.2">
      <c r="A53" s="77"/>
      <c r="B53" s="67" t="s">
        <v>138</v>
      </c>
      <c r="C53" s="67"/>
      <c r="D53" s="67"/>
      <c r="E53" s="67"/>
      <c r="F53" s="67"/>
      <c r="G53" s="67"/>
      <c r="H53" s="67"/>
      <c r="I53" s="67"/>
      <c r="J53" s="62"/>
      <c r="K53" s="62"/>
      <c r="L53" s="62"/>
      <c r="M53" s="62" t="s">
        <v>52</v>
      </c>
      <c r="N53" s="62"/>
      <c r="O53" s="62"/>
      <c r="P53" s="62"/>
      <c r="Q53" s="62"/>
      <c r="R53" s="62"/>
      <c r="S53" s="62"/>
      <c r="T53" s="142" t="s">
        <v>139</v>
      </c>
      <c r="U53" s="142"/>
      <c r="V53" s="142"/>
      <c r="W53" s="142"/>
      <c r="X53" s="142"/>
      <c r="Y53" s="62"/>
      <c r="Z53" s="62"/>
      <c r="AA53" s="62"/>
      <c r="AB53" s="62"/>
      <c r="AC53" s="62"/>
      <c r="AD53" s="62"/>
      <c r="AE53" s="62"/>
      <c r="AF53" s="81"/>
      <c r="AG53" s="51"/>
      <c r="AK53" s="57" t="s">
        <v>54</v>
      </c>
    </row>
    <row r="54" spans="1:37" x14ac:dyDescent="0.2">
      <c r="A54" s="80"/>
      <c r="B54" s="62"/>
      <c r="C54" s="62"/>
      <c r="D54" s="62"/>
      <c r="E54" s="62"/>
      <c r="F54" s="62"/>
      <c r="G54" s="62"/>
      <c r="H54" s="62"/>
      <c r="I54" s="62"/>
      <c r="J54" s="65"/>
      <c r="K54" s="65"/>
      <c r="L54" s="65"/>
      <c r="M54" s="65" t="s">
        <v>53</v>
      </c>
      <c r="N54" s="65"/>
      <c r="O54" s="65"/>
      <c r="P54" s="65"/>
      <c r="Q54" s="62"/>
      <c r="R54" s="62"/>
      <c r="S54" s="62"/>
      <c r="T54" s="143" t="s">
        <v>140</v>
      </c>
      <c r="U54" s="143"/>
      <c r="V54" s="143"/>
      <c r="W54" s="143"/>
      <c r="X54" s="143"/>
      <c r="Y54" s="62"/>
      <c r="Z54" s="62"/>
      <c r="AA54" s="62"/>
      <c r="AB54" s="62"/>
      <c r="AC54" s="62"/>
      <c r="AD54" s="66"/>
      <c r="AE54" s="62"/>
      <c r="AF54" s="81"/>
      <c r="AG54" s="51"/>
      <c r="AH54" s="51"/>
      <c r="AI54" s="57" t="s">
        <v>54</v>
      </c>
    </row>
    <row r="55" spans="1:37" x14ac:dyDescent="0.2">
      <c r="A55" s="77"/>
      <c r="B55" s="63"/>
      <c r="C55" s="63"/>
      <c r="D55" s="63"/>
      <c r="E55" s="63"/>
      <c r="F55" s="63"/>
      <c r="G55" s="63"/>
      <c r="H55" s="63"/>
      <c r="I55" s="63"/>
      <c r="J55" s="63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6"/>
      <c r="AE55" s="62"/>
      <c r="AF55" s="81"/>
    </row>
    <row r="56" spans="1:37" ht="12" customHeight="1" x14ac:dyDescent="0.2">
      <c r="A56" s="80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81"/>
    </row>
    <row r="57" spans="1:37" ht="13.5" thickBot="1" x14ac:dyDescent="0.25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92"/>
      <c r="AK57" s="57" t="s">
        <v>54</v>
      </c>
    </row>
    <row r="59" spans="1:37" x14ac:dyDescent="0.2">
      <c r="AK59" s="57" t="s">
        <v>54</v>
      </c>
    </row>
    <row r="60" spans="1:37" x14ac:dyDescent="0.2">
      <c r="G60" s="51" t="s">
        <v>54</v>
      </c>
    </row>
    <row r="61" spans="1:37" x14ac:dyDescent="0.2">
      <c r="AB61" s="51" t="s">
        <v>54</v>
      </c>
    </row>
  </sheetData>
  <sheetProtection algorithmName="SHA-512" hashValue="h8x5zBoPbcJUv6JlWQrNqf7sFlDPikZiOb7tRfScQIJ4eU3riV6EKmXTRK6XyZlyB0R7oJMXMPv0wp6Xi7h4EQ==" saltValue="dr755/M2CIDxcVfKjokmMg==" spinCount="100000" sheet="1" objects="1" scenarios="1"/>
  <mergeCells count="36">
    <mergeCell ref="Y3:Y4"/>
    <mergeCell ref="Z3:Z4"/>
    <mergeCell ref="AE3:AE4"/>
    <mergeCell ref="AA3:AA4"/>
    <mergeCell ref="AB3:AB4"/>
    <mergeCell ref="AC3:AC4"/>
    <mergeCell ref="AD3:AD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T53:X53"/>
    <mergeCell ref="T54:X54"/>
    <mergeCell ref="L3:L4"/>
    <mergeCell ref="B2:AF2"/>
    <mergeCell ref="A1:AF1"/>
    <mergeCell ref="A51:AE5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zoomScale="90" zoomScaleNormal="90" workbookViewId="0">
      <selection activeCell="AJ71" sqref="AJ71"/>
    </sheetView>
  </sheetViews>
  <sheetFormatPr defaultRowHeight="12.75" x14ac:dyDescent="0.2"/>
  <cols>
    <col min="1" max="1" width="19.140625" style="51" bestFit="1" customWidth="1"/>
    <col min="2" max="2" width="6.140625" style="51" bestFit="1" customWidth="1"/>
    <col min="3" max="3" width="5.42578125" style="51" bestFit="1" customWidth="1"/>
    <col min="4" max="4" width="6.140625" style="51" bestFit="1" customWidth="1"/>
    <col min="5" max="27" width="5.42578125" style="51" bestFit="1" customWidth="1"/>
    <col min="28" max="29" width="6.140625" style="51" bestFit="1" customWidth="1"/>
    <col min="30" max="31" width="5.42578125" style="51" bestFit="1" customWidth="1"/>
    <col min="32" max="32" width="7.42578125" style="56" bestFit="1" customWidth="1"/>
    <col min="33" max="33" width="9.140625" style="53"/>
    <col min="34" max="16384" width="9.140625" style="42"/>
  </cols>
  <sheetData>
    <row r="1" spans="1:33" ht="20.100000000000001" customHeight="1" x14ac:dyDescent="0.2">
      <c r="A1" s="169" t="s">
        <v>32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23"/>
    </row>
    <row r="2" spans="1:33" s="43" customFormat="1" ht="20.100000000000001" customHeight="1" x14ac:dyDescent="0.2">
      <c r="A2" s="158" t="s">
        <v>21</v>
      </c>
      <c r="B2" s="159" t="s">
        <v>135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60"/>
      <c r="AG2" s="124"/>
    </row>
    <row r="3" spans="1:33" s="46" customFormat="1" ht="20.100000000000001" customHeight="1" x14ac:dyDescent="0.2">
      <c r="A3" s="158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1">
        <v>30</v>
      </c>
      <c r="AF3" s="112" t="s">
        <v>41</v>
      </c>
      <c r="AG3" s="110" t="s">
        <v>40</v>
      </c>
    </row>
    <row r="4" spans="1:33" s="46" customFormat="1" ht="20.100000000000001" customHeight="1" x14ac:dyDescent="0.2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44" t="s">
        <v>39</v>
      </c>
      <c r="AG4" s="95" t="s">
        <v>39</v>
      </c>
    </row>
    <row r="5" spans="1:33" s="46" customFormat="1" ht="20.100000000000001" customHeight="1" x14ac:dyDescent="0.2">
      <c r="A5" s="138" t="s">
        <v>47</v>
      </c>
      <c r="B5" s="47">
        <f>[1]Abril!$J$5</f>
        <v>29.16</v>
      </c>
      <c r="C5" s="47">
        <f>[1]Abril!$J$6</f>
        <v>30.240000000000002</v>
      </c>
      <c r="D5" s="47">
        <f>[1]Abril!$J$7</f>
        <v>30.240000000000002</v>
      </c>
      <c r="E5" s="47">
        <f>[1]Abril!$J$8</f>
        <v>20.88</v>
      </c>
      <c r="F5" s="47">
        <f>[1]Abril!$J$9</f>
        <v>20.88</v>
      </c>
      <c r="G5" s="47">
        <f>[1]Abril!$J$10</f>
        <v>19.440000000000001</v>
      </c>
      <c r="H5" s="47">
        <f>[1]Abril!$J$11</f>
        <v>26.28</v>
      </c>
      <c r="I5" s="47">
        <f>[1]Abril!$J$12</f>
        <v>25.56</v>
      </c>
      <c r="J5" s="47">
        <f>[1]Abril!$J$13</f>
        <v>25.2</v>
      </c>
      <c r="K5" s="47">
        <f>[1]Abril!$J$14</f>
        <v>36</v>
      </c>
      <c r="L5" s="47">
        <f>[1]Abril!$J$15</f>
        <v>36.36</v>
      </c>
      <c r="M5" s="47">
        <f>[1]Abril!$J$16</f>
        <v>28.08</v>
      </c>
      <c r="N5" s="47">
        <f>[1]Abril!$J$17</f>
        <v>30.96</v>
      </c>
      <c r="O5" s="47">
        <f>[1]Abril!$J$18</f>
        <v>32.04</v>
      </c>
      <c r="P5" s="47">
        <f>[1]Abril!$J$19</f>
        <v>27.720000000000002</v>
      </c>
      <c r="Q5" s="47">
        <f>[1]Abril!$J$20</f>
        <v>23.759999999999998</v>
      </c>
      <c r="R5" s="47">
        <f>[1]Abril!$J$21</f>
        <v>28.44</v>
      </c>
      <c r="S5" s="47">
        <f>[1]Abril!$J$22</f>
        <v>24.48</v>
      </c>
      <c r="T5" s="47">
        <f>[1]Abril!$J$23</f>
        <v>28.8</v>
      </c>
      <c r="U5" s="47">
        <f>[1]Abril!$J$24</f>
        <v>15.120000000000001</v>
      </c>
      <c r="V5" s="47">
        <f>[1]Abril!$J$25</f>
        <v>20.52</v>
      </c>
      <c r="W5" s="47">
        <f>[1]Abril!$J$26</f>
        <v>25.2</v>
      </c>
      <c r="X5" s="47">
        <f>[1]Abril!$J$27</f>
        <v>24.840000000000003</v>
      </c>
      <c r="Y5" s="47">
        <f>[1]Abril!$J$28</f>
        <v>27.36</v>
      </c>
      <c r="Z5" s="47">
        <f>[1]Abril!$J$29</f>
        <v>27</v>
      </c>
      <c r="AA5" s="47">
        <f>[1]Abril!$J$30</f>
        <v>21.6</v>
      </c>
      <c r="AB5" s="47">
        <f>[1]Abril!$J$31</f>
        <v>30.240000000000002</v>
      </c>
      <c r="AC5" s="47">
        <f>[1]Abril!$J$32</f>
        <v>23.400000000000002</v>
      </c>
      <c r="AD5" s="47">
        <f>[1]Abril!$J$33</f>
        <v>27.720000000000002</v>
      </c>
      <c r="AE5" s="47">
        <f>[1]Abril!$J$34</f>
        <v>33.480000000000004</v>
      </c>
      <c r="AF5" s="44">
        <f t="shared" ref="AF5:AF15" si="1">MAX(B5:AE5)</f>
        <v>36.36</v>
      </c>
      <c r="AG5" s="111">
        <f>AVERAGE(B5:AE5)</f>
        <v>26.700000000000003</v>
      </c>
    </row>
    <row r="6" spans="1:33" s="53" customFormat="1" ht="17.100000000000001" customHeight="1" x14ac:dyDescent="0.2">
      <c r="A6" s="138" t="s">
        <v>0</v>
      </c>
      <c r="B6" s="47">
        <f>[2]Abril!$J$5</f>
        <v>37.800000000000004</v>
      </c>
      <c r="C6" s="47">
        <f>[2]Abril!$J$6</f>
        <v>25.2</v>
      </c>
      <c r="D6" s="47">
        <f>[2]Abril!$J$7</f>
        <v>26.28</v>
      </c>
      <c r="E6" s="47">
        <f>[2]Abril!$J$8</f>
        <v>22.32</v>
      </c>
      <c r="F6" s="47">
        <f>[2]Abril!$J$9</f>
        <v>16.559999999999999</v>
      </c>
      <c r="G6" s="47">
        <f>[2]Abril!$J$10</f>
        <v>15.840000000000002</v>
      </c>
      <c r="H6" s="47">
        <f>[2]Abril!$J$11</f>
        <v>22.68</v>
      </c>
      <c r="I6" s="47">
        <f>[2]Abril!$J$12</f>
        <v>24.840000000000003</v>
      </c>
      <c r="J6" s="47">
        <f>[2]Abril!$J$13</f>
        <v>21.96</v>
      </c>
      <c r="K6" s="47">
        <f>[2]Abril!$J$14</f>
        <v>39.6</v>
      </c>
      <c r="L6" s="47">
        <f>[2]Abril!$J$15</f>
        <v>39.96</v>
      </c>
      <c r="M6" s="47">
        <f>[2]Abril!$J$16</f>
        <v>33.119999999999997</v>
      </c>
      <c r="N6" s="47">
        <f>[2]Abril!$J$17</f>
        <v>24.840000000000003</v>
      </c>
      <c r="O6" s="47">
        <f>[2]Abril!$J$18</f>
        <v>26.64</v>
      </c>
      <c r="P6" s="47">
        <f>[2]Abril!$J$19</f>
        <v>35.28</v>
      </c>
      <c r="Q6" s="47">
        <f>[2]Abril!$J$20</f>
        <v>36</v>
      </c>
      <c r="R6" s="47">
        <f>[2]Abril!$J$21</f>
        <v>42.12</v>
      </c>
      <c r="S6" s="47">
        <f>[2]Abril!$J$22</f>
        <v>33.480000000000004</v>
      </c>
      <c r="T6" s="47">
        <f>[2]Abril!$J$23</f>
        <v>33.119999999999997</v>
      </c>
      <c r="U6" s="47">
        <f>[2]Abril!$J$24</f>
        <v>30.6</v>
      </c>
      <c r="V6" s="47">
        <f>[2]Abril!$J$25</f>
        <v>24.840000000000003</v>
      </c>
      <c r="W6" s="47">
        <f>[2]Abril!$J$26</f>
        <v>26.64</v>
      </c>
      <c r="X6" s="47">
        <f>[2]Abril!$J$27</f>
        <v>29.880000000000003</v>
      </c>
      <c r="Y6" s="47">
        <f>[2]Abril!$J$28</f>
        <v>24.840000000000003</v>
      </c>
      <c r="Z6" s="47">
        <f>[2]Abril!$J$29</f>
        <v>24.48</v>
      </c>
      <c r="AA6" s="47">
        <f>[2]Abril!$J$30</f>
        <v>29.16</v>
      </c>
      <c r="AB6" s="47">
        <f>[2]Abril!$J$31</f>
        <v>26.64</v>
      </c>
      <c r="AC6" s="47">
        <f>[2]Abril!$J$32</f>
        <v>23.759999999999998</v>
      </c>
      <c r="AD6" s="47">
        <f>[2]Abril!$J$33</f>
        <v>26.28</v>
      </c>
      <c r="AE6" s="47">
        <f>[2]Abril!$J$34</f>
        <v>27</v>
      </c>
      <c r="AF6" s="48">
        <f t="shared" si="1"/>
        <v>42.12</v>
      </c>
      <c r="AG6" s="111">
        <f t="shared" ref="AG6:AG31" si="2">AVERAGE(B6:AE6)</f>
        <v>28.391999999999999</v>
      </c>
    </row>
    <row r="7" spans="1:33" ht="17.100000000000001" customHeight="1" x14ac:dyDescent="0.2">
      <c r="A7" s="138" t="s">
        <v>1</v>
      </c>
      <c r="B7" s="47">
        <f>[3]Abril!$J$5</f>
        <v>39.96</v>
      </c>
      <c r="C7" s="47">
        <f>[3]Abril!$J$6</f>
        <v>26.64</v>
      </c>
      <c r="D7" s="47">
        <f>[3]Abril!$J$7</f>
        <v>14.4</v>
      </c>
      <c r="E7" s="47">
        <f>[3]Abril!$J$8</f>
        <v>20.88</v>
      </c>
      <c r="F7" s="47">
        <f>[3]Abril!$J$9</f>
        <v>14.76</v>
      </c>
      <c r="G7" s="47">
        <f>[3]Abril!$J$10</f>
        <v>18</v>
      </c>
      <c r="H7" s="47">
        <f>[3]Abril!$J$11</f>
        <v>23.759999999999998</v>
      </c>
      <c r="I7" s="47">
        <f>[3]Abril!$J$12</f>
        <v>25.2</v>
      </c>
      <c r="J7" s="47">
        <f>[3]Abril!$J$13</f>
        <v>23.040000000000003</v>
      </c>
      <c r="K7" s="47">
        <f>[3]Abril!$J$14</f>
        <v>43.56</v>
      </c>
      <c r="L7" s="47">
        <f>[3]Abril!$J$15</f>
        <v>30.6</v>
      </c>
      <c r="M7" s="47">
        <f>[3]Abril!$J$16</f>
        <v>37.440000000000005</v>
      </c>
      <c r="N7" s="47">
        <f>[3]Abril!$J$17</f>
        <v>43.56</v>
      </c>
      <c r="O7" s="47">
        <f>[3]Abril!$J$18</f>
        <v>20.16</v>
      </c>
      <c r="P7" s="47">
        <f>[3]Abril!$J$19</f>
        <v>25.2</v>
      </c>
      <c r="Q7" s="47">
        <f>[3]Abril!$J$20</f>
        <v>32.76</v>
      </c>
      <c r="R7" s="47">
        <f>[3]Abril!$J$21</f>
        <v>23.040000000000003</v>
      </c>
      <c r="S7" s="47">
        <f>[3]Abril!$J$22</f>
        <v>0</v>
      </c>
      <c r="T7" s="47">
        <f>[3]Abril!$J$23</f>
        <v>0</v>
      </c>
      <c r="U7" s="47">
        <f>[3]Abril!$J$24</f>
        <v>0</v>
      </c>
      <c r="V7" s="47">
        <f>[3]Abril!$J$25</f>
        <v>0</v>
      </c>
      <c r="W7" s="47">
        <f>[3]Abril!$J$26</f>
        <v>0</v>
      </c>
      <c r="X7" s="47">
        <f>[3]Abril!$J$27</f>
        <v>0</v>
      </c>
      <c r="Y7" s="47">
        <f>[3]Abril!$J$28</f>
        <v>0</v>
      </c>
      <c r="Z7" s="47">
        <f>[3]Abril!$J$29</f>
        <v>0</v>
      </c>
      <c r="AA7" s="47">
        <f>[3]Abril!$J$30</f>
        <v>0</v>
      </c>
      <c r="AB7" s="47">
        <f>[3]Abril!$J$31</f>
        <v>0</v>
      </c>
      <c r="AC7" s="47">
        <f>[3]Abril!$J$32</f>
        <v>0</v>
      </c>
      <c r="AD7" s="47">
        <f>[3]Abril!$J$33</f>
        <v>0</v>
      </c>
      <c r="AE7" s="47">
        <f>[3]Abril!$J$34</f>
        <v>0</v>
      </c>
      <c r="AF7" s="48">
        <f t="shared" si="1"/>
        <v>43.56</v>
      </c>
      <c r="AG7" s="111">
        <f t="shared" si="2"/>
        <v>15.431999999999999</v>
      </c>
    </row>
    <row r="8" spans="1:33" ht="17.100000000000001" customHeight="1" x14ac:dyDescent="0.2">
      <c r="A8" s="138" t="s">
        <v>55</v>
      </c>
      <c r="B8" s="47">
        <f>[4]Abril!$J$5</f>
        <v>26.64</v>
      </c>
      <c r="C8" s="47">
        <f>[4]Abril!$J$6</f>
        <v>27.720000000000002</v>
      </c>
      <c r="D8" s="47">
        <f>[4]Abril!$J$7</f>
        <v>24.48</v>
      </c>
      <c r="E8" s="47">
        <f>[4]Abril!$J$8</f>
        <v>21.6</v>
      </c>
      <c r="F8" s="47">
        <f>[4]Abril!$J$9</f>
        <v>21.96</v>
      </c>
      <c r="G8" s="47">
        <f>[4]Abril!$J$10</f>
        <v>18.36</v>
      </c>
      <c r="H8" s="47">
        <f>[4]Abril!$J$11</f>
        <v>31.319999999999997</v>
      </c>
      <c r="I8" s="47">
        <f>[4]Abril!$J$12</f>
        <v>25.92</v>
      </c>
      <c r="J8" s="47">
        <f>[4]Abril!$J$13</f>
        <v>29.16</v>
      </c>
      <c r="K8" s="47">
        <f>[4]Abril!$J$14</f>
        <v>39.24</v>
      </c>
      <c r="L8" s="47">
        <f>[4]Abril!$J$15</f>
        <v>35.28</v>
      </c>
      <c r="M8" s="47">
        <f>[4]Abril!$J$16</f>
        <v>32.4</v>
      </c>
      <c r="N8" s="47">
        <f>[4]Abril!$J$17</f>
        <v>28.08</v>
      </c>
      <c r="O8" s="47">
        <f>[4]Abril!$J$18</f>
        <v>34.200000000000003</v>
      </c>
      <c r="P8" s="47">
        <f>[4]Abril!$J$19</f>
        <v>37.440000000000005</v>
      </c>
      <c r="Q8" s="47">
        <f>[4]Abril!$J$20</f>
        <v>38.519999999999996</v>
      </c>
      <c r="R8" s="47">
        <f>[4]Abril!$J$21</f>
        <v>45</v>
      </c>
      <c r="S8" s="47">
        <f>[4]Abril!$J$22</f>
        <v>34.92</v>
      </c>
      <c r="T8" s="47">
        <f>[4]Abril!$J$23</f>
        <v>29.16</v>
      </c>
      <c r="U8" s="47">
        <f>[4]Abril!$J$24</f>
        <v>27.720000000000002</v>
      </c>
      <c r="V8" s="47">
        <f>[4]Abril!$J$25</f>
        <v>24.48</v>
      </c>
      <c r="W8" s="47">
        <f>[4]Abril!$J$26</f>
        <v>29.52</v>
      </c>
      <c r="X8" s="47">
        <f>[4]Abril!$J$27</f>
        <v>26.64</v>
      </c>
      <c r="Y8" s="47">
        <f>[4]Abril!$J$28</f>
        <v>28.44</v>
      </c>
      <c r="Z8" s="47">
        <f>[4]Abril!$J$29</f>
        <v>27.36</v>
      </c>
      <c r="AA8" s="47">
        <f>[4]Abril!$J$30</f>
        <v>24.840000000000003</v>
      </c>
      <c r="AB8" s="47">
        <f>[4]Abril!$J$31</f>
        <v>27.36</v>
      </c>
      <c r="AC8" s="47">
        <f>[4]Abril!$J$32</f>
        <v>30.240000000000002</v>
      </c>
      <c r="AD8" s="47">
        <f>[4]Abril!$J$33</f>
        <v>34.200000000000003</v>
      </c>
      <c r="AE8" s="47">
        <f>[4]Abril!$J$34</f>
        <v>26.64</v>
      </c>
      <c r="AF8" s="48">
        <f t="shared" ref="AF8" si="3">MAX(B8:AE8)</f>
        <v>45</v>
      </c>
      <c r="AG8" s="111">
        <f t="shared" si="2"/>
        <v>29.628</v>
      </c>
    </row>
    <row r="9" spans="1:33" ht="17.100000000000001" customHeight="1" x14ac:dyDescent="0.2">
      <c r="A9" s="138" t="s">
        <v>48</v>
      </c>
      <c r="B9" s="47" t="str">
        <f>[5]Abril!$J$5</f>
        <v>*</v>
      </c>
      <c r="C9" s="47" t="str">
        <f>[5]Abril!$J$6</f>
        <v>*</v>
      </c>
      <c r="D9" s="47" t="str">
        <f>[5]Abril!$J$7</f>
        <v>*</v>
      </c>
      <c r="E9" s="47" t="str">
        <f>[5]Abril!$J$8</f>
        <v>*</v>
      </c>
      <c r="F9" s="47" t="str">
        <f>[5]Abril!$J$9</f>
        <v>*</v>
      </c>
      <c r="G9" s="47" t="str">
        <f>[5]Abril!$J$10</f>
        <v>*</v>
      </c>
      <c r="H9" s="47" t="str">
        <f>[5]Abril!$J$11</f>
        <v>*</v>
      </c>
      <c r="I9" s="47" t="str">
        <f>[5]Abril!$J$12</f>
        <v>*</v>
      </c>
      <c r="J9" s="47" t="str">
        <f>[5]Abril!$J$13</f>
        <v>*</v>
      </c>
      <c r="K9" s="47" t="str">
        <f>[5]Abril!$J$14</f>
        <v>*</v>
      </c>
      <c r="L9" s="47" t="str">
        <f>[5]Abril!$J$15</f>
        <v>*</v>
      </c>
      <c r="M9" s="47" t="str">
        <f>[5]Abril!$J$16</f>
        <v>*</v>
      </c>
      <c r="N9" s="47" t="str">
        <f>[5]Abril!$J$17</f>
        <v>*</v>
      </c>
      <c r="O9" s="47" t="str">
        <f>[5]Abril!$J$18</f>
        <v>*</v>
      </c>
      <c r="P9" s="47">
        <f>[5]Abril!$J$19</f>
        <v>52.2</v>
      </c>
      <c r="Q9" s="47">
        <f>[5]Abril!$J$20</f>
        <v>55.080000000000005</v>
      </c>
      <c r="R9" s="47">
        <f>[5]Abril!$J$21</f>
        <v>25.56</v>
      </c>
      <c r="S9" s="47">
        <f>[5]Abril!$J$22</f>
        <v>33.119999999999997</v>
      </c>
      <c r="T9" s="47">
        <f>[5]Abril!$J$23</f>
        <v>42.84</v>
      </c>
      <c r="U9" s="47">
        <f>[5]Abril!$J$24</f>
        <v>28.44</v>
      </c>
      <c r="V9" s="47">
        <f>[5]Abril!$J$25</f>
        <v>30.6</v>
      </c>
      <c r="W9" s="47">
        <f>[5]Abril!$J$26</f>
        <v>25.2</v>
      </c>
      <c r="X9" s="47">
        <f>[5]Abril!$J$27</f>
        <v>22.32</v>
      </c>
      <c r="Y9" s="47">
        <f>[5]Abril!$J$28</f>
        <v>20.88</v>
      </c>
      <c r="Z9" s="47">
        <f>[5]Abril!$J$29</f>
        <v>19.8</v>
      </c>
      <c r="AA9" s="47">
        <f>[5]Abril!$J$30</f>
        <v>23.040000000000003</v>
      </c>
      <c r="AB9" s="47">
        <f>[5]Abril!$J$31</f>
        <v>28.8</v>
      </c>
      <c r="AC9" s="47">
        <f>[5]Abril!$J$32</f>
        <v>29.880000000000003</v>
      </c>
      <c r="AD9" s="47">
        <f>[5]Abril!$J$33</f>
        <v>25.92</v>
      </c>
      <c r="AE9" s="47">
        <f>[5]Abril!$J$34</f>
        <v>23.400000000000002</v>
      </c>
      <c r="AF9" s="48">
        <f t="shared" si="1"/>
        <v>55.080000000000005</v>
      </c>
      <c r="AG9" s="111">
        <f t="shared" si="2"/>
        <v>30.442500000000003</v>
      </c>
    </row>
    <row r="10" spans="1:33" ht="17.100000000000001" customHeight="1" x14ac:dyDescent="0.2">
      <c r="A10" s="138" t="s">
        <v>2</v>
      </c>
      <c r="B10" s="47">
        <f>[6]Abril!$J$5</f>
        <v>31.680000000000003</v>
      </c>
      <c r="C10" s="47">
        <f>[6]Abril!$J$6</f>
        <v>23.040000000000003</v>
      </c>
      <c r="D10" s="47">
        <f>[6]Abril!$J$7</f>
        <v>25.2</v>
      </c>
      <c r="E10" s="47">
        <f>[6]Abril!$J$8</f>
        <v>25.56</v>
      </c>
      <c r="F10" s="47">
        <f>[6]Abril!$J$9</f>
        <v>19.440000000000001</v>
      </c>
      <c r="G10" s="47">
        <f>[6]Abril!$J$10</f>
        <v>23.040000000000003</v>
      </c>
      <c r="H10" s="47">
        <f>[6]Abril!$J$11</f>
        <v>32.04</v>
      </c>
      <c r="I10" s="47">
        <f>[6]Abril!$J$12</f>
        <v>37.440000000000005</v>
      </c>
      <c r="J10" s="47">
        <f>[6]Abril!$J$13</f>
        <v>34.92</v>
      </c>
      <c r="K10" s="47">
        <f>[6]Abril!$J$14</f>
        <v>34.200000000000003</v>
      </c>
      <c r="L10" s="47">
        <f>[6]Abril!$J$15</f>
        <v>37.800000000000004</v>
      </c>
      <c r="M10" s="47">
        <f>[6]Abril!$J$16</f>
        <v>38.159999999999997</v>
      </c>
      <c r="N10" s="47">
        <f>[6]Abril!$J$17</f>
        <v>28.08</v>
      </c>
      <c r="O10" s="47">
        <f>[6]Abril!$J$18</f>
        <v>37.080000000000005</v>
      </c>
      <c r="P10" s="47">
        <f>[6]Abril!$J$19</f>
        <v>39.96</v>
      </c>
      <c r="Q10" s="47">
        <f>[6]Abril!$J$20</f>
        <v>32.04</v>
      </c>
      <c r="R10" s="47">
        <f>[6]Abril!$J$21</f>
        <v>46.080000000000005</v>
      </c>
      <c r="S10" s="47">
        <f>[6]Abril!$J$22</f>
        <v>36.36</v>
      </c>
      <c r="T10" s="47">
        <f>[6]Abril!$J$23</f>
        <v>29.880000000000003</v>
      </c>
      <c r="U10" s="47">
        <f>[6]Abril!$J$24</f>
        <v>36.72</v>
      </c>
      <c r="V10" s="47">
        <f>[6]Abril!$J$25</f>
        <v>30.240000000000002</v>
      </c>
      <c r="W10" s="47">
        <f>[6]Abril!$J$26</f>
        <v>25.56</v>
      </c>
      <c r="X10" s="47">
        <f>[6]Abril!$J$27</f>
        <v>29.880000000000003</v>
      </c>
      <c r="Y10" s="47">
        <f>[6]Abril!$J$28</f>
        <v>33.480000000000004</v>
      </c>
      <c r="Z10" s="47">
        <f>[6]Abril!$J$29</f>
        <v>37.440000000000005</v>
      </c>
      <c r="AA10" s="47">
        <f>[6]Abril!$J$30</f>
        <v>37.080000000000005</v>
      </c>
      <c r="AB10" s="47">
        <f>[6]Abril!$J$31</f>
        <v>29.16</v>
      </c>
      <c r="AC10" s="47">
        <f>[6]Abril!$J$32</f>
        <v>25.2</v>
      </c>
      <c r="AD10" s="47">
        <f>[6]Abril!$J$33</f>
        <v>27.36</v>
      </c>
      <c r="AE10" s="47">
        <f>[6]Abril!$J$34</f>
        <v>28.08</v>
      </c>
      <c r="AF10" s="48">
        <f t="shared" si="1"/>
        <v>46.080000000000005</v>
      </c>
      <c r="AG10" s="111">
        <f t="shared" si="2"/>
        <v>31.740000000000006</v>
      </c>
    </row>
    <row r="11" spans="1:33" ht="17.100000000000001" customHeight="1" x14ac:dyDescent="0.2">
      <c r="A11" s="138" t="s">
        <v>3</v>
      </c>
      <c r="B11" s="47">
        <f>[7]Abril!$J$5</f>
        <v>42.12</v>
      </c>
      <c r="C11" s="47">
        <f>[7]Abril!$J$6</f>
        <v>28.8</v>
      </c>
      <c r="D11" s="47">
        <f>[7]Abril!$J$7</f>
        <v>35.64</v>
      </c>
      <c r="E11" s="47">
        <f>[7]Abril!$J$8</f>
        <v>19.079999999999998</v>
      </c>
      <c r="F11" s="47">
        <f>[7]Abril!$J$9</f>
        <v>15.48</v>
      </c>
      <c r="G11" s="47">
        <f>[7]Abril!$J$10</f>
        <v>22.68</v>
      </c>
      <c r="H11" s="47">
        <f>[7]Abril!$J$11</f>
        <v>25.2</v>
      </c>
      <c r="I11" s="47">
        <f>[7]Abril!$J$12</f>
        <v>22.68</v>
      </c>
      <c r="J11" s="47">
        <f>[7]Abril!$J$13</f>
        <v>24.840000000000003</v>
      </c>
      <c r="K11" s="47">
        <f>[7]Abril!$J$14</f>
        <v>48.24</v>
      </c>
      <c r="L11" s="47">
        <f>[7]Abril!$J$15</f>
        <v>35.64</v>
      </c>
      <c r="M11" s="47">
        <f>[7]Abril!$J$16</f>
        <v>57.960000000000008</v>
      </c>
      <c r="N11" s="47">
        <f>[7]Abril!$J$17</f>
        <v>27.36</v>
      </c>
      <c r="O11" s="47">
        <f>[7]Abril!$J$18</f>
        <v>25.92</v>
      </c>
      <c r="P11" s="47">
        <f>[7]Abril!$J$19</f>
        <v>34.92</v>
      </c>
      <c r="Q11" s="47">
        <f>[7]Abril!$J$20</f>
        <v>33.840000000000003</v>
      </c>
      <c r="R11" s="47">
        <f>[7]Abril!$J$21</f>
        <v>29.52</v>
      </c>
      <c r="S11" s="47">
        <f>[7]Abril!$J$22</f>
        <v>27</v>
      </c>
      <c r="T11" s="47">
        <f>[7]Abril!$J$23</f>
        <v>28.44</v>
      </c>
      <c r="U11" s="47">
        <f>[7]Abril!$J$24</f>
        <v>26.28</v>
      </c>
      <c r="V11" s="47">
        <f>[7]Abril!$J$25</f>
        <v>19.8</v>
      </c>
      <c r="W11" s="47">
        <f>[7]Abril!$J$26</f>
        <v>23.759999999999998</v>
      </c>
      <c r="X11" s="47">
        <f>[7]Abril!$J$27</f>
        <v>23.759999999999998</v>
      </c>
      <c r="Y11" s="47">
        <f>[7]Abril!$J$28</f>
        <v>22.68</v>
      </c>
      <c r="Z11" s="47">
        <f>[7]Abril!$J$29</f>
        <v>29.880000000000003</v>
      </c>
      <c r="AA11" s="47">
        <f>[7]Abril!$J$30</f>
        <v>20.52</v>
      </c>
      <c r="AB11" s="47">
        <f>[7]Abril!$J$31</f>
        <v>25.56</v>
      </c>
      <c r="AC11" s="47">
        <f>[7]Abril!$J$32</f>
        <v>19.079999999999998</v>
      </c>
      <c r="AD11" s="47">
        <f>[7]Abril!$J$33</f>
        <v>21.96</v>
      </c>
      <c r="AE11" s="47">
        <f>[7]Abril!$J$34</f>
        <v>28.08</v>
      </c>
      <c r="AF11" s="48">
        <f t="shared" si="1"/>
        <v>57.960000000000008</v>
      </c>
      <c r="AG11" s="111">
        <f t="shared" si="2"/>
        <v>28.224</v>
      </c>
    </row>
    <row r="12" spans="1:33" ht="17.100000000000001" customHeight="1" x14ac:dyDescent="0.2">
      <c r="A12" s="138" t="s">
        <v>4</v>
      </c>
      <c r="B12" s="47">
        <f>[8]Abril!$J$5</f>
        <v>41.04</v>
      </c>
      <c r="C12" s="47">
        <f>[8]Abril!$J$6</f>
        <v>25.2</v>
      </c>
      <c r="D12" s="47">
        <f>[8]Abril!$J$7</f>
        <v>27.36</v>
      </c>
      <c r="E12" s="47">
        <f>[8]Abril!$J$8</f>
        <v>22.32</v>
      </c>
      <c r="F12" s="47">
        <f>[8]Abril!$J$9</f>
        <v>20.16</v>
      </c>
      <c r="G12" s="47">
        <f>[8]Abril!$J$10</f>
        <v>25.2</v>
      </c>
      <c r="H12" s="47">
        <f>[8]Abril!$J$11</f>
        <v>23.400000000000002</v>
      </c>
      <c r="I12" s="47">
        <f>[8]Abril!$J$12</f>
        <v>26.64</v>
      </c>
      <c r="J12" s="47">
        <f>[8]Abril!$J$13</f>
        <v>29.52</v>
      </c>
      <c r="K12" s="47">
        <f>[8]Abril!$J$14</f>
        <v>48.96</v>
      </c>
      <c r="L12" s="47">
        <f>[8]Abril!$J$15</f>
        <v>41.04</v>
      </c>
      <c r="M12" s="47">
        <f>[8]Abril!$J$16</f>
        <v>38.519999999999996</v>
      </c>
      <c r="N12" s="47">
        <f>[8]Abril!$J$17</f>
        <v>37.800000000000004</v>
      </c>
      <c r="O12" s="47">
        <f>[8]Abril!$J$18</f>
        <v>39.6</v>
      </c>
      <c r="P12" s="47">
        <f>[8]Abril!$J$19</f>
        <v>33.840000000000003</v>
      </c>
      <c r="Q12" s="47">
        <f>[8]Abril!$J$20</f>
        <v>40.680000000000007</v>
      </c>
      <c r="R12" s="47">
        <f>[8]Abril!$J$21</f>
        <v>36.36</v>
      </c>
      <c r="S12" s="47">
        <f>[8]Abril!$J$22</f>
        <v>33.840000000000003</v>
      </c>
      <c r="T12" s="47">
        <f>[8]Abril!$J$23</f>
        <v>28.44</v>
      </c>
      <c r="U12" s="47">
        <f>[8]Abril!$J$24</f>
        <v>25.2</v>
      </c>
      <c r="V12" s="47">
        <f>[8]Abril!$J$25</f>
        <v>24.12</v>
      </c>
      <c r="W12" s="47">
        <f>[8]Abril!$J$26</f>
        <v>24.12</v>
      </c>
      <c r="X12" s="47">
        <f>[8]Abril!$J$27</f>
        <v>25.92</v>
      </c>
      <c r="Y12" s="47">
        <f>[8]Abril!$J$28</f>
        <v>28.8</v>
      </c>
      <c r="Z12" s="47">
        <f>[8]Abril!$J$29</f>
        <v>28.8</v>
      </c>
      <c r="AA12" s="47">
        <f>[8]Abril!$J$30</f>
        <v>28.8</v>
      </c>
      <c r="AB12" s="47">
        <f>[8]Abril!$J$31</f>
        <v>28.08</v>
      </c>
      <c r="AC12" s="47">
        <f>[8]Abril!$J$32</f>
        <v>21.240000000000002</v>
      </c>
      <c r="AD12" s="47">
        <f>[8]Abril!$J$33</f>
        <v>22.32</v>
      </c>
      <c r="AE12" s="47">
        <f>[8]Abril!$J$34</f>
        <v>25.56</v>
      </c>
      <c r="AF12" s="48">
        <f t="shared" si="1"/>
        <v>48.96</v>
      </c>
      <c r="AG12" s="111">
        <f t="shared" si="2"/>
        <v>30.096</v>
      </c>
    </row>
    <row r="13" spans="1:33" ht="17.100000000000001" customHeight="1" x14ac:dyDescent="0.2">
      <c r="A13" s="138" t="s">
        <v>5</v>
      </c>
      <c r="B13" s="47">
        <f>[9]Abril!$J$5</f>
        <v>21.6</v>
      </c>
      <c r="C13" s="47">
        <f>[9]Abril!$J$6</f>
        <v>45.36</v>
      </c>
      <c r="D13" s="47">
        <f>[9]Abril!$J$7</f>
        <v>24.12</v>
      </c>
      <c r="E13" s="47">
        <f>[9]Abril!$J$8</f>
        <v>14.4</v>
      </c>
      <c r="F13" s="47">
        <f>[9]Abril!$J$9</f>
        <v>12.96</v>
      </c>
      <c r="G13" s="47">
        <f>[9]Abril!$J$10</f>
        <v>15.120000000000001</v>
      </c>
      <c r="H13" s="47">
        <f>[9]Abril!$J$11</f>
        <v>19.440000000000001</v>
      </c>
      <c r="I13" s="47">
        <f>[9]Abril!$J$12</f>
        <v>30.6</v>
      </c>
      <c r="J13" s="47">
        <f>[9]Abril!$J$13</f>
        <v>13.68</v>
      </c>
      <c r="K13" s="47">
        <f>[9]Abril!$J$14</f>
        <v>15.48</v>
      </c>
      <c r="L13" s="47">
        <f>[9]Abril!$J$15</f>
        <v>30.6</v>
      </c>
      <c r="M13" s="47">
        <f>[9]Abril!$J$16</f>
        <v>27</v>
      </c>
      <c r="N13" s="47">
        <f>[9]Abril!$J$17</f>
        <v>12.24</v>
      </c>
      <c r="O13" s="47">
        <f>[9]Abril!$J$18</f>
        <v>34.200000000000003</v>
      </c>
      <c r="P13" s="47">
        <f>[9]Abril!$J$19</f>
        <v>28.8</v>
      </c>
      <c r="Q13" s="47">
        <f>[9]Abril!$J$20</f>
        <v>0</v>
      </c>
      <c r="R13" s="47">
        <f>[9]Abril!$J$21</f>
        <v>11.16</v>
      </c>
      <c r="S13" s="47">
        <f>[9]Abril!$J$22</f>
        <v>18</v>
      </c>
      <c r="T13" s="47">
        <f>[9]Abril!$J$23</f>
        <v>20.88</v>
      </c>
      <c r="U13" s="47">
        <f>[9]Abril!$J$24</f>
        <v>24.48</v>
      </c>
      <c r="V13" s="47">
        <f>[9]Abril!$J$25</f>
        <v>16.2</v>
      </c>
      <c r="W13" s="47">
        <f>[9]Abril!$J$26</f>
        <v>17.28</v>
      </c>
      <c r="X13" s="47">
        <f>[9]Abril!$J$27</f>
        <v>20.52</v>
      </c>
      <c r="Y13" s="47">
        <f>[9]Abril!$J$28</f>
        <v>21.240000000000002</v>
      </c>
      <c r="Z13" s="47">
        <f>[9]Abril!$J$29</f>
        <v>26.64</v>
      </c>
      <c r="AA13" s="47">
        <f>[9]Abril!$J$30</f>
        <v>15.120000000000001</v>
      </c>
      <c r="AB13" s="47">
        <f>[9]Abril!$J$31</f>
        <v>17.28</v>
      </c>
      <c r="AC13" s="47">
        <f>[9]Abril!$J$32</f>
        <v>16.2</v>
      </c>
      <c r="AD13" s="47">
        <f>[9]Abril!$J$33</f>
        <v>12.24</v>
      </c>
      <c r="AE13" s="47">
        <f>[9]Abril!$J$34</f>
        <v>14.4</v>
      </c>
      <c r="AF13" s="48">
        <f t="shared" si="1"/>
        <v>45.36</v>
      </c>
      <c r="AG13" s="111">
        <f t="shared" si="2"/>
        <v>19.908000000000001</v>
      </c>
    </row>
    <row r="14" spans="1:33" ht="17.100000000000001" customHeight="1" x14ac:dyDescent="0.2">
      <c r="A14" s="138" t="s">
        <v>50</v>
      </c>
      <c r="B14" s="47">
        <f>[10]Abril!$J$5</f>
        <v>32.04</v>
      </c>
      <c r="C14" s="47">
        <f>[10]Abril!$J$6</f>
        <v>29.880000000000003</v>
      </c>
      <c r="D14" s="47">
        <f>[10]Abril!$J$7</f>
        <v>29.52</v>
      </c>
      <c r="E14" s="47">
        <f>[10]Abril!$J$8</f>
        <v>28.08</v>
      </c>
      <c r="F14" s="47">
        <f>[10]Abril!$J$9</f>
        <v>25.92</v>
      </c>
      <c r="G14" s="47">
        <f>[10]Abril!$J$10</f>
        <v>24.12</v>
      </c>
      <c r="H14" s="47">
        <f>[10]Abril!$J$11</f>
        <v>23.400000000000002</v>
      </c>
      <c r="I14" s="47">
        <f>[10]Abril!$J$12</f>
        <v>26.64</v>
      </c>
      <c r="J14" s="47">
        <f>[10]Abril!$J$13</f>
        <v>29.52</v>
      </c>
      <c r="K14" s="47">
        <f>[10]Abril!$J$14</f>
        <v>39.24</v>
      </c>
      <c r="L14" s="47">
        <f>[10]Abril!$J$15</f>
        <v>41.04</v>
      </c>
      <c r="M14" s="47">
        <f>[10]Abril!$J$16</f>
        <v>39.6</v>
      </c>
      <c r="N14" s="47">
        <f>[10]Abril!$J$17</f>
        <v>38.519999999999996</v>
      </c>
      <c r="O14" s="47">
        <f>[10]Abril!$J$18</f>
        <v>43.2</v>
      </c>
      <c r="P14" s="47">
        <f>[10]Abril!$J$19</f>
        <v>35.64</v>
      </c>
      <c r="Q14" s="47">
        <f>[10]Abril!$J$20</f>
        <v>36.72</v>
      </c>
      <c r="R14" s="47">
        <f>[10]Abril!$J$21</f>
        <v>32.04</v>
      </c>
      <c r="S14" s="47">
        <f>[10]Abril!$J$22</f>
        <v>34.200000000000003</v>
      </c>
      <c r="T14" s="47">
        <f>[10]Abril!$J$23</f>
        <v>33.840000000000003</v>
      </c>
      <c r="U14" s="47">
        <f>[10]Abril!$J$24</f>
        <v>31.319999999999997</v>
      </c>
      <c r="V14" s="47">
        <f>[10]Abril!$J$25</f>
        <v>24.12</v>
      </c>
      <c r="W14" s="47">
        <f>[10]Abril!$J$26</f>
        <v>32.4</v>
      </c>
      <c r="X14" s="47">
        <f>[10]Abril!$J$27</f>
        <v>29.52</v>
      </c>
      <c r="Y14" s="47">
        <f>[10]Abril!$J$28</f>
        <v>32.4</v>
      </c>
      <c r="Z14" s="47">
        <f>[10]Abril!$J$29</f>
        <v>33.840000000000003</v>
      </c>
      <c r="AA14" s="47">
        <f>[10]Abril!$J$30</f>
        <v>24.48</v>
      </c>
      <c r="AB14" s="47">
        <f>[10]Abril!$J$31</f>
        <v>30.96</v>
      </c>
      <c r="AC14" s="47">
        <f>[10]Abril!$J$32</f>
        <v>28.8</v>
      </c>
      <c r="AD14" s="47">
        <f>[10]Abril!$J$33</f>
        <v>32.76</v>
      </c>
      <c r="AE14" s="47">
        <f>[10]Abril!$J$34</f>
        <v>26.64</v>
      </c>
      <c r="AF14" s="48">
        <f t="shared" si="1"/>
        <v>43.2</v>
      </c>
      <c r="AG14" s="111">
        <f t="shared" si="2"/>
        <v>31.680000000000003</v>
      </c>
    </row>
    <row r="15" spans="1:33" ht="17.100000000000001" customHeight="1" x14ac:dyDescent="0.2">
      <c r="A15" s="138" t="s">
        <v>6</v>
      </c>
      <c r="B15" s="47">
        <f>[11]Abril!$J$5</f>
        <v>21.6</v>
      </c>
      <c r="C15" s="47">
        <f>[11]Abril!$J$6</f>
        <v>20.52</v>
      </c>
      <c r="D15" s="47">
        <f>[11]Abril!$J$7</f>
        <v>24.840000000000003</v>
      </c>
      <c r="E15" s="47">
        <f>[11]Abril!$J$8</f>
        <v>19.079999999999998</v>
      </c>
      <c r="F15" s="47">
        <f>[11]Abril!$J$9</f>
        <v>20.16</v>
      </c>
      <c r="G15" s="47">
        <f>[11]Abril!$J$10</f>
        <v>19.440000000000001</v>
      </c>
      <c r="H15" s="47">
        <f>[11]Abril!$J$11</f>
        <v>24.12</v>
      </c>
      <c r="I15" s="47">
        <f>[11]Abril!$J$12</f>
        <v>24.12</v>
      </c>
      <c r="J15" s="47">
        <f>[11]Abril!$J$13</f>
        <v>16.2</v>
      </c>
      <c r="K15" s="47">
        <f>[11]Abril!$J$14</f>
        <v>25.56</v>
      </c>
      <c r="L15" s="47">
        <f>[11]Abril!$J$15</f>
        <v>24.840000000000003</v>
      </c>
      <c r="M15" s="47">
        <f>[11]Abril!$J$16</f>
        <v>39.6</v>
      </c>
      <c r="N15" s="47">
        <f>[11]Abril!$J$17</f>
        <v>18.720000000000002</v>
      </c>
      <c r="O15" s="47">
        <f>[11]Abril!$J$18</f>
        <v>24.840000000000003</v>
      </c>
      <c r="P15" s="47">
        <f>[11]Abril!$J$19</f>
        <v>18</v>
      </c>
      <c r="Q15" s="47">
        <f>[11]Abril!$J$20</f>
        <v>28.8</v>
      </c>
      <c r="R15" s="47">
        <f>[11]Abril!$J$21</f>
        <v>36.36</v>
      </c>
      <c r="S15" s="47">
        <f>[11]Abril!$J$22</f>
        <v>26.64</v>
      </c>
      <c r="T15" s="47">
        <f>[11]Abril!$J$23</f>
        <v>16.2</v>
      </c>
      <c r="U15" s="47">
        <f>[11]Abril!$J$24</f>
        <v>15.840000000000002</v>
      </c>
      <c r="V15" s="47">
        <f>[11]Abril!$J$25</f>
        <v>13.68</v>
      </c>
      <c r="W15" s="47">
        <f>[11]Abril!$J$26</f>
        <v>18.36</v>
      </c>
      <c r="X15" s="47">
        <f>[11]Abril!$J$27</f>
        <v>17.28</v>
      </c>
      <c r="Y15" s="47">
        <f>[11]Abril!$J$28</f>
        <v>19.440000000000001</v>
      </c>
      <c r="Z15" s="47">
        <f>[11]Abril!$J$29</f>
        <v>18.36</v>
      </c>
      <c r="AA15" s="47">
        <f>[11]Abril!$J$30</f>
        <v>17.64</v>
      </c>
      <c r="AB15" s="47">
        <f>[11]Abril!$J$31</f>
        <v>19.8</v>
      </c>
      <c r="AC15" s="47">
        <f>[11]Abril!$J$32</f>
        <v>21.96</v>
      </c>
      <c r="AD15" s="47">
        <f>[11]Abril!$J$33</f>
        <v>17.64</v>
      </c>
      <c r="AE15" s="47">
        <f>[11]Abril!$J$34</f>
        <v>16.2</v>
      </c>
      <c r="AF15" s="48">
        <f t="shared" si="1"/>
        <v>39.6</v>
      </c>
      <c r="AG15" s="111">
        <f t="shared" si="2"/>
        <v>21.528000000000002</v>
      </c>
    </row>
    <row r="16" spans="1:33" ht="17.100000000000001" customHeight="1" x14ac:dyDescent="0.2">
      <c r="A16" s="138" t="s">
        <v>7</v>
      </c>
      <c r="B16" s="47">
        <f>[12]Abril!$J$5</f>
        <v>25.2</v>
      </c>
      <c r="C16" s="47">
        <f>[12]Abril!$J$6</f>
        <v>20.88</v>
      </c>
      <c r="D16" s="47">
        <f>[12]Abril!$J$7</f>
        <v>17.64</v>
      </c>
      <c r="E16" s="47">
        <f>[12]Abril!$J$8</f>
        <v>16.2</v>
      </c>
      <c r="F16" s="47">
        <f>[12]Abril!$J$9</f>
        <v>9</v>
      </c>
      <c r="G16" s="47">
        <f>[12]Abril!$J$10</f>
        <v>0</v>
      </c>
      <c r="H16" s="47">
        <f>[12]Abril!$J$11</f>
        <v>20.16</v>
      </c>
      <c r="I16" s="47">
        <f>[12]Abril!$J$12</f>
        <v>18.720000000000002</v>
      </c>
      <c r="J16" s="47">
        <f>[12]Abril!$J$13</f>
        <v>15.120000000000001</v>
      </c>
      <c r="K16" s="47">
        <f>[12]Abril!$J$14</f>
        <v>30.96</v>
      </c>
      <c r="L16" s="47">
        <f>[12]Abril!$J$15</f>
        <v>34.56</v>
      </c>
      <c r="M16" s="47">
        <f>[12]Abril!$J$16</f>
        <v>23.759999999999998</v>
      </c>
      <c r="N16" s="47">
        <f>[12]Abril!$J$17</f>
        <v>17.28</v>
      </c>
      <c r="O16" s="47">
        <f>[12]Abril!$J$18</f>
        <v>20.88</v>
      </c>
      <c r="P16" s="47">
        <f>[12]Abril!$J$19</f>
        <v>21.6</v>
      </c>
      <c r="Q16" s="47">
        <f>[12]Abril!$J$20</f>
        <v>28.44</v>
      </c>
      <c r="R16" s="47">
        <f>[12]Abril!$J$21</f>
        <v>35.64</v>
      </c>
      <c r="S16" s="47">
        <f>[12]Abril!$J$22</f>
        <v>29.880000000000003</v>
      </c>
      <c r="T16" s="47">
        <f>[12]Abril!$J$23</f>
        <v>31.319999999999997</v>
      </c>
      <c r="U16" s="47">
        <f>[12]Abril!$J$24</f>
        <v>34.200000000000003</v>
      </c>
      <c r="V16" s="47">
        <f>[12]Abril!$J$25</f>
        <v>28.08</v>
      </c>
      <c r="W16" s="47">
        <f>[12]Abril!$J$26</f>
        <v>17.64</v>
      </c>
      <c r="X16" s="47">
        <f>[12]Abril!$J$27</f>
        <v>19.440000000000001</v>
      </c>
      <c r="Y16" s="47">
        <f>[12]Abril!$J$28</f>
        <v>21.240000000000002</v>
      </c>
      <c r="Z16" s="47">
        <f>[12]Abril!$J$29</f>
        <v>21.96</v>
      </c>
      <c r="AA16" s="47">
        <f>[12]Abril!$J$30</f>
        <v>0</v>
      </c>
      <c r="AB16" s="47" t="str">
        <f>[12]Abril!$J$31</f>
        <v>*</v>
      </c>
      <c r="AC16" s="47" t="str">
        <f>[12]Abril!$J$32</f>
        <v>*</v>
      </c>
      <c r="AD16" s="47" t="str">
        <f>[12]Abril!$J$33</f>
        <v>*</v>
      </c>
      <c r="AE16" s="47" t="str">
        <f>[12]Abril!$J$34</f>
        <v>*</v>
      </c>
      <c r="AF16" s="48">
        <f t="shared" ref="AF16:AF30" si="4">MAX(B16:AE16)</f>
        <v>35.64</v>
      </c>
      <c r="AG16" s="111">
        <f t="shared" si="2"/>
        <v>21.530769230769234</v>
      </c>
    </row>
    <row r="17" spans="1:33" ht="17.100000000000001" customHeight="1" x14ac:dyDescent="0.2">
      <c r="A17" s="138" t="s">
        <v>8</v>
      </c>
      <c r="B17" s="47">
        <f>[13]Abril!$J$5</f>
        <v>36.72</v>
      </c>
      <c r="C17" s="47">
        <f>[13]Abril!$J$6</f>
        <v>28.44</v>
      </c>
      <c r="D17" s="47">
        <f>[13]Abril!$J$7</f>
        <v>23.400000000000002</v>
      </c>
      <c r="E17" s="47">
        <f>[13]Abril!$J$8</f>
        <v>24.48</v>
      </c>
      <c r="F17" s="47">
        <f>[13]Abril!$J$9</f>
        <v>16.2</v>
      </c>
      <c r="G17" s="47">
        <f>[13]Abril!$J$10</f>
        <v>14.76</v>
      </c>
      <c r="H17" s="47">
        <f>[13]Abril!$J$11</f>
        <v>28.44</v>
      </c>
      <c r="I17" s="47">
        <f>[13]Abril!$J$12</f>
        <v>25.56</v>
      </c>
      <c r="J17" s="47">
        <f>[13]Abril!$J$13</f>
        <v>27.36</v>
      </c>
      <c r="K17" s="47">
        <f>[13]Abril!$J$14</f>
        <v>39.6</v>
      </c>
      <c r="L17" s="47">
        <f>[13]Abril!$J$15</f>
        <v>45.36</v>
      </c>
      <c r="M17" s="47">
        <f>[13]Abril!$J$16</f>
        <v>32.4</v>
      </c>
      <c r="N17" s="47">
        <f>[13]Abril!$J$17</f>
        <v>25.56</v>
      </c>
      <c r="O17" s="47">
        <f>[13]Abril!$J$18</f>
        <v>28.44</v>
      </c>
      <c r="P17" s="47">
        <f>[13]Abril!$J$19</f>
        <v>27.36</v>
      </c>
      <c r="Q17" s="47">
        <f>[13]Abril!$J$20</f>
        <v>33.119999999999997</v>
      </c>
      <c r="R17" s="47">
        <f>[13]Abril!$J$21</f>
        <v>36.72</v>
      </c>
      <c r="S17" s="47">
        <f>[13]Abril!$J$22</f>
        <v>29.16</v>
      </c>
      <c r="T17" s="47">
        <f>[13]Abril!$J$23</f>
        <v>31.680000000000003</v>
      </c>
      <c r="U17" s="47">
        <f>[13]Abril!$J$24</f>
        <v>21.240000000000002</v>
      </c>
      <c r="V17" s="47">
        <f>[13]Abril!$J$25</f>
        <v>23.040000000000003</v>
      </c>
      <c r="W17" s="47">
        <f>[13]Abril!$J$26</f>
        <v>24.48</v>
      </c>
      <c r="X17" s="47">
        <f>[13]Abril!$J$27</f>
        <v>33.480000000000004</v>
      </c>
      <c r="Y17" s="47">
        <f>[13]Abril!$J$28</f>
        <v>24.48</v>
      </c>
      <c r="Z17" s="47">
        <f>[13]Abril!$J$29</f>
        <v>23.759999999999998</v>
      </c>
      <c r="AA17" s="47">
        <f>[13]Abril!$J$30</f>
        <v>29.52</v>
      </c>
      <c r="AB17" s="47">
        <f>[13]Abril!$J$31</f>
        <v>28.08</v>
      </c>
      <c r="AC17" s="47">
        <f>[13]Abril!$J$32</f>
        <v>23.759999999999998</v>
      </c>
      <c r="AD17" s="47">
        <f>[13]Abril!$J$33</f>
        <v>29.16</v>
      </c>
      <c r="AE17" s="47">
        <f>[13]Abril!$J$34</f>
        <v>21.96</v>
      </c>
      <c r="AF17" s="48">
        <f t="shared" si="4"/>
        <v>45.36</v>
      </c>
      <c r="AG17" s="111">
        <f t="shared" si="2"/>
        <v>27.923999999999999</v>
      </c>
    </row>
    <row r="18" spans="1:33" ht="17.100000000000001" customHeight="1" x14ac:dyDescent="0.2">
      <c r="A18" s="138" t="s">
        <v>9</v>
      </c>
      <c r="B18" s="47">
        <f>[14]Abril!$J$5</f>
        <v>28.44</v>
      </c>
      <c r="C18" s="47">
        <f>[14]Abril!$J$6</f>
        <v>25.2</v>
      </c>
      <c r="D18" s="47">
        <f>[14]Abril!$J$7</f>
        <v>25.56</v>
      </c>
      <c r="E18" s="47">
        <f>[14]Abril!$J$8</f>
        <v>26.64</v>
      </c>
      <c r="F18" s="47">
        <f>[14]Abril!$J$9</f>
        <v>17.28</v>
      </c>
      <c r="G18" s="47">
        <f>[14]Abril!$J$10</f>
        <v>16.920000000000002</v>
      </c>
      <c r="H18" s="47">
        <f>[14]Abril!$J$11</f>
        <v>23.040000000000003</v>
      </c>
      <c r="I18" s="47">
        <f>[14]Abril!$J$12</f>
        <v>25.2</v>
      </c>
      <c r="J18" s="47">
        <f>[14]Abril!$J$13</f>
        <v>25.92</v>
      </c>
      <c r="K18" s="47">
        <f>[14]Abril!$J$14</f>
        <v>35.64</v>
      </c>
      <c r="L18" s="47">
        <f>[14]Abril!$J$15</f>
        <v>36</v>
      </c>
      <c r="M18" s="47">
        <f>[14]Abril!$J$16</f>
        <v>27.720000000000002</v>
      </c>
      <c r="N18" s="47">
        <f>[14]Abril!$J$17</f>
        <v>22.32</v>
      </c>
      <c r="O18" s="47">
        <f>[14]Abril!$J$18</f>
        <v>33.840000000000003</v>
      </c>
      <c r="P18" s="47">
        <f>[14]Abril!$J$19</f>
        <v>33.480000000000004</v>
      </c>
      <c r="Q18" s="47">
        <f>[14]Abril!$J$20</f>
        <v>35.28</v>
      </c>
      <c r="R18" s="47">
        <f>[14]Abril!$J$21</f>
        <v>33.840000000000003</v>
      </c>
      <c r="S18" s="47">
        <f>[14]Abril!$J$22</f>
        <v>31.319999999999997</v>
      </c>
      <c r="T18" s="47">
        <f>[14]Abril!$J$23</f>
        <v>30.240000000000002</v>
      </c>
      <c r="U18" s="47">
        <f>[14]Abril!$J$24</f>
        <v>28.44</v>
      </c>
      <c r="V18" s="47">
        <f>[14]Abril!$J$25</f>
        <v>23.759999999999998</v>
      </c>
      <c r="W18" s="47">
        <f>[14]Abril!$J$26</f>
        <v>27</v>
      </c>
      <c r="X18" s="47">
        <f>[14]Abril!$J$27</f>
        <v>23.759999999999998</v>
      </c>
      <c r="Y18" s="47">
        <f>[14]Abril!$J$28</f>
        <v>25.92</v>
      </c>
      <c r="Z18" s="47">
        <f>[14]Abril!$J$29</f>
        <v>23.040000000000003</v>
      </c>
      <c r="AA18" s="47">
        <f>[14]Abril!$J$30</f>
        <v>23.400000000000002</v>
      </c>
      <c r="AB18" s="47">
        <f>[14]Abril!$J$31</f>
        <v>26.64</v>
      </c>
      <c r="AC18" s="47">
        <f>[14]Abril!$J$32</f>
        <v>22.68</v>
      </c>
      <c r="AD18" s="47">
        <f>[14]Abril!$J$33</f>
        <v>29.16</v>
      </c>
      <c r="AE18" s="47">
        <f>[14]Abril!$J$34</f>
        <v>22.68</v>
      </c>
      <c r="AF18" s="48">
        <f t="shared" si="4"/>
        <v>36</v>
      </c>
      <c r="AG18" s="111">
        <f t="shared" si="2"/>
        <v>27.011999999999993</v>
      </c>
    </row>
    <row r="19" spans="1:33" ht="17.100000000000001" customHeight="1" x14ac:dyDescent="0.2">
      <c r="A19" s="138" t="s">
        <v>49</v>
      </c>
      <c r="B19" s="47">
        <f>[15]Abril!$J$5</f>
        <v>34.56</v>
      </c>
      <c r="C19" s="47">
        <f>[15]Abril!$J$6</f>
        <v>25.92</v>
      </c>
      <c r="D19" s="47">
        <f>[15]Abril!$J$7</f>
        <v>22.68</v>
      </c>
      <c r="E19" s="47">
        <f>[15]Abril!$J$8</f>
        <v>14.4</v>
      </c>
      <c r="F19" s="47">
        <f>[15]Abril!$J$9</f>
        <v>15.120000000000001</v>
      </c>
      <c r="G19" s="47">
        <f>[15]Abril!$J$10</f>
        <v>19.8</v>
      </c>
      <c r="H19" s="47">
        <f>[15]Abril!$J$11</f>
        <v>21.6</v>
      </c>
      <c r="I19" s="47">
        <f>[15]Abril!$J$12</f>
        <v>20.16</v>
      </c>
      <c r="J19" s="47">
        <f>[15]Abril!$J$13</f>
        <v>14.76</v>
      </c>
      <c r="K19" s="47">
        <f>[15]Abril!$J$14</f>
        <v>35.64</v>
      </c>
      <c r="L19" s="47">
        <f>[15]Abril!$J$15</f>
        <v>42.12</v>
      </c>
      <c r="M19" s="47">
        <f>[15]Abril!$J$16</f>
        <v>36.72</v>
      </c>
      <c r="N19" s="47">
        <f>[15]Abril!$J$17</f>
        <v>25.2</v>
      </c>
      <c r="O19" s="47">
        <f>[15]Abril!$J$18</f>
        <v>21.6</v>
      </c>
      <c r="P19" s="47">
        <f>[15]Abril!$J$19</f>
        <v>25.56</v>
      </c>
      <c r="Q19" s="47">
        <f>[15]Abril!$J$20</f>
        <v>21.96</v>
      </c>
      <c r="R19" s="47">
        <f>[15]Abril!$J$21</f>
        <v>26.28</v>
      </c>
      <c r="S19" s="47">
        <f>[15]Abril!$J$22</f>
        <v>30.6</v>
      </c>
      <c r="T19" s="47">
        <f>[15]Abril!$J$23</f>
        <v>36</v>
      </c>
      <c r="U19" s="47">
        <f>[15]Abril!$J$24</f>
        <v>27.36</v>
      </c>
      <c r="V19" s="47">
        <f>[15]Abril!$J$25</f>
        <v>24.12</v>
      </c>
      <c r="W19" s="47">
        <f>[15]Abril!$J$26</f>
        <v>24.12</v>
      </c>
      <c r="X19" s="47">
        <f>[15]Abril!$J$27</f>
        <v>21.240000000000002</v>
      </c>
      <c r="Y19" s="47">
        <f>[15]Abril!$J$28</f>
        <v>23.759999999999998</v>
      </c>
      <c r="Z19" s="47">
        <f>[15]Abril!$J$29</f>
        <v>25.92</v>
      </c>
      <c r="AA19" s="47">
        <f>[15]Abril!$J$30</f>
        <v>21.6</v>
      </c>
      <c r="AB19" s="47">
        <f>[15]Abril!$J$31</f>
        <v>29.52</v>
      </c>
      <c r="AC19" s="47">
        <f>[15]Abril!$J$32</f>
        <v>27</v>
      </c>
      <c r="AD19" s="47">
        <f>[15]Abril!$J$33</f>
        <v>25.2</v>
      </c>
      <c r="AE19" s="47">
        <f>[15]Abril!$J$34</f>
        <v>24.48</v>
      </c>
      <c r="AF19" s="48">
        <f t="shared" si="4"/>
        <v>42.12</v>
      </c>
      <c r="AG19" s="111">
        <f t="shared" si="2"/>
        <v>25.500000000000004</v>
      </c>
    </row>
    <row r="20" spans="1:33" ht="17.100000000000001" customHeight="1" x14ac:dyDescent="0.2">
      <c r="A20" s="138" t="s">
        <v>10</v>
      </c>
      <c r="B20" s="47">
        <f>[16]Abril!$J$5</f>
        <v>32.04</v>
      </c>
      <c r="C20" s="47">
        <f>[16]Abril!$J$6</f>
        <v>27</v>
      </c>
      <c r="D20" s="47">
        <f>[16]Abril!$J$7</f>
        <v>24.48</v>
      </c>
      <c r="E20" s="47">
        <f>[16]Abril!$J$8</f>
        <v>24.12</v>
      </c>
      <c r="F20" s="47">
        <f>[16]Abril!$J$9</f>
        <v>16.2</v>
      </c>
      <c r="G20" s="47">
        <f>[16]Abril!$J$10</f>
        <v>14.4</v>
      </c>
      <c r="H20" s="47">
        <f>[16]Abril!$J$11</f>
        <v>23.759999999999998</v>
      </c>
      <c r="I20" s="47">
        <f>[16]Abril!$J$12</f>
        <v>24.12</v>
      </c>
      <c r="J20" s="47">
        <f>[16]Abril!$J$13</f>
        <v>26.64</v>
      </c>
      <c r="K20" s="47">
        <f>[16]Abril!$J$14</f>
        <v>37.080000000000005</v>
      </c>
      <c r="L20" s="47">
        <f>[16]Abril!$J$15</f>
        <v>46.080000000000005</v>
      </c>
      <c r="M20" s="47">
        <f>[16]Abril!$J$16</f>
        <v>28.08</v>
      </c>
      <c r="N20" s="47">
        <f>[16]Abril!$J$17</f>
        <v>23.040000000000003</v>
      </c>
      <c r="O20" s="47">
        <f>[16]Abril!$J$18</f>
        <v>26.28</v>
      </c>
      <c r="P20" s="47">
        <f>[16]Abril!$J$19</f>
        <v>36.36</v>
      </c>
      <c r="Q20" s="47">
        <f>[16]Abril!$J$20</f>
        <v>38.159999999999997</v>
      </c>
      <c r="R20" s="47">
        <f>[16]Abril!$J$21</f>
        <v>36.72</v>
      </c>
      <c r="S20" s="47">
        <f>[16]Abril!$J$22</f>
        <v>33.480000000000004</v>
      </c>
      <c r="T20" s="47">
        <f>[16]Abril!$J$23</f>
        <v>38.159999999999997</v>
      </c>
      <c r="U20" s="47">
        <f>[16]Abril!$J$24</f>
        <v>23.040000000000003</v>
      </c>
      <c r="V20" s="47">
        <f>[16]Abril!$J$25</f>
        <v>23.040000000000003</v>
      </c>
      <c r="W20" s="47">
        <f>[16]Abril!$J$26</f>
        <v>21.240000000000002</v>
      </c>
      <c r="X20" s="47">
        <f>[16]Abril!$J$27</f>
        <v>24.12</v>
      </c>
      <c r="Y20" s="47">
        <f>[16]Abril!$J$28</f>
        <v>28.08</v>
      </c>
      <c r="Z20" s="47">
        <f>[16]Abril!$J$29</f>
        <v>19.8</v>
      </c>
      <c r="AA20" s="47">
        <f>[16]Abril!$J$30</f>
        <v>28.08</v>
      </c>
      <c r="AB20" s="47">
        <f>[16]Abril!$J$31</f>
        <v>29.16</v>
      </c>
      <c r="AC20" s="47">
        <f>[16]Abril!$J$32</f>
        <v>26.28</v>
      </c>
      <c r="AD20" s="47">
        <f>[16]Abril!$J$33</f>
        <v>25.56</v>
      </c>
      <c r="AE20" s="47">
        <f>[16]Abril!$J$34</f>
        <v>24.48</v>
      </c>
      <c r="AF20" s="48">
        <f t="shared" si="4"/>
        <v>46.080000000000005</v>
      </c>
      <c r="AG20" s="111">
        <f t="shared" si="2"/>
        <v>27.635999999999999</v>
      </c>
    </row>
    <row r="21" spans="1:33" ht="17.100000000000001" customHeight="1" x14ac:dyDescent="0.2">
      <c r="A21" s="138" t="s">
        <v>11</v>
      </c>
      <c r="B21" s="47">
        <f>[17]Abril!$J$5</f>
        <v>28.08</v>
      </c>
      <c r="C21" s="47">
        <f>[17]Abril!$J$6</f>
        <v>21.6</v>
      </c>
      <c r="D21" s="47">
        <f>[17]Abril!$J$7</f>
        <v>23.759999999999998</v>
      </c>
      <c r="E21" s="47">
        <f>[17]Abril!$J$8</f>
        <v>20.88</v>
      </c>
      <c r="F21" s="47">
        <f>[17]Abril!$J$9</f>
        <v>0</v>
      </c>
      <c r="G21" s="47">
        <f>[17]Abril!$J$10</f>
        <v>11.520000000000001</v>
      </c>
      <c r="H21" s="47">
        <f>[17]Abril!$J$11</f>
        <v>10.8</v>
      </c>
      <c r="I21" s="47">
        <f>[17]Abril!$J$12</f>
        <v>16.2</v>
      </c>
      <c r="J21" s="47">
        <f>[17]Abril!$J$13</f>
        <v>23.040000000000003</v>
      </c>
      <c r="K21" s="47">
        <f>[17]Abril!$J$14</f>
        <v>24.12</v>
      </c>
      <c r="L21" s="47">
        <f>[17]Abril!$J$15</f>
        <v>29.880000000000003</v>
      </c>
      <c r="M21" s="47">
        <f>[17]Abril!$J$16</f>
        <v>19.440000000000001</v>
      </c>
      <c r="N21" s="47">
        <f>[17]Abril!$J$17</f>
        <v>21.96</v>
      </c>
      <c r="O21" s="47">
        <f>[17]Abril!$J$18</f>
        <v>21.240000000000002</v>
      </c>
      <c r="P21" s="47">
        <f>[17]Abril!$J$19</f>
        <v>29.16</v>
      </c>
      <c r="Q21" s="47">
        <f>[17]Abril!$J$20</f>
        <v>27.36</v>
      </c>
      <c r="R21" s="47">
        <f>[17]Abril!$J$21</f>
        <v>34.200000000000003</v>
      </c>
      <c r="S21" s="47">
        <f>[17]Abril!$J$22</f>
        <v>18</v>
      </c>
      <c r="T21" s="47">
        <f>[17]Abril!$J$23</f>
        <v>20.16</v>
      </c>
      <c r="U21" s="47">
        <f>[17]Abril!$J$24</f>
        <v>0.72000000000000008</v>
      </c>
      <c r="V21" s="47">
        <f>[17]Abril!$J$25</f>
        <v>4.6800000000000006</v>
      </c>
      <c r="W21" s="47">
        <f>[17]Abril!$J$26</f>
        <v>13.32</v>
      </c>
      <c r="X21" s="47">
        <f>[17]Abril!$J$27</f>
        <v>0.72000000000000008</v>
      </c>
      <c r="Y21" s="47">
        <f>[17]Abril!$J$28</f>
        <v>15.840000000000002</v>
      </c>
      <c r="Z21" s="47">
        <f>[17]Abril!$J$29</f>
        <v>21.240000000000002</v>
      </c>
      <c r="AA21" s="47">
        <f>[17]Abril!$J$30</f>
        <v>19.440000000000001</v>
      </c>
      <c r="AB21" s="47">
        <f>[17]Abril!$J$31</f>
        <v>7.5600000000000005</v>
      </c>
      <c r="AC21" s="47">
        <f>[17]Abril!$J$32</f>
        <v>14.04</v>
      </c>
      <c r="AD21" s="47">
        <f>[17]Abril!$J$33</f>
        <v>14.4</v>
      </c>
      <c r="AE21" s="47">
        <f>[17]Abril!$J$34</f>
        <v>11.879999999999999</v>
      </c>
      <c r="AF21" s="48">
        <f t="shared" si="4"/>
        <v>34.200000000000003</v>
      </c>
      <c r="AG21" s="111">
        <f t="shared" si="2"/>
        <v>17.508000000000003</v>
      </c>
    </row>
    <row r="22" spans="1:33" ht="17.100000000000001" customHeight="1" x14ac:dyDescent="0.2">
      <c r="A22" s="138" t="s">
        <v>12</v>
      </c>
      <c r="B22" s="47">
        <f>[18]Abril!$J$5</f>
        <v>28.44</v>
      </c>
      <c r="C22" s="47">
        <f>[18]Abril!$J$6</f>
        <v>29.52</v>
      </c>
      <c r="D22" s="47">
        <f>[18]Abril!$J$7</f>
        <v>17.64</v>
      </c>
      <c r="E22" s="47">
        <f>[18]Abril!$J$8</f>
        <v>13.32</v>
      </c>
      <c r="F22" s="47">
        <f>[18]Abril!$J$9</f>
        <v>12.24</v>
      </c>
      <c r="G22" s="47">
        <f>[18]Abril!$J$10</f>
        <v>14.76</v>
      </c>
      <c r="H22" s="47">
        <f>[18]Abril!$J$11</f>
        <v>14.76</v>
      </c>
      <c r="I22" s="47">
        <f>[18]Abril!$J$12</f>
        <v>11.879999999999999</v>
      </c>
      <c r="J22" s="47">
        <f>[18]Abril!$J$13</f>
        <v>1.4400000000000002</v>
      </c>
      <c r="K22" s="47">
        <f>[18]Abril!$J$14</f>
        <v>29.52</v>
      </c>
      <c r="L22" s="47">
        <f>[18]Abril!$J$15</f>
        <v>32.04</v>
      </c>
      <c r="M22" s="47">
        <f>[18]Abril!$J$16</f>
        <v>48.6</v>
      </c>
      <c r="N22" s="47">
        <f>[18]Abril!$J$17</f>
        <v>38.880000000000003</v>
      </c>
      <c r="O22" s="47">
        <f>[18]Abril!$J$18</f>
        <v>20.16</v>
      </c>
      <c r="P22" s="47">
        <f>[18]Abril!$J$19</f>
        <v>27.36</v>
      </c>
      <c r="Q22" s="47">
        <f>[18]Abril!$J$20</f>
        <v>31.680000000000003</v>
      </c>
      <c r="R22" s="47">
        <f>[18]Abril!$J$21</f>
        <v>14.4</v>
      </c>
      <c r="S22" s="47">
        <f>[18]Abril!$J$22</f>
        <v>21.96</v>
      </c>
      <c r="T22" s="47">
        <f>[18]Abril!$J$23</f>
        <v>22.68</v>
      </c>
      <c r="U22" s="47">
        <f>[18]Abril!$J$24</f>
        <v>18.36</v>
      </c>
      <c r="V22" s="47">
        <f>[18]Abril!$J$25</f>
        <v>17.28</v>
      </c>
      <c r="W22" s="47">
        <f>[18]Abril!$J$26</f>
        <v>18.720000000000002</v>
      </c>
      <c r="X22" s="47">
        <f>[18]Abril!$J$27</f>
        <v>12.24</v>
      </c>
      <c r="Y22" s="47">
        <f>[18]Abril!$J$28</f>
        <v>16.559999999999999</v>
      </c>
      <c r="Z22" s="47">
        <f>[18]Abril!$J$29</f>
        <v>15.840000000000002</v>
      </c>
      <c r="AA22" s="47">
        <f>[18]Abril!$J$30</f>
        <v>57.024000000000008</v>
      </c>
      <c r="AB22" s="47">
        <f>[18]Abril!$J$31</f>
        <v>20.52</v>
      </c>
      <c r="AC22" s="47">
        <f>[18]Abril!$J$32</f>
        <v>14.04</v>
      </c>
      <c r="AD22" s="47">
        <f>[18]Abril!$J$33</f>
        <v>21.96</v>
      </c>
      <c r="AE22" s="47">
        <f>[18]Abril!$J$34</f>
        <v>18.36</v>
      </c>
      <c r="AF22" s="48">
        <f t="shared" si="4"/>
        <v>57.024000000000008</v>
      </c>
      <c r="AG22" s="111">
        <f t="shared" si="2"/>
        <v>22.072799999999997</v>
      </c>
    </row>
    <row r="23" spans="1:33" ht="17.100000000000001" customHeight="1" x14ac:dyDescent="0.2">
      <c r="A23" s="138" t="s">
        <v>13</v>
      </c>
      <c r="B23" s="47" t="str">
        <f>[19]Abril!$J$5</f>
        <v>*</v>
      </c>
      <c r="C23" s="47" t="str">
        <f>[19]Abril!$J$6</f>
        <v>*</v>
      </c>
      <c r="D23" s="47">
        <f>[19]Abril!$J$7</f>
        <v>17.64</v>
      </c>
      <c r="E23" s="47" t="str">
        <f>[19]Abril!$J$8</f>
        <v>*</v>
      </c>
      <c r="F23" s="47" t="str">
        <f>[19]Abril!$J$9</f>
        <v>*</v>
      </c>
      <c r="G23" s="47" t="str">
        <f>[19]Abril!$J$10</f>
        <v>*</v>
      </c>
      <c r="H23" s="47" t="str">
        <f>[19]Abril!$J$11</f>
        <v>*</v>
      </c>
      <c r="I23" s="47" t="str">
        <f>[19]Abril!$J$12</f>
        <v>*</v>
      </c>
      <c r="J23" s="47" t="str">
        <f>[19]Abril!$J$13</f>
        <v>*</v>
      </c>
      <c r="K23" s="47" t="str">
        <f>[19]Abril!$J$14</f>
        <v>*</v>
      </c>
      <c r="L23" s="47" t="str">
        <f>[19]Abril!$J$15</f>
        <v>*</v>
      </c>
      <c r="M23" s="47" t="str">
        <f>[19]Abril!$J$16</f>
        <v>*</v>
      </c>
      <c r="N23" s="47" t="str">
        <f>[19]Abril!$J$17</f>
        <v>*</v>
      </c>
      <c r="O23" s="47" t="str">
        <f>[19]Abril!$J$18</f>
        <v>*</v>
      </c>
      <c r="P23" s="47" t="str">
        <f>[19]Abril!$J$19</f>
        <v>*</v>
      </c>
      <c r="Q23" s="47" t="str">
        <f>[19]Abril!$J$20</f>
        <v>*</v>
      </c>
      <c r="R23" s="47" t="str">
        <f>[19]Abril!$J$21</f>
        <v>*</v>
      </c>
      <c r="S23" s="47" t="str">
        <f>[19]Abril!$J$22</f>
        <v>*</v>
      </c>
      <c r="T23" s="47" t="str">
        <f>[19]Abril!$J$23</f>
        <v>*</v>
      </c>
      <c r="U23" s="47" t="str">
        <f>[19]Abril!$J$24</f>
        <v>*</v>
      </c>
      <c r="V23" s="47" t="str">
        <f>[19]Abril!$J$25</f>
        <v>*</v>
      </c>
      <c r="W23" s="47" t="str">
        <f>[19]Abril!$J$26</f>
        <v>*</v>
      </c>
      <c r="X23" s="47" t="str">
        <f>[19]Abril!$J$27</f>
        <v>*</v>
      </c>
      <c r="Y23" s="47" t="str">
        <f>[19]Abril!$J$28</f>
        <v>*</v>
      </c>
      <c r="Z23" s="47" t="str">
        <f>[19]Abril!$J$29</f>
        <v>*</v>
      </c>
      <c r="AA23" s="47" t="str">
        <f>[19]Abril!$J$30</f>
        <v>*</v>
      </c>
      <c r="AB23" s="47" t="str">
        <f>[19]Abril!$J$31</f>
        <v>*</v>
      </c>
      <c r="AC23" s="47" t="str">
        <f>[19]Abril!$J$32</f>
        <v>*</v>
      </c>
      <c r="AD23" s="47" t="str">
        <f>[19]Abril!$J$33</f>
        <v>*</v>
      </c>
      <c r="AE23" s="47" t="str">
        <f>[19]Abril!$J$34</f>
        <v>*</v>
      </c>
      <c r="AF23" s="48">
        <f t="shared" si="4"/>
        <v>17.64</v>
      </c>
      <c r="AG23" s="111">
        <f t="shared" si="2"/>
        <v>17.64</v>
      </c>
    </row>
    <row r="24" spans="1:33" ht="17.100000000000001" customHeight="1" x14ac:dyDescent="0.2">
      <c r="A24" s="138" t="s">
        <v>14</v>
      </c>
      <c r="B24" s="47">
        <f>[20]Abril!$J$5</f>
        <v>41.4</v>
      </c>
      <c r="C24" s="47">
        <f>[20]Abril!$J$6</f>
        <v>24.840000000000003</v>
      </c>
      <c r="D24" s="47">
        <f>[20]Abril!$J$7</f>
        <v>43.56</v>
      </c>
      <c r="E24" s="47">
        <f>[20]Abril!$J$8</f>
        <v>16.559999999999999</v>
      </c>
      <c r="F24" s="47">
        <f>[20]Abril!$J$9</f>
        <v>24.48</v>
      </c>
      <c r="G24" s="47">
        <f>[20]Abril!$J$10</f>
        <v>21.6</v>
      </c>
      <c r="H24" s="47">
        <f>[20]Abril!$J$11</f>
        <v>26.64</v>
      </c>
      <c r="I24" s="47">
        <f>[20]Abril!$J$12</f>
        <v>21.6</v>
      </c>
      <c r="J24" s="47">
        <f>[20]Abril!$J$13</f>
        <v>28.08</v>
      </c>
      <c r="K24" s="47">
        <f>[20]Abril!$J$14</f>
        <v>29.880000000000003</v>
      </c>
      <c r="L24" s="47">
        <f>[20]Abril!$J$15</f>
        <v>32.76</v>
      </c>
      <c r="M24" s="47">
        <f>[20]Abril!$J$16</f>
        <v>33.119999999999997</v>
      </c>
      <c r="N24" s="47">
        <f>[20]Abril!$J$17</f>
        <v>27.36</v>
      </c>
      <c r="O24" s="47">
        <f>[20]Abril!$J$18</f>
        <v>43.56</v>
      </c>
      <c r="P24" s="47">
        <f>[20]Abril!$J$19</f>
        <v>34.56</v>
      </c>
      <c r="Q24" s="47">
        <f>[20]Abril!$J$20</f>
        <v>23.400000000000002</v>
      </c>
      <c r="R24" s="47">
        <f>[20]Abril!$J$21</f>
        <v>25.56</v>
      </c>
      <c r="S24" s="47">
        <f>[20]Abril!$J$22</f>
        <v>29.880000000000003</v>
      </c>
      <c r="T24" s="47">
        <f>[20]Abril!$J$23</f>
        <v>25.2</v>
      </c>
      <c r="U24" s="47">
        <f>[20]Abril!$J$24</f>
        <v>24.12</v>
      </c>
      <c r="V24" s="47">
        <f>[20]Abril!$J$25</f>
        <v>25.2</v>
      </c>
      <c r="W24" s="47">
        <f>[20]Abril!$J$26</f>
        <v>27.720000000000002</v>
      </c>
      <c r="X24" s="47">
        <f>[20]Abril!$J$27</f>
        <v>24.12</v>
      </c>
      <c r="Y24" s="47">
        <f>[20]Abril!$J$28</f>
        <v>23.400000000000002</v>
      </c>
      <c r="Z24" s="47">
        <f>[20]Abril!$J$29</f>
        <v>26.28</v>
      </c>
      <c r="AA24" s="47">
        <f>[20]Abril!$J$30</f>
        <v>28.8</v>
      </c>
      <c r="AB24" s="47">
        <f>[20]Abril!$J$31</f>
        <v>25.56</v>
      </c>
      <c r="AC24" s="47">
        <f>[20]Abril!$J$32</f>
        <v>20.16</v>
      </c>
      <c r="AD24" s="47">
        <f>[20]Abril!$J$33</f>
        <v>25.2</v>
      </c>
      <c r="AE24" s="47">
        <f>[20]Abril!$J$34</f>
        <v>28.8</v>
      </c>
      <c r="AF24" s="48">
        <f t="shared" si="4"/>
        <v>43.56</v>
      </c>
      <c r="AG24" s="111">
        <f t="shared" si="2"/>
        <v>27.779999999999998</v>
      </c>
    </row>
    <row r="25" spans="1:33" ht="17.100000000000001" customHeight="1" x14ac:dyDescent="0.2">
      <c r="A25" s="138" t="s">
        <v>15</v>
      </c>
      <c r="B25" s="47">
        <f>[21]Abril!$J$5</f>
        <v>32.76</v>
      </c>
      <c r="C25" s="47">
        <f>[21]Abril!$J$6</f>
        <v>28.8</v>
      </c>
      <c r="D25" s="47">
        <f>[21]Abril!$J$7</f>
        <v>21.6</v>
      </c>
      <c r="E25" s="47">
        <f>[21]Abril!$J$8</f>
        <v>22.68</v>
      </c>
      <c r="F25" s="47">
        <f>[21]Abril!$J$9</f>
        <v>14.76</v>
      </c>
      <c r="G25" s="47">
        <f>[21]Abril!$J$10</f>
        <v>21.240000000000002</v>
      </c>
      <c r="H25" s="47">
        <f>[21]Abril!$J$11</f>
        <v>28.8</v>
      </c>
      <c r="I25" s="47">
        <f>[21]Abril!$J$12</f>
        <v>28.44</v>
      </c>
      <c r="J25" s="47">
        <f>[21]Abril!$J$13</f>
        <v>23.759999999999998</v>
      </c>
      <c r="K25" s="47">
        <f>[21]Abril!$J$14</f>
        <v>46.080000000000005</v>
      </c>
      <c r="L25" s="47">
        <f>[21]Abril!$J$15</f>
        <v>50.76</v>
      </c>
      <c r="M25" s="47">
        <f>[21]Abril!$J$16</f>
        <v>39.6</v>
      </c>
      <c r="N25" s="47">
        <f>[21]Abril!$J$17</f>
        <v>26.64</v>
      </c>
      <c r="O25" s="47">
        <f>[21]Abril!$J$18</f>
        <v>27</v>
      </c>
      <c r="P25" s="47">
        <f>[21]Abril!$J$19</f>
        <v>34.56</v>
      </c>
      <c r="Q25" s="47">
        <f>[21]Abril!$J$20</f>
        <v>37.800000000000004</v>
      </c>
      <c r="R25" s="47">
        <f>[21]Abril!$J$21</f>
        <v>42.480000000000004</v>
      </c>
      <c r="S25" s="47">
        <f>[21]Abril!$J$22</f>
        <v>43.92</v>
      </c>
      <c r="T25" s="47">
        <f>[21]Abril!$J$23</f>
        <v>43.92</v>
      </c>
      <c r="U25" s="47">
        <f>[21]Abril!$J$24</f>
        <v>32.4</v>
      </c>
      <c r="V25" s="47">
        <f>[21]Abril!$J$25</f>
        <v>28.08</v>
      </c>
      <c r="W25" s="47">
        <f>[21]Abril!$J$26</f>
        <v>29.52</v>
      </c>
      <c r="X25" s="47">
        <f>[21]Abril!$J$27</f>
        <v>33.119999999999997</v>
      </c>
      <c r="Y25" s="47">
        <f>[21]Abril!$J$28</f>
        <v>27.36</v>
      </c>
      <c r="Z25" s="47">
        <f>[21]Abril!$J$29</f>
        <v>34.56</v>
      </c>
      <c r="AA25" s="47">
        <f>[21]Abril!$J$30</f>
        <v>28.44</v>
      </c>
      <c r="AB25" s="47">
        <f>[21]Abril!$J$31</f>
        <v>30.96</v>
      </c>
      <c r="AC25" s="47">
        <f>[21]Abril!$J$32</f>
        <v>30.6</v>
      </c>
      <c r="AD25" s="47">
        <f>[21]Abril!$J$33</f>
        <v>32.4</v>
      </c>
      <c r="AE25" s="47">
        <f>[21]Abril!$J$34</f>
        <v>28.08</v>
      </c>
      <c r="AF25" s="48">
        <f t="shared" si="4"/>
        <v>50.76</v>
      </c>
      <c r="AG25" s="111">
        <f t="shared" si="2"/>
        <v>31.704000000000001</v>
      </c>
    </row>
    <row r="26" spans="1:33" ht="17.100000000000001" customHeight="1" x14ac:dyDescent="0.2">
      <c r="A26" s="138" t="s">
        <v>16</v>
      </c>
      <c r="B26" s="47">
        <f>[22]Abril!$J$5</f>
        <v>33.480000000000004</v>
      </c>
      <c r="C26" s="47">
        <f>[22]Abril!$J$6</f>
        <v>31.680000000000003</v>
      </c>
      <c r="D26" s="47">
        <f>[22]Abril!$J$7</f>
        <v>17.28</v>
      </c>
      <c r="E26" s="47">
        <f>[22]Abril!$J$8</f>
        <v>18</v>
      </c>
      <c r="F26" s="47">
        <f>[22]Abril!$J$9</f>
        <v>14.76</v>
      </c>
      <c r="G26" s="47">
        <f>[22]Abril!$J$10</f>
        <v>26.64</v>
      </c>
      <c r="H26" s="47">
        <f>[22]Abril!$J$11</f>
        <v>24.48</v>
      </c>
      <c r="I26" s="47">
        <f>[22]Abril!$J$12</f>
        <v>23.759999999999998</v>
      </c>
      <c r="J26" s="47">
        <f>[22]Abril!$J$13</f>
        <v>16.2</v>
      </c>
      <c r="K26" s="47">
        <f>[22]Abril!$J$14</f>
        <v>31.319999999999997</v>
      </c>
      <c r="L26" s="47">
        <f>[22]Abril!$J$15</f>
        <v>34.56</v>
      </c>
      <c r="M26" s="47">
        <f>[22]Abril!$J$16</f>
        <v>33.840000000000003</v>
      </c>
      <c r="N26" s="47">
        <f>[22]Abril!$J$17</f>
        <v>43.2</v>
      </c>
      <c r="O26" s="47">
        <f>[22]Abril!$J$18</f>
        <v>22.68</v>
      </c>
      <c r="P26" s="47">
        <f>[22]Abril!$J$19</f>
        <v>31.680000000000003</v>
      </c>
      <c r="Q26" s="47">
        <f>[22]Abril!$J$20</f>
        <v>43.92</v>
      </c>
      <c r="R26" s="47">
        <f>[22]Abril!$J$21</f>
        <v>32.4</v>
      </c>
      <c r="S26" s="47">
        <f>[22]Abril!$J$22</f>
        <v>28.44</v>
      </c>
      <c r="T26" s="47">
        <f>[22]Abril!$J$23</f>
        <v>34.200000000000003</v>
      </c>
      <c r="U26" s="47">
        <f>[22]Abril!$J$24</f>
        <v>28.8</v>
      </c>
      <c r="V26" s="47">
        <f>[22]Abril!$J$25</f>
        <v>27</v>
      </c>
      <c r="W26" s="47">
        <f>[22]Abril!$J$26</f>
        <v>25.92</v>
      </c>
      <c r="X26" s="47">
        <f>[22]Abril!$J$27</f>
        <v>24.48</v>
      </c>
      <c r="Y26" s="47">
        <f>[22]Abril!$J$28</f>
        <v>19.079999999999998</v>
      </c>
      <c r="Z26" s="47">
        <f>[22]Abril!$J$29</f>
        <v>21.240000000000002</v>
      </c>
      <c r="AA26" s="47">
        <f>[22]Abril!$J$30</f>
        <v>25.2</v>
      </c>
      <c r="AB26" s="47">
        <f>[22]Abril!$J$31</f>
        <v>26.64</v>
      </c>
      <c r="AC26" s="47">
        <f>[22]Abril!$J$32</f>
        <v>21.240000000000002</v>
      </c>
      <c r="AD26" s="47">
        <f>[22]Abril!$J$33</f>
        <v>29.880000000000003</v>
      </c>
      <c r="AE26" s="47">
        <f>[22]Abril!$J$34</f>
        <v>24.12</v>
      </c>
      <c r="AF26" s="48">
        <f t="shared" si="4"/>
        <v>43.92</v>
      </c>
      <c r="AG26" s="111">
        <f t="shared" si="2"/>
        <v>27.204000000000001</v>
      </c>
    </row>
    <row r="27" spans="1:33" ht="17.100000000000001" customHeight="1" x14ac:dyDescent="0.2">
      <c r="A27" s="138" t="s">
        <v>17</v>
      </c>
      <c r="B27" s="47">
        <f>[23]Abril!$J$5</f>
        <v>35.64</v>
      </c>
      <c r="C27" s="47">
        <f>[23]Abril!$J$6</f>
        <v>41.04</v>
      </c>
      <c r="D27" s="47">
        <f>[23]Abril!$J$7</f>
        <v>18.36</v>
      </c>
      <c r="E27" s="47">
        <f>[23]Abril!$J$8</f>
        <v>21.6</v>
      </c>
      <c r="F27" s="47">
        <f>[23]Abril!$J$9</f>
        <v>18.720000000000002</v>
      </c>
      <c r="G27" s="47">
        <f>[23]Abril!$J$10</f>
        <v>15.840000000000002</v>
      </c>
      <c r="H27" s="47">
        <f>[23]Abril!$J$11</f>
        <v>34.200000000000003</v>
      </c>
      <c r="I27" s="47">
        <f>[23]Abril!$J$12</f>
        <v>24.840000000000003</v>
      </c>
      <c r="J27" s="47">
        <f>[23]Abril!$J$13</f>
        <v>24.48</v>
      </c>
      <c r="K27" s="47">
        <f>[23]Abril!$J$14</f>
        <v>38.519999999999996</v>
      </c>
      <c r="L27" s="47">
        <f>[23]Abril!$J$15</f>
        <v>38.519999999999996</v>
      </c>
      <c r="M27" s="47">
        <f>[23]Abril!$J$16</f>
        <v>25.56</v>
      </c>
      <c r="N27" s="47">
        <f>[23]Abril!$J$17</f>
        <v>21.240000000000002</v>
      </c>
      <c r="O27" s="47">
        <f>[23]Abril!$J$18</f>
        <v>23.400000000000002</v>
      </c>
      <c r="P27" s="47">
        <f>[23]Abril!$J$19</f>
        <v>31.680000000000003</v>
      </c>
      <c r="Q27" s="47">
        <f>[23]Abril!$J$20</f>
        <v>35.28</v>
      </c>
      <c r="R27" s="47">
        <f>[23]Abril!$J$21</f>
        <v>30.6</v>
      </c>
      <c r="S27" s="47">
        <f>[23]Abril!$J$22</f>
        <v>33.119999999999997</v>
      </c>
      <c r="T27" s="47">
        <f>[23]Abril!$J$23</f>
        <v>31.319999999999997</v>
      </c>
      <c r="U27" s="47">
        <f>[23]Abril!$J$24</f>
        <v>17.64</v>
      </c>
      <c r="V27" s="47">
        <f>[23]Abril!$J$25</f>
        <v>18.720000000000002</v>
      </c>
      <c r="W27" s="47">
        <f>[23]Abril!$J$26</f>
        <v>20.52</v>
      </c>
      <c r="X27" s="47">
        <f>[23]Abril!$J$27</f>
        <v>20.88</v>
      </c>
      <c r="Y27" s="47">
        <f>[23]Abril!$J$28</f>
        <v>21.96</v>
      </c>
      <c r="Z27" s="47">
        <f>[23]Abril!$J$29</f>
        <v>28.08</v>
      </c>
      <c r="AA27" s="47">
        <f>[23]Abril!$J$30</f>
        <v>20.88</v>
      </c>
      <c r="AB27" s="47">
        <f>[23]Abril!$J$31</f>
        <v>28.44</v>
      </c>
      <c r="AC27" s="47">
        <f>[23]Abril!$J$32</f>
        <v>20.88</v>
      </c>
      <c r="AD27" s="47">
        <f>[23]Abril!$J$33</f>
        <v>23.759999999999998</v>
      </c>
      <c r="AE27" s="47">
        <f>[23]Abril!$J$34</f>
        <v>22.32</v>
      </c>
      <c r="AF27" s="48">
        <f>MAX(B27:AE27)</f>
        <v>41.04</v>
      </c>
      <c r="AG27" s="111">
        <f t="shared" si="2"/>
        <v>26.268000000000008</v>
      </c>
    </row>
    <row r="28" spans="1:33" ht="17.100000000000001" customHeight="1" x14ac:dyDescent="0.2">
      <c r="A28" s="138" t="s">
        <v>18</v>
      </c>
      <c r="B28" s="47">
        <f>[24]Abril!$J$5</f>
        <v>30.6</v>
      </c>
      <c r="C28" s="47">
        <f>[24]Abril!$J$6</f>
        <v>29.16</v>
      </c>
      <c r="D28" s="47">
        <f>[24]Abril!$J$7</f>
        <v>27.36</v>
      </c>
      <c r="E28" s="47">
        <f>[24]Abril!$J$8</f>
        <v>23.400000000000002</v>
      </c>
      <c r="F28" s="47">
        <f>[24]Abril!$J$9</f>
        <v>25.92</v>
      </c>
      <c r="G28" s="47">
        <f>[24]Abril!$J$10</f>
        <v>22.32</v>
      </c>
      <c r="H28" s="47">
        <f>[24]Abril!$J$11</f>
        <v>27.36</v>
      </c>
      <c r="I28" s="47">
        <f>[24]Abril!$J$12</f>
        <v>35.28</v>
      </c>
      <c r="J28" s="47">
        <f>[24]Abril!$J$13</f>
        <v>30.96</v>
      </c>
      <c r="K28" s="47">
        <f>[24]Abril!$J$14</f>
        <v>36</v>
      </c>
      <c r="L28" s="47">
        <f>[24]Abril!$J$15</f>
        <v>35.28</v>
      </c>
      <c r="M28" s="47">
        <f>[24]Abril!$J$16</f>
        <v>35.64</v>
      </c>
      <c r="N28" s="47">
        <f>[24]Abril!$J$17</f>
        <v>29.880000000000003</v>
      </c>
      <c r="O28" s="47">
        <f>[24]Abril!$J$18</f>
        <v>34.200000000000003</v>
      </c>
      <c r="P28" s="47">
        <f>[24]Abril!$J$19</f>
        <v>37.800000000000004</v>
      </c>
      <c r="Q28" s="47">
        <f>[24]Abril!$J$20</f>
        <v>25.92</v>
      </c>
      <c r="R28" s="47">
        <f>[24]Abril!$J$21</f>
        <v>31.680000000000003</v>
      </c>
      <c r="S28" s="47">
        <f>[24]Abril!$J$22</f>
        <v>31.680000000000003</v>
      </c>
      <c r="T28" s="47">
        <f>[24]Abril!$J$23</f>
        <v>23.400000000000002</v>
      </c>
      <c r="U28" s="47">
        <f>[24]Abril!$J$24</f>
        <v>23.759999999999998</v>
      </c>
      <c r="V28" s="47">
        <f>[24]Abril!$J$25</f>
        <v>23.400000000000002</v>
      </c>
      <c r="W28" s="47">
        <f>[24]Abril!$J$26</f>
        <v>26.28</v>
      </c>
      <c r="X28" s="47">
        <f>[24]Abril!$J$27</f>
        <v>33.840000000000003</v>
      </c>
      <c r="Y28" s="47">
        <f>[24]Abril!$J$28</f>
        <v>28.8</v>
      </c>
      <c r="Z28" s="47">
        <f>[24]Abril!$J$29</f>
        <v>24.48</v>
      </c>
      <c r="AA28" s="47">
        <f>[24]Abril!$J$30</f>
        <v>26.28</v>
      </c>
      <c r="AB28" s="47">
        <f>[24]Abril!$J$31</f>
        <v>21.240000000000002</v>
      </c>
      <c r="AC28" s="47">
        <f>[24]Abril!$J$32</f>
        <v>22.68</v>
      </c>
      <c r="AD28" s="47">
        <f>[24]Abril!$J$33</f>
        <v>26.64</v>
      </c>
      <c r="AE28" s="47">
        <f>[24]Abril!$J$34</f>
        <v>20.52</v>
      </c>
      <c r="AF28" s="48">
        <f t="shared" si="4"/>
        <v>37.800000000000004</v>
      </c>
      <c r="AG28" s="111">
        <f t="shared" si="2"/>
        <v>28.391999999999992</v>
      </c>
    </row>
    <row r="29" spans="1:33" ht="17.100000000000001" customHeight="1" x14ac:dyDescent="0.2">
      <c r="A29" s="138" t="s">
        <v>19</v>
      </c>
      <c r="B29" s="47" t="str">
        <f>[25]Abril!$J$5</f>
        <v>*</v>
      </c>
      <c r="C29" s="47" t="str">
        <f>[25]Abril!$J$6</f>
        <v>*</v>
      </c>
      <c r="D29" s="47" t="str">
        <f>[25]Abril!$J$7</f>
        <v>*</v>
      </c>
      <c r="E29" s="47" t="str">
        <f>[25]Abril!$J$8</f>
        <v>*</v>
      </c>
      <c r="F29" s="47" t="str">
        <f>[25]Abril!$J$9</f>
        <v>*</v>
      </c>
      <c r="G29" s="47" t="str">
        <f>[25]Abril!$J$10</f>
        <v>*</v>
      </c>
      <c r="H29" s="47" t="str">
        <f>[25]Abril!$J$11</f>
        <v>*</v>
      </c>
      <c r="I29" s="47" t="str">
        <f>[25]Abril!$J$12</f>
        <v>*</v>
      </c>
      <c r="J29" s="47" t="str">
        <f>[25]Abril!$J$13</f>
        <v>*</v>
      </c>
      <c r="K29" s="47" t="str">
        <f>[25]Abril!$J$14</f>
        <v>*</v>
      </c>
      <c r="L29" s="47" t="str">
        <f>[25]Abril!$J$15</f>
        <v>*</v>
      </c>
      <c r="M29" s="47" t="str">
        <f>[25]Abril!$J$16</f>
        <v>*</v>
      </c>
      <c r="N29" s="47" t="str">
        <f>[25]Abril!$J$17</f>
        <v>*</v>
      </c>
      <c r="O29" s="47">
        <f>[25]Abril!$J$18</f>
        <v>12.6</v>
      </c>
      <c r="P29" s="47">
        <f>[25]Abril!$J$19</f>
        <v>35.28</v>
      </c>
      <c r="Q29" s="47">
        <f>[25]Abril!$J$20</f>
        <v>30.240000000000002</v>
      </c>
      <c r="R29" s="47">
        <f>[25]Abril!$J$21</f>
        <v>40.680000000000007</v>
      </c>
      <c r="S29" s="47">
        <f>[25]Abril!$J$22</f>
        <v>33.119999999999997</v>
      </c>
      <c r="T29" s="47">
        <f>[25]Abril!$J$23</f>
        <v>40.680000000000007</v>
      </c>
      <c r="U29" s="47">
        <f>[25]Abril!$J$24</f>
        <v>31.319999999999997</v>
      </c>
      <c r="V29" s="47">
        <f>[25]Abril!$J$25</f>
        <v>21.6</v>
      </c>
      <c r="W29" s="47">
        <f>[25]Abril!$J$26</f>
        <v>24.840000000000003</v>
      </c>
      <c r="X29" s="47">
        <f>[25]Abril!$J$27</f>
        <v>28.8</v>
      </c>
      <c r="Y29" s="47">
        <f>[25]Abril!$J$28</f>
        <v>23.759999999999998</v>
      </c>
      <c r="Z29" s="47">
        <f>[25]Abril!$J$29</f>
        <v>22.32</v>
      </c>
      <c r="AA29" s="47">
        <f>[25]Abril!$J$30</f>
        <v>36.36</v>
      </c>
      <c r="AB29" s="47">
        <f>[25]Abril!$J$31</f>
        <v>30.240000000000002</v>
      </c>
      <c r="AC29" s="47">
        <f>[25]Abril!$J$32</f>
        <v>24.840000000000003</v>
      </c>
      <c r="AD29" s="47">
        <f>[25]Abril!$J$33</f>
        <v>29.16</v>
      </c>
      <c r="AE29" s="47">
        <f>[25]Abril!$J$34</f>
        <v>21.96</v>
      </c>
      <c r="AF29" s="48">
        <f t="shared" si="4"/>
        <v>40.680000000000007</v>
      </c>
      <c r="AG29" s="111">
        <f t="shared" si="2"/>
        <v>28.694117647058828</v>
      </c>
    </row>
    <row r="30" spans="1:33" ht="17.100000000000001" customHeight="1" x14ac:dyDescent="0.2">
      <c r="A30" s="138" t="s">
        <v>31</v>
      </c>
      <c r="B30" s="47">
        <f>[26]Abril!$J$5</f>
        <v>24.48</v>
      </c>
      <c r="C30" s="47">
        <f>[26]Abril!$J$6</f>
        <v>28.8</v>
      </c>
      <c r="D30" s="47">
        <f>[26]Abril!$J$7</f>
        <v>21.6</v>
      </c>
      <c r="E30" s="47">
        <f>[26]Abril!$J$8</f>
        <v>21.6</v>
      </c>
      <c r="F30" s="47">
        <f>[26]Abril!$J$9</f>
        <v>16.559999999999999</v>
      </c>
      <c r="G30" s="47">
        <f>[26]Abril!$J$10</f>
        <v>19.079999999999998</v>
      </c>
      <c r="H30" s="47">
        <f>[26]Abril!$J$11</f>
        <v>36</v>
      </c>
      <c r="I30" s="47">
        <f>[26]Abril!$J$12</f>
        <v>28.08</v>
      </c>
      <c r="J30" s="47">
        <f>[26]Abril!$J$13</f>
        <v>27</v>
      </c>
      <c r="K30" s="47">
        <f>[26]Abril!$J$14</f>
        <v>33.119999999999997</v>
      </c>
      <c r="L30" s="47">
        <f>[26]Abril!$J$15</f>
        <v>40.32</v>
      </c>
      <c r="M30" s="47">
        <f>[26]Abril!$J$16</f>
        <v>36</v>
      </c>
      <c r="N30" s="47">
        <f>[26]Abril!$J$17</f>
        <v>29.880000000000003</v>
      </c>
      <c r="O30" s="47">
        <f>[26]Abril!$J$18</f>
        <v>28.44</v>
      </c>
      <c r="P30" s="47">
        <f>[26]Abril!$J$19</f>
        <v>29.880000000000003</v>
      </c>
      <c r="Q30" s="47">
        <f>[26]Abril!$J$20</f>
        <v>28.08</v>
      </c>
      <c r="R30" s="47">
        <f>[26]Abril!$J$21</f>
        <v>29.52</v>
      </c>
      <c r="S30" s="47">
        <f>[26]Abril!$J$22</f>
        <v>32.04</v>
      </c>
      <c r="T30" s="47">
        <f>[26]Abril!$J$23</f>
        <v>28.08</v>
      </c>
      <c r="U30" s="47">
        <f>[26]Abril!$J$24</f>
        <v>35.28</v>
      </c>
      <c r="V30" s="47">
        <f>[26]Abril!$J$25</f>
        <v>24.840000000000003</v>
      </c>
      <c r="W30" s="47">
        <f>[26]Abril!$J$26</f>
        <v>25.56</v>
      </c>
      <c r="X30" s="47">
        <f>[26]Abril!$J$27</f>
        <v>27.36</v>
      </c>
      <c r="Y30" s="47">
        <f>[26]Abril!$J$28</f>
        <v>26.28</v>
      </c>
      <c r="Z30" s="47">
        <f>[26]Abril!$J$29</f>
        <v>27.36</v>
      </c>
      <c r="AA30" s="47">
        <f>[26]Abril!$J$30</f>
        <v>24.48</v>
      </c>
      <c r="AB30" s="47">
        <f>[26]Abril!$J$31</f>
        <v>28.8</v>
      </c>
      <c r="AC30" s="47">
        <f>[26]Abril!$J$32</f>
        <v>23.040000000000003</v>
      </c>
      <c r="AD30" s="47">
        <f>[26]Abril!$J$33</f>
        <v>28.44</v>
      </c>
      <c r="AE30" s="47">
        <f>[26]Abril!$J$34</f>
        <v>27</v>
      </c>
      <c r="AF30" s="48">
        <f t="shared" si="4"/>
        <v>40.32</v>
      </c>
      <c r="AG30" s="111">
        <f t="shared" si="2"/>
        <v>27.899999999999995</v>
      </c>
    </row>
    <row r="31" spans="1:33" ht="17.100000000000001" customHeight="1" x14ac:dyDescent="0.2">
      <c r="A31" s="138" t="s">
        <v>51</v>
      </c>
      <c r="B31" s="47">
        <f>[27]Abril!$J$5</f>
        <v>26.28</v>
      </c>
      <c r="C31" s="47">
        <f>[27]Abril!$J$6</f>
        <v>24.12</v>
      </c>
      <c r="D31" s="47">
        <f>[27]Abril!$J$7</f>
        <v>25.2</v>
      </c>
      <c r="E31" s="47">
        <f>[27]Abril!$J$8</f>
        <v>17.28</v>
      </c>
      <c r="F31" s="47">
        <f>[27]Abril!$J$9</f>
        <v>33.480000000000004</v>
      </c>
      <c r="G31" s="47">
        <f>[27]Abril!$J$10</f>
        <v>24.48</v>
      </c>
      <c r="H31" s="47">
        <f>[27]Abril!$J$11</f>
        <v>29.52</v>
      </c>
      <c r="I31" s="47">
        <f>[27]Abril!$J$12</f>
        <v>23.759999999999998</v>
      </c>
      <c r="J31" s="47">
        <f>[27]Abril!$J$13</f>
        <v>29.52</v>
      </c>
      <c r="K31" s="47">
        <f>[27]Abril!$J$14</f>
        <v>31.319999999999997</v>
      </c>
      <c r="L31" s="47">
        <f>[27]Abril!$J$15</f>
        <v>33.840000000000003</v>
      </c>
      <c r="M31" s="47">
        <f>[27]Abril!$J$16</f>
        <v>39.24</v>
      </c>
      <c r="N31" s="47">
        <f>[27]Abril!$J$17</f>
        <v>34.200000000000003</v>
      </c>
      <c r="O31" s="47">
        <f>[27]Abril!$J$18</f>
        <v>41.04</v>
      </c>
      <c r="P31" s="47">
        <f>[27]Abril!$J$19</f>
        <v>28.8</v>
      </c>
      <c r="Q31" s="47">
        <f>[27]Abril!$J$20</f>
        <v>38.880000000000003</v>
      </c>
      <c r="R31" s="47">
        <f>[27]Abril!$J$21</f>
        <v>42.12</v>
      </c>
      <c r="S31" s="47">
        <f>[27]Abril!$J$22</f>
        <v>27.720000000000002</v>
      </c>
      <c r="T31" s="47">
        <f>[27]Abril!$J$23</f>
        <v>23.400000000000002</v>
      </c>
      <c r="U31" s="47">
        <f>[27]Abril!$J$24</f>
        <v>19.079999999999998</v>
      </c>
      <c r="V31" s="47">
        <f>[27]Abril!$J$25</f>
        <v>27</v>
      </c>
      <c r="W31" s="47">
        <f>[27]Abril!$J$26</f>
        <v>26.64</v>
      </c>
      <c r="X31" s="47">
        <f>[27]Abril!$J$27</f>
        <v>25.56</v>
      </c>
      <c r="Y31" s="47">
        <f>[27]Abril!$J$28</f>
        <v>28.44</v>
      </c>
      <c r="Z31" s="47">
        <f>[27]Abril!$J$29</f>
        <v>30.240000000000002</v>
      </c>
      <c r="AA31" s="47">
        <f>[27]Abril!$J$30</f>
        <v>54</v>
      </c>
      <c r="AB31" s="47">
        <f>[27]Abril!$J$31</f>
        <v>21.96</v>
      </c>
      <c r="AC31" s="47">
        <f>[27]Abril!$J$32</f>
        <v>47.16</v>
      </c>
      <c r="AD31" s="47">
        <f>[27]Abril!$J$33</f>
        <v>34.56</v>
      </c>
      <c r="AE31" s="47">
        <f>[27]Abril!$J$34</f>
        <v>35.28</v>
      </c>
      <c r="AF31" s="48">
        <f>MAX(B31:AE31)</f>
        <v>54</v>
      </c>
      <c r="AG31" s="111">
        <f t="shared" si="2"/>
        <v>30.804000000000006</v>
      </c>
    </row>
    <row r="32" spans="1:33" ht="17.100000000000001" customHeight="1" x14ac:dyDescent="0.2">
      <c r="A32" s="138" t="s">
        <v>20</v>
      </c>
      <c r="B32" s="122">
        <f>[28]Abril!$J$5</f>
        <v>28.44</v>
      </c>
      <c r="C32" s="122">
        <f>[28]Abril!$J$6</f>
        <v>20.88</v>
      </c>
      <c r="D32" s="122">
        <f>[28]Abril!$J$7</f>
        <v>21.96</v>
      </c>
      <c r="E32" s="122">
        <f>[28]Abril!$J$8</f>
        <v>22.68</v>
      </c>
      <c r="F32" s="122">
        <f>[28]Abril!$J$9</f>
        <v>19.8</v>
      </c>
      <c r="G32" s="122">
        <f>[28]Abril!$J$10</f>
        <v>18.720000000000002</v>
      </c>
      <c r="H32" s="122">
        <f>[28]Abril!$J$11</f>
        <v>25.92</v>
      </c>
      <c r="I32" s="122">
        <f>[28]Abril!$J$12</f>
        <v>26.64</v>
      </c>
      <c r="J32" s="122">
        <f>[28]Abril!$J$13</f>
        <v>26.64</v>
      </c>
      <c r="K32" s="122">
        <f>[28]Abril!$J$14</f>
        <v>29.880000000000003</v>
      </c>
      <c r="L32" s="122">
        <f>[28]Abril!$J$15</f>
        <v>35.64</v>
      </c>
      <c r="M32" s="122">
        <f>[28]Abril!$J$16</f>
        <v>26.64</v>
      </c>
      <c r="N32" s="122">
        <f>[28]Abril!$J$17</f>
        <v>25.92</v>
      </c>
      <c r="O32" s="122">
        <f>[28]Abril!$J$18</f>
        <v>20.16</v>
      </c>
      <c r="P32" s="122">
        <f>[28]Abril!$J$19</f>
        <v>36.36</v>
      </c>
      <c r="Q32" s="122">
        <f>[28]Abril!$J$20</f>
        <v>23.759999999999998</v>
      </c>
      <c r="R32" s="122">
        <f>[28]Abril!$J$21</f>
        <v>27.36</v>
      </c>
      <c r="S32" s="122">
        <f>[28]Abril!$J$22</f>
        <v>30.240000000000002</v>
      </c>
      <c r="T32" s="122">
        <f>[28]Abril!$J$23</f>
        <v>22.68</v>
      </c>
      <c r="U32" s="122">
        <f>[28]Abril!$J$24</f>
        <v>27.36</v>
      </c>
      <c r="V32" s="122">
        <f>[28]Abril!$J$25</f>
        <v>20.16</v>
      </c>
      <c r="W32" s="122">
        <f>[28]Abril!$J$26</f>
        <v>23.759999999999998</v>
      </c>
      <c r="X32" s="122">
        <f>[28]Abril!$J$27</f>
        <v>21.240000000000002</v>
      </c>
      <c r="Y32" s="122">
        <f>[28]Abril!$J$28</f>
        <v>22.68</v>
      </c>
      <c r="Z32" s="122">
        <f>[28]Abril!$J$29</f>
        <v>33.119999999999997</v>
      </c>
      <c r="AA32" s="122">
        <f>[28]Abril!$J$30</f>
        <v>21.6</v>
      </c>
      <c r="AB32" s="122">
        <f>[28]Abril!$J$31</f>
        <v>25.56</v>
      </c>
      <c r="AC32" s="122">
        <f>[28]Abril!$J$32</f>
        <v>19.8</v>
      </c>
      <c r="AD32" s="122">
        <f>[28]Abril!$J$33</f>
        <v>25.92</v>
      </c>
      <c r="AE32" s="122">
        <f>[28]Abril!$J$34</f>
        <v>21.6</v>
      </c>
      <c r="AF32" s="72">
        <f>MAX(B32:AE32)</f>
        <v>36.36</v>
      </c>
      <c r="AG32" s="111">
        <f t="shared" ref="AG32" si="5">AVERAGE(B32:AE32)</f>
        <v>25.103999999999996</v>
      </c>
    </row>
    <row r="33" spans="1:33" ht="17.100000000000001" customHeight="1" x14ac:dyDescent="0.2">
      <c r="A33" s="87" t="s">
        <v>149</v>
      </c>
      <c r="B33" s="47" t="str">
        <f>[29]Abril!$J$5</f>
        <v>*</v>
      </c>
      <c r="C33" s="47" t="str">
        <f>[29]Abril!$J$6</f>
        <v>*</v>
      </c>
      <c r="D33" s="47" t="str">
        <f>[29]Abril!$J$7</f>
        <v>*</v>
      </c>
      <c r="E33" s="47" t="str">
        <f>[29]Abril!$J$8</f>
        <v>*</v>
      </c>
      <c r="F33" s="47" t="str">
        <f>[29]Abril!$J$9</f>
        <v>*</v>
      </c>
      <c r="G33" s="47" t="str">
        <f>[29]Abril!$J$10</f>
        <v>*</v>
      </c>
      <c r="H33" s="47" t="str">
        <f>[29]Abril!$J$11</f>
        <v>*</v>
      </c>
      <c r="I33" s="47" t="str">
        <f>[29]Abril!$J$12</f>
        <v>*</v>
      </c>
      <c r="J33" s="47">
        <f>[29]Abril!$J$13</f>
        <v>15.840000000000002</v>
      </c>
      <c r="K33" s="47">
        <f>[29]Abril!$J$14</f>
        <v>33.840000000000003</v>
      </c>
      <c r="L33" s="47">
        <f>[29]Abril!$J$15</f>
        <v>35.28</v>
      </c>
      <c r="M33" s="47">
        <f>[29]Abril!$J$16</f>
        <v>28.44</v>
      </c>
      <c r="N33" s="47">
        <f>[29]Abril!$J$17</f>
        <v>27</v>
      </c>
      <c r="O33" s="47">
        <f>[29]Abril!$J$18</f>
        <v>34.92</v>
      </c>
      <c r="P33" s="47">
        <f>[29]Abril!$J$19</f>
        <v>38.519999999999996</v>
      </c>
      <c r="Q33" s="47">
        <f>[29]Abril!$J$20</f>
        <v>39.6</v>
      </c>
      <c r="R33" s="47">
        <f>[29]Abril!$J$21</f>
        <v>37.080000000000005</v>
      </c>
      <c r="S33" s="47">
        <f>[29]Abril!$J$22</f>
        <v>34.92</v>
      </c>
      <c r="T33" s="47">
        <f>[29]Abril!$J$23</f>
        <v>32.76</v>
      </c>
      <c r="U33" s="47">
        <f>[29]Abril!$J$24</f>
        <v>40.680000000000007</v>
      </c>
      <c r="V33" s="47">
        <f>[29]Abril!$J$25</f>
        <v>23.759999999999998</v>
      </c>
      <c r="W33" s="47">
        <f>[29]Abril!$J$26</f>
        <v>26.28</v>
      </c>
      <c r="X33" s="47">
        <f>[29]Abril!$J$27</f>
        <v>26.28</v>
      </c>
      <c r="Y33" s="47">
        <f>[29]Abril!$J$28</f>
        <v>25.56</v>
      </c>
      <c r="Z33" s="47">
        <f>[29]Abril!$J$29</f>
        <v>24.840000000000003</v>
      </c>
      <c r="AA33" s="47">
        <f>[29]Abril!$J$30</f>
        <v>24.48</v>
      </c>
      <c r="AB33" s="47">
        <f>[29]Abril!$J$31</f>
        <v>26.64</v>
      </c>
      <c r="AC33" s="47">
        <f>[29]Abril!$J$32</f>
        <v>24.840000000000003</v>
      </c>
      <c r="AD33" s="47">
        <f>[29]Abril!$J$33</f>
        <v>29.880000000000003</v>
      </c>
      <c r="AE33" s="47">
        <f>[29]Abril!$J$34</f>
        <v>26.28</v>
      </c>
      <c r="AF33" s="44">
        <f t="shared" ref="AF33:AF49" si="6">MAX(B33:AE33)</f>
        <v>40.680000000000007</v>
      </c>
      <c r="AG33" s="111">
        <f>AVERAGE(B33:AE33)</f>
        <v>29.896363636363631</v>
      </c>
    </row>
    <row r="34" spans="1:33" ht="17.100000000000001" customHeight="1" x14ac:dyDescent="0.2">
      <c r="A34" s="87" t="s">
        <v>150</v>
      </c>
      <c r="B34" s="47" t="str">
        <f>[30]Abril!$J$5</f>
        <v>*</v>
      </c>
      <c r="C34" s="47" t="str">
        <f>[30]Abril!$J$6</f>
        <v>*</v>
      </c>
      <c r="D34" s="47" t="str">
        <f>[30]Abril!$J$7</f>
        <v>*</v>
      </c>
      <c r="E34" s="47" t="str">
        <f>[30]Abril!$J$8</f>
        <v>*</v>
      </c>
      <c r="F34" s="47" t="str">
        <f>[30]Abril!$J$9</f>
        <v>*</v>
      </c>
      <c r="G34" s="47" t="str">
        <f>[30]Abril!$J$10</f>
        <v>*</v>
      </c>
      <c r="H34" s="47" t="str">
        <f>[30]Abril!$J$11</f>
        <v>*</v>
      </c>
      <c r="I34" s="47" t="str">
        <f>[30]Abril!$J$12</f>
        <v>*</v>
      </c>
      <c r="J34" s="47" t="str">
        <f>[30]Abril!$J$13</f>
        <v>*</v>
      </c>
      <c r="K34" s="47" t="str">
        <f>[30]Abril!$J$14</f>
        <v>*</v>
      </c>
      <c r="L34" s="47" t="str">
        <f>[30]Abril!$J$15</f>
        <v>*</v>
      </c>
      <c r="M34" s="47" t="str">
        <f>[30]Abril!$J$16</f>
        <v>*</v>
      </c>
      <c r="N34" s="47">
        <f>[30]Abril!$J$17</f>
        <v>19.440000000000001</v>
      </c>
      <c r="O34" s="47">
        <f>[30]Abril!$J$18</f>
        <v>27.36</v>
      </c>
      <c r="P34" s="47">
        <f>[30]Abril!$J$19</f>
        <v>41.76</v>
      </c>
      <c r="Q34" s="47">
        <f>[30]Abril!$J$20</f>
        <v>38.880000000000003</v>
      </c>
      <c r="R34" s="47">
        <f>[30]Abril!$J$21</f>
        <v>47.88</v>
      </c>
      <c r="S34" s="47">
        <f>[30]Abril!$J$22</f>
        <v>43.56</v>
      </c>
      <c r="T34" s="47">
        <f>[30]Abril!$J$23</f>
        <v>40.32</v>
      </c>
      <c r="U34" s="47">
        <f>[30]Abril!$J$24</f>
        <v>30.96</v>
      </c>
      <c r="V34" s="47">
        <f>[30]Abril!$J$25</f>
        <v>44.28</v>
      </c>
      <c r="W34" s="47">
        <f>[30]Abril!$J$26</f>
        <v>28.8</v>
      </c>
      <c r="X34" s="47">
        <f>[30]Abril!$J$27</f>
        <v>34.56</v>
      </c>
      <c r="Y34" s="47">
        <f>[30]Abril!$J$28</f>
        <v>30.6</v>
      </c>
      <c r="Z34" s="47">
        <f>[30]Abril!$J$29</f>
        <v>27.36</v>
      </c>
      <c r="AA34" s="47">
        <f>[30]Abril!$J$30</f>
        <v>29.52</v>
      </c>
      <c r="AB34" s="47">
        <f>[30]Abril!$J$31</f>
        <v>32.04</v>
      </c>
      <c r="AC34" s="47">
        <f>[30]Abril!$J$32</f>
        <v>32.4</v>
      </c>
      <c r="AD34" s="47">
        <f>[30]Abril!$J$33</f>
        <v>34.56</v>
      </c>
      <c r="AE34" s="47">
        <f>[30]Abril!$J$34</f>
        <v>32.76</v>
      </c>
      <c r="AF34" s="48">
        <f t="shared" si="6"/>
        <v>47.88</v>
      </c>
      <c r="AG34" s="111">
        <f t="shared" ref="AG34:AG49" si="7">AVERAGE(B34:AE34)</f>
        <v>34.28</v>
      </c>
    </row>
    <row r="35" spans="1:33" ht="17.100000000000001" customHeight="1" x14ac:dyDescent="0.2">
      <c r="A35" s="87" t="s">
        <v>151</v>
      </c>
      <c r="B35" s="47">
        <f>[31]Abril!$J$5</f>
        <v>40.680000000000007</v>
      </c>
      <c r="C35" s="47">
        <f>[31]Abril!$J$6</f>
        <v>37.800000000000004</v>
      </c>
      <c r="D35" s="47">
        <f>[31]Abril!$J$7</f>
        <v>22.68</v>
      </c>
      <c r="E35" s="47">
        <f>[31]Abril!$J$8</f>
        <v>29.880000000000003</v>
      </c>
      <c r="F35" s="47">
        <f>[31]Abril!$J$9</f>
        <v>23.040000000000003</v>
      </c>
      <c r="G35" s="47">
        <f>[31]Abril!$J$10</f>
        <v>25.92</v>
      </c>
      <c r="H35" s="47">
        <f>[31]Abril!$J$11</f>
        <v>32.76</v>
      </c>
      <c r="I35" s="47">
        <f>[31]Abril!$J$12</f>
        <v>40.32</v>
      </c>
      <c r="J35" s="47">
        <f>[31]Abril!$J$13</f>
        <v>33.119999999999997</v>
      </c>
      <c r="K35" s="47">
        <f>[31]Abril!$J$14</f>
        <v>35.64</v>
      </c>
      <c r="L35" s="47">
        <f>[31]Abril!$J$15</f>
        <v>39.24</v>
      </c>
      <c r="M35" s="47">
        <f>[31]Abril!$J$16</f>
        <v>39.24</v>
      </c>
      <c r="N35" s="47">
        <f>[31]Abril!$J$17</f>
        <v>31.680000000000003</v>
      </c>
      <c r="O35" s="47">
        <f>[31]Abril!$J$18</f>
        <v>39.6</v>
      </c>
      <c r="P35" s="47">
        <f>[31]Abril!$J$19</f>
        <v>41.76</v>
      </c>
      <c r="Q35" s="47">
        <f>[31]Abril!$J$20</f>
        <v>34.200000000000003</v>
      </c>
      <c r="R35" s="47">
        <f>[31]Abril!$J$21</f>
        <v>38.880000000000003</v>
      </c>
      <c r="S35" s="47">
        <f>[31]Abril!$J$22</f>
        <v>34.200000000000003</v>
      </c>
      <c r="T35" s="47">
        <f>[31]Abril!$J$23</f>
        <v>28.44</v>
      </c>
      <c r="U35" s="47">
        <f>[31]Abril!$J$24</f>
        <v>39.96</v>
      </c>
      <c r="V35" s="47">
        <f>[31]Abril!$J$25</f>
        <v>24.48</v>
      </c>
      <c r="W35" s="47">
        <f>[31]Abril!$J$26</f>
        <v>30.6</v>
      </c>
      <c r="X35" s="47">
        <f>[31]Abril!$J$27</f>
        <v>38.159999999999997</v>
      </c>
      <c r="Y35" s="47">
        <f>[31]Abril!$J$28</f>
        <v>45</v>
      </c>
      <c r="Z35" s="47">
        <f>[31]Abril!$J$29</f>
        <v>34.200000000000003</v>
      </c>
      <c r="AA35" s="47">
        <f>[31]Abril!$J$30</f>
        <v>31.680000000000003</v>
      </c>
      <c r="AB35" s="47">
        <f>[31]Abril!$J$31</f>
        <v>31.680000000000003</v>
      </c>
      <c r="AC35" s="47">
        <f>[31]Abril!$J$32</f>
        <v>28.44</v>
      </c>
      <c r="AD35" s="47">
        <f>[31]Abril!$J$33</f>
        <v>32.4</v>
      </c>
      <c r="AE35" s="47">
        <f>[31]Abril!$J$34</f>
        <v>32.04</v>
      </c>
      <c r="AF35" s="48">
        <f t="shared" si="6"/>
        <v>45</v>
      </c>
      <c r="AG35" s="111">
        <f t="shared" si="7"/>
        <v>33.924000000000007</v>
      </c>
    </row>
    <row r="36" spans="1:33" ht="17.100000000000001" customHeight="1" x14ac:dyDescent="0.2">
      <c r="A36" s="87" t="s">
        <v>152</v>
      </c>
      <c r="B36" s="47" t="str">
        <f>[32]Abril!$J$5</f>
        <v>*</v>
      </c>
      <c r="C36" s="47" t="str">
        <f>[32]Abril!$J$6</f>
        <v>*</v>
      </c>
      <c r="D36" s="47" t="str">
        <f>[32]Abril!$J$7</f>
        <v>*</v>
      </c>
      <c r="E36" s="47" t="str">
        <f>[32]Abril!$J$8</f>
        <v>*</v>
      </c>
      <c r="F36" s="47" t="str">
        <f>[32]Abril!$J$9</f>
        <v>*</v>
      </c>
      <c r="G36" s="47" t="str">
        <f>[32]Abril!$J$10</f>
        <v>*</v>
      </c>
      <c r="H36" s="47" t="str">
        <f>[32]Abril!$J$11</f>
        <v>*</v>
      </c>
      <c r="I36" s="47" t="str">
        <f>[32]Abril!$J$12</f>
        <v>*</v>
      </c>
      <c r="J36" s="47" t="str">
        <f>[32]Abril!$J$13</f>
        <v>*</v>
      </c>
      <c r="K36" s="47" t="str">
        <f>[32]Abril!$J$14</f>
        <v>*</v>
      </c>
      <c r="L36" s="47" t="str">
        <f>[32]Abril!$J$15</f>
        <v>*</v>
      </c>
      <c r="M36" s="47" t="str">
        <f>[32]Abril!$J$16</f>
        <v>*</v>
      </c>
      <c r="N36" s="47" t="str">
        <f>[32]Abril!$J$17</f>
        <v>*</v>
      </c>
      <c r="O36" s="47" t="str">
        <f>[32]Abril!$J$18</f>
        <v>*</v>
      </c>
      <c r="P36" s="47" t="str">
        <f>[32]Abril!$J$19</f>
        <v>*</v>
      </c>
      <c r="Q36" s="47" t="str">
        <f>[32]Abril!$J$20</f>
        <v>*</v>
      </c>
      <c r="R36" s="47" t="str">
        <f>[32]Abril!$J$21</f>
        <v>*</v>
      </c>
      <c r="S36" s="47" t="str">
        <f>[32]Abril!$J$22</f>
        <v>*</v>
      </c>
      <c r="T36" s="47" t="str">
        <f>[32]Abril!$J$23</f>
        <v>*</v>
      </c>
      <c r="U36" s="47" t="str">
        <f>[32]Abril!$J$24</f>
        <v>*</v>
      </c>
      <c r="V36" s="47" t="str">
        <f>[32]Abril!$J$25</f>
        <v>*</v>
      </c>
      <c r="W36" s="47" t="str">
        <f>[32]Abril!$J$26</f>
        <v>*</v>
      </c>
      <c r="X36" s="47" t="str">
        <f>[32]Abril!$J$27</f>
        <v>*</v>
      </c>
      <c r="Y36" s="47" t="str">
        <f>[32]Abril!$J$28</f>
        <v>*</v>
      </c>
      <c r="Z36" s="47" t="str">
        <f>[32]Abril!$J$29</f>
        <v>*</v>
      </c>
      <c r="AA36" s="47" t="str">
        <f>[32]Abril!$J$30</f>
        <v>*</v>
      </c>
      <c r="AB36" s="47" t="str">
        <f>[32]Abril!$J$31</f>
        <v>*</v>
      </c>
      <c r="AC36" s="47" t="str">
        <f>[32]Abril!$J$32</f>
        <v>*</v>
      </c>
      <c r="AD36" s="47" t="str">
        <f>[32]Abril!$J$33</f>
        <v>*</v>
      </c>
      <c r="AE36" s="47" t="str">
        <f>[32]Abril!$J$34</f>
        <v>*</v>
      </c>
      <c r="AF36" s="48" t="s">
        <v>133</v>
      </c>
      <c r="AG36" s="111" t="s">
        <v>133</v>
      </c>
    </row>
    <row r="37" spans="1:33" ht="17.100000000000001" customHeight="1" x14ac:dyDescent="0.2">
      <c r="A37" s="87" t="s">
        <v>153</v>
      </c>
      <c r="B37" s="47" t="str">
        <f>[33]Abril!$J$5</f>
        <v>*</v>
      </c>
      <c r="C37" s="47" t="str">
        <f>[33]Abril!$J$6</f>
        <v>*</v>
      </c>
      <c r="D37" s="47" t="str">
        <f>[33]Abril!$J$7</f>
        <v>*</v>
      </c>
      <c r="E37" s="47" t="str">
        <f>[33]Abril!$J$8</f>
        <v>*</v>
      </c>
      <c r="F37" s="47" t="str">
        <f>[33]Abril!$J$9</f>
        <v>*</v>
      </c>
      <c r="G37" s="47">
        <f>[33]Abril!$J$10</f>
        <v>18.36</v>
      </c>
      <c r="H37" s="47">
        <f>[33]Abril!$J$11</f>
        <v>24.48</v>
      </c>
      <c r="I37" s="47">
        <f>[33]Abril!$J$12</f>
        <v>28.08</v>
      </c>
      <c r="J37" s="47">
        <f>[33]Abril!$J$13</f>
        <v>25.2</v>
      </c>
      <c r="K37" s="47">
        <f>[33]Abril!$J$14</f>
        <v>31.319999999999997</v>
      </c>
      <c r="L37" s="47">
        <f>[33]Abril!$J$15</f>
        <v>36.72</v>
      </c>
      <c r="M37" s="47">
        <f>[33]Abril!$J$16</f>
        <v>33.480000000000004</v>
      </c>
      <c r="N37" s="47">
        <f>[33]Abril!$J$17</f>
        <v>27.36</v>
      </c>
      <c r="O37" s="47">
        <f>[33]Abril!$J$18</f>
        <v>29.880000000000003</v>
      </c>
      <c r="P37" s="47">
        <f>[33]Abril!$J$19</f>
        <v>33.480000000000004</v>
      </c>
      <c r="Q37" s="47">
        <f>[33]Abril!$J$20</f>
        <v>33.480000000000004</v>
      </c>
      <c r="R37" s="47">
        <f>[33]Abril!$J$21</f>
        <v>34.56</v>
      </c>
      <c r="S37" s="47">
        <f>[33]Abril!$J$22</f>
        <v>30.96</v>
      </c>
      <c r="T37" s="47">
        <f>[33]Abril!$J$23</f>
        <v>25.56</v>
      </c>
      <c r="U37" s="47">
        <f>[33]Abril!$J$24</f>
        <v>26.28</v>
      </c>
      <c r="V37" s="47">
        <f>[33]Abril!$J$25</f>
        <v>22.32</v>
      </c>
      <c r="W37" s="47">
        <f>[33]Abril!$J$26</f>
        <v>24.840000000000003</v>
      </c>
      <c r="X37" s="47">
        <f>[33]Abril!$J$27</f>
        <v>21.240000000000002</v>
      </c>
      <c r="Y37" s="47">
        <f>[33]Abril!$J$28</f>
        <v>24.48</v>
      </c>
      <c r="Z37" s="47">
        <f>[33]Abril!$J$29</f>
        <v>25.56</v>
      </c>
      <c r="AA37" s="47">
        <f>[33]Abril!$J$30</f>
        <v>22.68</v>
      </c>
      <c r="AB37" s="47">
        <f>[33]Abril!$J$31</f>
        <v>26.64</v>
      </c>
      <c r="AC37" s="47">
        <f>[33]Abril!$J$32</f>
        <v>31.319999999999997</v>
      </c>
      <c r="AD37" s="47">
        <f>[33]Abril!$J$33</f>
        <v>27</v>
      </c>
      <c r="AE37" s="47">
        <f>[33]Abril!$J$34</f>
        <v>29.16</v>
      </c>
      <c r="AF37" s="48">
        <f t="shared" si="6"/>
        <v>36.72</v>
      </c>
      <c r="AG37" s="111">
        <f t="shared" si="7"/>
        <v>27.777599999999996</v>
      </c>
    </row>
    <row r="38" spans="1:33" ht="17.100000000000001" customHeight="1" x14ac:dyDescent="0.2">
      <c r="A38" s="87" t="s">
        <v>154</v>
      </c>
      <c r="B38" s="47">
        <f>[34]Abril!$J$5</f>
        <v>30.6</v>
      </c>
      <c r="C38" s="47">
        <f>[34]Abril!$J$6</f>
        <v>28.08</v>
      </c>
      <c r="D38" s="47">
        <f>[34]Abril!$J$7</f>
        <v>23.759999999999998</v>
      </c>
      <c r="E38" s="47">
        <f>[34]Abril!$J$8</f>
        <v>25.56</v>
      </c>
      <c r="F38" s="47">
        <f>[34]Abril!$J$9</f>
        <v>18.36</v>
      </c>
      <c r="G38" s="47">
        <f>[34]Abril!$J$10</f>
        <v>21.6</v>
      </c>
      <c r="H38" s="47">
        <f>[34]Abril!$J$11</f>
        <v>32.4</v>
      </c>
      <c r="I38" s="47">
        <f>[34]Abril!$J$12</f>
        <v>30.96</v>
      </c>
      <c r="J38" s="47">
        <f>[34]Abril!$J$13</f>
        <v>25.56</v>
      </c>
      <c r="K38" s="47">
        <f>[34]Abril!$J$14</f>
        <v>42.84</v>
      </c>
      <c r="L38" s="47">
        <f>[34]Abril!$J$15</f>
        <v>50.04</v>
      </c>
      <c r="M38" s="47">
        <f>[34]Abril!$J$16</f>
        <v>43.2</v>
      </c>
      <c r="N38" s="47">
        <f>[34]Abril!$J$17</f>
        <v>29.880000000000003</v>
      </c>
      <c r="O38" s="47">
        <f>[34]Abril!$J$18</f>
        <v>25.92</v>
      </c>
      <c r="P38" s="47">
        <f>[34]Abril!$J$19</f>
        <v>28.8</v>
      </c>
      <c r="Q38" s="47">
        <f>[34]Abril!$J$20</f>
        <v>34.92</v>
      </c>
      <c r="R38" s="47">
        <f>[34]Abril!$J$21</f>
        <v>39.6</v>
      </c>
      <c r="S38" s="47">
        <f>[34]Abril!$J$22</f>
        <v>38.880000000000003</v>
      </c>
      <c r="T38" s="47">
        <f>[34]Abril!$J$23</f>
        <v>38.159999999999997</v>
      </c>
      <c r="U38" s="47">
        <f>[34]Abril!$J$24</f>
        <v>35.64</v>
      </c>
      <c r="V38" s="47">
        <f>[34]Abril!$J$25</f>
        <v>25.92</v>
      </c>
      <c r="W38" s="47">
        <f>[34]Abril!$J$26</f>
        <v>29.880000000000003</v>
      </c>
      <c r="X38" s="47">
        <f>[34]Abril!$J$27</f>
        <v>27.36</v>
      </c>
      <c r="Y38" s="47">
        <f>[34]Abril!$J$28</f>
        <v>31.319999999999997</v>
      </c>
      <c r="Z38" s="47">
        <f>[34]Abril!$J$29</f>
        <v>38.519999999999996</v>
      </c>
      <c r="AA38" s="47">
        <f>[34]Abril!$J$30</f>
        <v>28.8</v>
      </c>
      <c r="AB38" s="47">
        <f>[34]Abril!$J$31</f>
        <v>29.52</v>
      </c>
      <c r="AC38" s="47">
        <f>[34]Abril!$J$32</f>
        <v>31.319999999999997</v>
      </c>
      <c r="AD38" s="47">
        <f>[34]Abril!$J$33</f>
        <v>32.76</v>
      </c>
      <c r="AE38" s="47">
        <f>[34]Abril!$J$34</f>
        <v>28.44</v>
      </c>
      <c r="AF38" s="48">
        <f t="shared" si="6"/>
        <v>50.04</v>
      </c>
      <c r="AG38" s="111">
        <f t="shared" si="7"/>
        <v>31.62</v>
      </c>
    </row>
    <row r="39" spans="1:33" ht="17.100000000000001" customHeight="1" x14ac:dyDescent="0.2">
      <c r="A39" s="87" t="s">
        <v>155</v>
      </c>
      <c r="B39" s="47" t="str">
        <f>[35]Abril!$J$5</f>
        <v>*</v>
      </c>
      <c r="C39" s="47" t="str">
        <f>[35]Abril!$J$6</f>
        <v>*</v>
      </c>
      <c r="D39" s="47" t="str">
        <f>[35]Abril!$J$7</f>
        <v>*</v>
      </c>
      <c r="E39" s="47" t="str">
        <f>[35]Abril!$J$8</f>
        <v>*</v>
      </c>
      <c r="F39" s="47" t="str">
        <f>[35]Abril!$J$9</f>
        <v>*</v>
      </c>
      <c r="G39" s="47" t="str">
        <f>[35]Abril!$J$10</f>
        <v>*</v>
      </c>
      <c r="H39" s="47" t="str">
        <f>[35]Abril!$J$11</f>
        <v>*</v>
      </c>
      <c r="I39" s="47" t="str">
        <f>[35]Abril!$J$12</f>
        <v>*</v>
      </c>
      <c r="J39" s="47" t="str">
        <f>[35]Abril!$J$13</f>
        <v>*</v>
      </c>
      <c r="K39" s="47" t="str">
        <f>[35]Abril!$J$14</f>
        <v>*</v>
      </c>
      <c r="L39" s="47" t="str">
        <f>[35]Abril!$J$15</f>
        <v>*</v>
      </c>
      <c r="M39" s="47" t="str">
        <f>[35]Abril!$J$16</f>
        <v>*</v>
      </c>
      <c r="N39" s="47" t="str">
        <f>[35]Abril!$J$17</f>
        <v>*</v>
      </c>
      <c r="O39" s="47" t="str">
        <f>[35]Abril!$J$18</f>
        <v>*</v>
      </c>
      <c r="P39" s="47" t="str">
        <f>[35]Abril!$J$19</f>
        <v>*</v>
      </c>
      <c r="Q39" s="47" t="str">
        <f>[35]Abril!$J$20</f>
        <v>*</v>
      </c>
      <c r="R39" s="47">
        <f>[35]Abril!$J$21</f>
        <v>26.64</v>
      </c>
      <c r="S39" s="47">
        <f>[35]Abril!$J$22</f>
        <v>30.96</v>
      </c>
      <c r="T39" s="47">
        <f>[35]Abril!$J$23</f>
        <v>24.840000000000003</v>
      </c>
      <c r="U39" s="47">
        <f>[35]Abril!$J$24</f>
        <v>31.319999999999997</v>
      </c>
      <c r="V39" s="47">
        <f>[35]Abril!$J$25</f>
        <v>21.6</v>
      </c>
      <c r="W39" s="47">
        <f>[35]Abril!$J$26</f>
        <v>30.6</v>
      </c>
      <c r="X39" s="47">
        <f>[35]Abril!$J$27</f>
        <v>29.880000000000003</v>
      </c>
      <c r="Y39" s="47">
        <f>[35]Abril!$J$28</f>
        <v>31.319999999999997</v>
      </c>
      <c r="Z39" s="47">
        <f>[35]Abril!$J$29</f>
        <v>28.44</v>
      </c>
      <c r="AA39" s="47">
        <f>[35]Abril!$J$30</f>
        <v>25.2</v>
      </c>
      <c r="AB39" s="47">
        <f>[35]Abril!$J$31</f>
        <v>23.400000000000002</v>
      </c>
      <c r="AC39" s="47">
        <f>[35]Abril!$J$32</f>
        <v>24.12</v>
      </c>
      <c r="AD39" s="47">
        <f>[35]Abril!$J$33</f>
        <v>25.92</v>
      </c>
      <c r="AE39" s="47">
        <f>[35]Abril!$J$34</f>
        <v>23.400000000000002</v>
      </c>
      <c r="AF39" s="48">
        <f t="shared" si="6"/>
        <v>31.319999999999997</v>
      </c>
      <c r="AG39" s="111">
        <f t="shared" si="7"/>
        <v>26.97428571428571</v>
      </c>
    </row>
    <row r="40" spans="1:33" ht="17.100000000000001" customHeight="1" x14ac:dyDescent="0.2">
      <c r="A40" s="87" t="s">
        <v>156</v>
      </c>
      <c r="B40" s="47" t="str">
        <f>[36]Abril!$J$5</f>
        <v>*</v>
      </c>
      <c r="C40" s="47" t="str">
        <f>[36]Abril!$J$6</f>
        <v>*</v>
      </c>
      <c r="D40" s="47" t="str">
        <f>[36]Abril!$J$7</f>
        <v>*</v>
      </c>
      <c r="E40" s="47" t="str">
        <f>[36]Abril!$J$8</f>
        <v>*</v>
      </c>
      <c r="F40" s="47" t="str">
        <f>[36]Abril!$J$9</f>
        <v>*</v>
      </c>
      <c r="G40" s="47" t="str">
        <f>[36]Abril!$J$10</f>
        <v>*</v>
      </c>
      <c r="H40" s="47" t="str">
        <f>[36]Abril!$J$11</f>
        <v>*</v>
      </c>
      <c r="I40" s="47" t="str">
        <f>[36]Abril!$J$12</f>
        <v>*</v>
      </c>
      <c r="J40" s="47" t="str">
        <f>[36]Abril!$J$13</f>
        <v>*</v>
      </c>
      <c r="K40" s="47" t="str">
        <f>[36]Abril!$J$14</f>
        <v>*</v>
      </c>
      <c r="L40" s="47" t="str">
        <f>[36]Abril!$J$15</f>
        <v>*</v>
      </c>
      <c r="M40" s="47" t="str">
        <f>[36]Abril!$J$16</f>
        <v>*</v>
      </c>
      <c r="N40" s="47" t="str">
        <f>[36]Abril!$J$17</f>
        <v>*</v>
      </c>
      <c r="O40" s="47" t="str">
        <f>[36]Abril!$J$18</f>
        <v>*</v>
      </c>
      <c r="P40" s="47" t="str">
        <f>[36]Abril!$J$19</f>
        <v>*</v>
      </c>
      <c r="Q40" s="47" t="str">
        <f>[36]Abril!$J$20</f>
        <v>*</v>
      </c>
      <c r="R40" s="47" t="str">
        <f>[36]Abril!$J$21</f>
        <v>*</v>
      </c>
      <c r="S40" s="47" t="str">
        <f>[36]Abril!$J$22</f>
        <v>*</v>
      </c>
      <c r="T40" s="47" t="str">
        <f>[36]Abril!$J$23</f>
        <v>*</v>
      </c>
      <c r="U40" s="47" t="str">
        <f>[36]Abril!$J$24</f>
        <v>*</v>
      </c>
      <c r="V40" s="47" t="str">
        <f>[36]Abril!$J$25</f>
        <v>*</v>
      </c>
      <c r="W40" s="47" t="str">
        <f>[36]Abril!$J$26</f>
        <v>*</v>
      </c>
      <c r="X40" s="47" t="str">
        <f>[36]Abril!$J$27</f>
        <v>*</v>
      </c>
      <c r="Y40" s="47" t="str">
        <f>[36]Abril!$J$28</f>
        <v>*</v>
      </c>
      <c r="Z40" s="47" t="str">
        <f>[36]Abril!$J$29</f>
        <v>*</v>
      </c>
      <c r="AA40" s="47" t="str">
        <f>[36]Abril!$J$30</f>
        <v>*</v>
      </c>
      <c r="AB40" s="47" t="str">
        <f>[36]Abril!$J$31</f>
        <v>*</v>
      </c>
      <c r="AC40" s="47" t="str">
        <f>[36]Abril!$J$32</f>
        <v>*</v>
      </c>
      <c r="AD40" s="47" t="str">
        <f>[36]Abril!$J$33</f>
        <v>*</v>
      </c>
      <c r="AE40" s="47" t="str">
        <f>[36]Abril!$J$34</f>
        <v>*</v>
      </c>
      <c r="AF40" s="48" t="s">
        <v>133</v>
      </c>
      <c r="AG40" s="111" t="s">
        <v>133</v>
      </c>
    </row>
    <row r="41" spans="1:33" ht="17.100000000000001" customHeight="1" x14ac:dyDescent="0.2">
      <c r="A41" s="87" t="s">
        <v>157</v>
      </c>
      <c r="B41" s="47" t="str">
        <f>[37]Abril!$J$5</f>
        <v>*</v>
      </c>
      <c r="C41" s="47" t="str">
        <f>[37]Abril!$J$6</f>
        <v>*</v>
      </c>
      <c r="D41" s="47" t="str">
        <f>[37]Abril!$J$7</f>
        <v>*</v>
      </c>
      <c r="E41" s="47" t="str">
        <f>[37]Abril!$J$8</f>
        <v>*</v>
      </c>
      <c r="F41" s="47" t="str">
        <f>[37]Abril!$J$9</f>
        <v>*</v>
      </c>
      <c r="G41" s="47" t="str">
        <f>[37]Abril!$J$10</f>
        <v>*</v>
      </c>
      <c r="H41" s="47" t="str">
        <f>[37]Abril!$J$11</f>
        <v>*</v>
      </c>
      <c r="I41" s="47" t="str">
        <f>[37]Abril!$J$12</f>
        <v>*</v>
      </c>
      <c r="J41" s="47" t="str">
        <f>[37]Abril!$J$13</f>
        <v>*</v>
      </c>
      <c r="K41" s="47" t="str">
        <f>[37]Abril!$J$14</f>
        <v>*</v>
      </c>
      <c r="L41" s="47">
        <f>[37]Abril!$J$15</f>
        <v>32.4</v>
      </c>
      <c r="M41" s="47">
        <f>[37]Abril!$J$16</f>
        <v>36</v>
      </c>
      <c r="N41" s="47">
        <f>[37]Abril!$J$17</f>
        <v>24.48</v>
      </c>
      <c r="O41" s="47">
        <f>[37]Abril!$J$18</f>
        <v>27</v>
      </c>
      <c r="P41" s="47">
        <f>[37]Abril!$J$19</f>
        <v>39.6</v>
      </c>
      <c r="Q41" s="47">
        <f>[37]Abril!$J$20</f>
        <v>29.880000000000003</v>
      </c>
      <c r="R41" s="47">
        <f>[37]Abril!$J$21</f>
        <v>41.04</v>
      </c>
      <c r="S41" s="47">
        <f>[37]Abril!$J$22</f>
        <v>37.080000000000005</v>
      </c>
      <c r="T41" s="47">
        <f>[37]Abril!$J$23</f>
        <v>42.480000000000004</v>
      </c>
      <c r="U41" s="47">
        <f>[37]Abril!$J$24</f>
        <v>31.319999999999997</v>
      </c>
      <c r="V41" s="47">
        <f>[37]Abril!$J$25</f>
        <v>24.840000000000003</v>
      </c>
      <c r="W41" s="47">
        <f>[37]Abril!$J$26</f>
        <v>29.52</v>
      </c>
      <c r="X41" s="47">
        <f>[37]Abril!$J$27</f>
        <v>34.56</v>
      </c>
      <c r="Y41" s="47">
        <f>[37]Abril!$J$28</f>
        <v>31.319999999999997</v>
      </c>
      <c r="Z41" s="47">
        <f>[37]Abril!$J$29</f>
        <v>25.92</v>
      </c>
      <c r="AA41" s="47">
        <f>[37]Abril!$J$30</f>
        <v>28.8</v>
      </c>
      <c r="AB41" s="47">
        <f>[37]Abril!$J$31</f>
        <v>36</v>
      </c>
      <c r="AC41" s="47">
        <f>[37]Abril!$J$32</f>
        <v>32.76</v>
      </c>
      <c r="AD41" s="47">
        <f>[37]Abril!$J$33</f>
        <v>37.440000000000005</v>
      </c>
      <c r="AE41" s="47">
        <f>[37]Abril!$J$34</f>
        <v>27.720000000000002</v>
      </c>
      <c r="AF41" s="48">
        <f t="shared" si="6"/>
        <v>42.480000000000004</v>
      </c>
      <c r="AG41" s="111">
        <f t="shared" si="7"/>
        <v>32.508000000000003</v>
      </c>
    </row>
    <row r="42" spans="1:33" ht="17.100000000000001" customHeight="1" x14ac:dyDescent="0.2">
      <c r="A42" s="87" t="s">
        <v>158</v>
      </c>
      <c r="B42" s="47">
        <f>[38]Abril!$J$5</f>
        <v>30.6</v>
      </c>
      <c r="C42" s="47">
        <f>[38]Abril!$J$6</f>
        <v>24.12</v>
      </c>
      <c r="D42" s="47">
        <f>[38]Abril!$J$7</f>
        <v>22.32</v>
      </c>
      <c r="E42" s="47">
        <f>[38]Abril!$J$8</f>
        <v>20.52</v>
      </c>
      <c r="F42" s="47">
        <f>[38]Abril!$J$9</f>
        <v>21.240000000000002</v>
      </c>
      <c r="G42" s="47">
        <f>[38]Abril!$J$10</f>
        <v>19.440000000000001</v>
      </c>
      <c r="H42" s="47">
        <f>[38]Abril!$J$11</f>
        <v>23.759999999999998</v>
      </c>
      <c r="I42" s="47">
        <f>[38]Abril!$J$12</f>
        <v>27</v>
      </c>
      <c r="J42" s="47">
        <f>[38]Abril!$J$13</f>
        <v>21.96</v>
      </c>
      <c r="K42" s="47">
        <f>[38]Abril!$J$14</f>
        <v>34.200000000000003</v>
      </c>
      <c r="L42" s="47">
        <f>[38]Abril!$J$15</f>
        <v>35.28</v>
      </c>
      <c r="M42" s="47">
        <f>[38]Abril!$J$16</f>
        <v>32.4</v>
      </c>
      <c r="N42" s="47">
        <f>[38]Abril!$J$17</f>
        <v>22.32</v>
      </c>
      <c r="O42" s="47">
        <f>[38]Abril!$J$18</f>
        <v>27</v>
      </c>
      <c r="P42" s="47">
        <f>[38]Abril!$J$19</f>
        <v>28.8</v>
      </c>
      <c r="Q42" s="47">
        <f>[38]Abril!$J$20</f>
        <v>38.880000000000003</v>
      </c>
      <c r="R42" s="47">
        <f>[38]Abril!$J$21</f>
        <v>33.480000000000004</v>
      </c>
      <c r="S42" s="47">
        <f>[38]Abril!$J$22</f>
        <v>30.6</v>
      </c>
      <c r="T42" s="47">
        <f>[38]Abril!$J$23</f>
        <v>34.200000000000003</v>
      </c>
      <c r="U42" s="47">
        <f>[38]Abril!$J$24</f>
        <v>36.36</v>
      </c>
      <c r="V42" s="47">
        <f>[38]Abril!$J$25</f>
        <v>21.6</v>
      </c>
      <c r="W42" s="47">
        <f>[38]Abril!$J$26</f>
        <v>21.96</v>
      </c>
      <c r="X42" s="47">
        <f>[38]Abril!$J$27</f>
        <v>28.08</v>
      </c>
      <c r="Y42" s="47">
        <f>[38]Abril!$J$28</f>
        <v>23.400000000000002</v>
      </c>
      <c r="Z42" s="47">
        <f>[38]Abril!$J$29</f>
        <v>29.52</v>
      </c>
      <c r="AA42" s="47">
        <f>[38]Abril!$J$30</f>
        <v>24.12</v>
      </c>
      <c r="AB42" s="47">
        <f>[38]Abril!$J$31</f>
        <v>23.400000000000002</v>
      </c>
      <c r="AC42" s="47">
        <f>[38]Abril!$J$32</f>
        <v>24.48</v>
      </c>
      <c r="AD42" s="47">
        <f>[38]Abril!$J$33</f>
        <v>23.400000000000002</v>
      </c>
      <c r="AE42" s="47">
        <f>[38]Abril!$J$34</f>
        <v>23.400000000000002</v>
      </c>
      <c r="AF42" s="48">
        <f t="shared" si="6"/>
        <v>38.880000000000003</v>
      </c>
      <c r="AG42" s="111">
        <f t="shared" si="7"/>
        <v>26.928000000000001</v>
      </c>
    </row>
    <row r="43" spans="1:33" ht="17.100000000000001" customHeight="1" x14ac:dyDescent="0.2">
      <c r="A43" s="87" t="s">
        <v>159</v>
      </c>
      <c r="B43" s="47" t="str">
        <f>[39]Abril!$J$5</f>
        <v>*</v>
      </c>
      <c r="C43" s="47" t="str">
        <f>[39]Abril!$J$6</f>
        <v>*</v>
      </c>
      <c r="D43" s="47" t="str">
        <f>[39]Abril!$J$7</f>
        <v>*</v>
      </c>
      <c r="E43" s="47" t="str">
        <f>[39]Abril!$J$8</f>
        <v>*</v>
      </c>
      <c r="F43" s="47" t="str">
        <f>[39]Abril!$J$9</f>
        <v>*</v>
      </c>
      <c r="G43" s="47" t="str">
        <f>[39]Abril!$J$10</f>
        <v>*</v>
      </c>
      <c r="H43" s="47" t="str">
        <f>[39]Abril!$J$11</f>
        <v>*</v>
      </c>
      <c r="I43" s="47" t="str">
        <f>[39]Abril!$J$12</f>
        <v>*</v>
      </c>
      <c r="J43" s="47" t="str">
        <f>[39]Abril!$J$13</f>
        <v>*</v>
      </c>
      <c r="K43" s="47" t="str">
        <f>[39]Abril!$J$14</f>
        <v>*</v>
      </c>
      <c r="L43" s="47" t="str">
        <f>[39]Abril!$J$15</f>
        <v>*</v>
      </c>
      <c r="M43" s="47">
        <f>[39]Abril!$J$16</f>
        <v>11.879999999999999</v>
      </c>
      <c r="N43" s="47">
        <f>[39]Abril!$J$17</f>
        <v>29.16</v>
      </c>
      <c r="O43" s="47">
        <f>[39]Abril!$J$18</f>
        <v>25.92</v>
      </c>
      <c r="P43" s="47">
        <f>[39]Abril!$J$19</f>
        <v>29.880000000000003</v>
      </c>
      <c r="Q43" s="47">
        <f>[39]Abril!$J$20</f>
        <v>32.4</v>
      </c>
      <c r="R43" s="47">
        <f>[39]Abril!$J$21</f>
        <v>39.96</v>
      </c>
      <c r="S43" s="47">
        <f>[39]Abril!$J$22</f>
        <v>35.28</v>
      </c>
      <c r="T43" s="47">
        <f>[39]Abril!$J$23</f>
        <v>46.080000000000005</v>
      </c>
      <c r="U43" s="47">
        <f>[39]Abril!$J$24</f>
        <v>34.56</v>
      </c>
      <c r="V43" s="47">
        <f>[39]Abril!$J$25</f>
        <v>40.32</v>
      </c>
      <c r="W43" s="47">
        <f>[39]Abril!$J$26</f>
        <v>38.519999999999996</v>
      </c>
      <c r="X43" s="47">
        <f>[39]Abril!$J$27</f>
        <v>24.840000000000003</v>
      </c>
      <c r="Y43" s="47">
        <f>[39]Abril!$J$28</f>
        <v>29.880000000000003</v>
      </c>
      <c r="Z43" s="47">
        <f>[39]Abril!$J$29</f>
        <v>27.36</v>
      </c>
      <c r="AA43" s="47">
        <f>[39]Abril!$J$30</f>
        <v>30.6</v>
      </c>
      <c r="AB43" s="47">
        <f>[39]Abril!$J$31</f>
        <v>30.240000000000002</v>
      </c>
      <c r="AC43" s="47">
        <f>[39]Abril!$J$32</f>
        <v>30.96</v>
      </c>
      <c r="AD43" s="47">
        <f>[39]Abril!$J$33</f>
        <v>35.28</v>
      </c>
      <c r="AE43" s="47">
        <f>[39]Abril!$J$34</f>
        <v>30.6</v>
      </c>
      <c r="AF43" s="48">
        <f t="shared" si="6"/>
        <v>46.080000000000005</v>
      </c>
      <c r="AG43" s="111">
        <f t="shared" si="7"/>
        <v>31.774736842105266</v>
      </c>
    </row>
    <row r="44" spans="1:33" ht="17.100000000000001" customHeight="1" x14ac:dyDescent="0.2">
      <c r="A44" s="87" t="s">
        <v>160</v>
      </c>
      <c r="B44" s="47" t="str">
        <f>[40]Abril!$J$5</f>
        <v>*</v>
      </c>
      <c r="C44" s="47" t="str">
        <f>[40]Abril!$J$6</f>
        <v>*</v>
      </c>
      <c r="D44" s="47" t="str">
        <f>[40]Abril!$J$7</f>
        <v>*</v>
      </c>
      <c r="E44" s="47" t="str">
        <f>[40]Abril!$J$8</f>
        <v>*</v>
      </c>
      <c r="F44" s="47" t="str">
        <f>[40]Abril!$J$9</f>
        <v>*</v>
      </c>
      <c r="G44" s="47" t="str">
        <f>[40]Abril!$J$10</f>
        <v>*</v>
      </c>
      <c r="H44" s="47" t="str">
        <f>[40]Abril!$J$11</f>
        <v>*</v>
      </c>
      <c r="I44" s="47" t="str">
        <f>[40]Abril!$J$12</f>
        <v>*</v>
      </c>
      <c r="J44" s="47" t="str">
        <f>[40]Abril!$J$13</f>
        <v>*</v>
      </c>
      <c r="K44" s="47" t="str">
        <f>[40]Abril!$J$14</f>
        <v>*</v>
      </c>
      <c r="L44" s="47" t="str">
        <f>[40]Abril!$J$15</f>
        <v>*</v>
      </c>
      <c r="M44" s="47" t="str">
        <f>[40]Abril!$J$16</f>
        <v>*</v>
      </c>
      <c r="N44" s="47" t="str">
        <f>[40]Abril!$J$17</f>
        <v>*</v>
      </c>
      <c r="O44" s="47" t="str">
        <f>[40]Abril!$J$18</f>
        <v>*</v>
      </c>
      <c r="P44" s="47" t="str">
        <f>[40]Abril!$J$19</f>
        <v>*</v>
      </c>
      <c r="Q44" s="47" t="str">
        <f>[40]Abril!$J$20</f>
        <v>*</v>
      </c>
      <c r="R44" s="47">
        <f>[40]Abril!$J$21</f>
        <v>29.52</v>
      </c>
      <c r="S44" s="47">
        <f>[40]Abril!$J$22</f>
        <v>31.319999999999997</v>
      </c>
      <c r="T44" s="47">
        <f>[40]Abril!$J$23</f>
        <v>35.64</v>
      </c>
      <c r="U44" s="47">
        <f>[40]Abril!$J$24</f>
        <v>22.68</v>
      </c>
      <c r="V44" s="47">
        <f>[40]Abril!$J$25</f>
        <v>20.52</v>
      </c>
      <c r="W44" s="47">
        <f>[40]Abril!$J$26</f>
        <v>25.92</v>
      </c>
      <c r="X44" s="47">
        <f>[40]Abril!$J$27</f>
        <v>24.48</v>
      </c>
      <c r="Y44" s="47">
        <f>[40]Abril!$J$28</f>
        <v>25.2</v>
      </c>
      <c r="Z44" s="47">
        <f>[40]Abril!$J$29</f>
        <v>26.64</v>
      </c>
      <c r="AA44" s="47">
        <f>[40]Abril!$J$30</f>
        <v>24.840000000000003</v>
      </c>
      <c r="AB44" s="47">
        <f>[40]Abril!$J$31</f>
        <v>29.16</v>
      </c>
      <c r="AC44" s="47">
        <f>[40]Abril!$J$32</f>
        <v>26.64</v>
      </c>
      <c r="AD44" s="47">
        <f>[40]Abril!$J$33</f>
        <v>27.36</v>
      </c>
      <c r="AE44" s="47">
        <f>[40]Abril!$J$34</f>
        <v>31.680000000000003</v>
      </c>
      <c r="AF44" s="48">
        <f t="shared" si="6"/>
        <v>35.64</v>
      </c>
      <c r="AG44" s="111">
        <f t="shared" si="7"/>
        <v>27.25714285714286</v>
      </c>
    </row>
    <row r="45" spans="1:33" ht="17.100000000000001" customHeight="1" x14ac:dyDescent="0.2">
      <c r="A45" s="87" t="s">
        <v>161</v>
      </c>
      <c r="B45" s="47" t="str">
        <f>[41]Abril!$J$5</f>
        <v>*</v>
      </c>
      <c r="C45" s="47" t="str">
        <f>[41]Abril!$J$6</f>
        <v>*</v>
      </c>
      <c r="D45" s="47" t="str">
        <f>[41]Abril!$J$7</f>
        <v>*</v>
      </c>
      <c r="E45" s="47" t="str">
        <f>[41]Abril!$J$8</f>
        <v>*</v>
      </c>
      <c r="F45" s="47" t="str">
        <f>[41]Abril!$J$9</f>
        <v>*</v>
      </c>
      <c r="G45" s="47" t="str">
        <f>[41]Abril!$J$10</f>
        <v>*</v>
      </c>
      <c r="H45" s="47" t="str">
        <f>[41]Abril!$J$11</f>
        <v>*</v>
      </c>
      <c r="I45" s="47" t="str">
        <f>[41]Abril!$J$12</f>
        <v>*</v>
      </c>
      <c r="J45" s="47" t="str">
        <f>[41]Abril!$J$13</f>
        <v>*</v>
      </c>
      <c r="K45" s="47">
        <f>[41]Abril!$J$14</f>
        <v>38.519999999999996</v>
      </c>
      <c r="L45" s="47">
        <f>[41]Abril!$J$15</f>
        <v>46.440000000000005</v>
      </c>
      <c r="M45" s="47">
        <f>[41]Abril!$J$16</f>
        <v>32.04</v>
      </c>
      <c r="N45" s="47">
        <f>[41]Abril!$J$17</f>
        <v>27.720000000000002</v>
      </c>
      <c r="O45" s="47">
        <f>[41]Abril!$J$18</f>
        <v>32.76</v>
      </c>
      <c r="P45" s="47">
        <f>[41]Abril!$J$19</f>
        <v>32.76</v>
      </c>
      <c r="Q45" s="47">
        <f>[41]Abril!$J$20</f>
        <v>35.28</v>
      </c>
      <c r="R45" s="47">
        <f>[41]Abril!$J$21</f>
        <v>34.92</v>
      </c>
      <c r="S45" s="47">
        <f>[41]Abril!$J$22</f>
        <v>37.800000000000004</v>
      </c>
      <c r="T45" s="47">
        <f>[41]Abril!$J$23</f>
        <v>32.76</v>
      </c>
      <c r="U45" s="47">
        <f>[41]Abril!$J$24</f>
        <v>29.52</v>
      </c>
      <c r="V45" s="47">
        <f>[41]Abril!$J$25</f>
        <v>26.28</v>
      </c>
      <c r="W45" s="47">
        <f>[41]Abril!$J$26</f>
        <v>28.44</v>
      </c>
      <c r="X45" s="47">
        <f>[41]Abril!$J$27</f>
        <v>30.96</v>
      </c>
      <c r="Y45" s="47">
        <f>[41]Abril!$J$28</f>
        <v>25.92</v>
      </c>
      <c r="Z45" s="47">
        <f>[41]Abril!$J$29</f>
        <v>21.96</v>
      </c>
      <c r="AA45" s="47">
        <f>[41]Abril!$J$30</f>
        <v>22.32</v>
      </c>
      <c r="AB45" s="47">
        <f>[41]Abril!$J$31</f>
        <v>32.76</v>
      </c>
      <c r="AC45" s="47">
        <f>[41]Abril!$J$32</f>
        <v>25.92</v>
      </c>
      <c r="AD45" s="47">
        <f>[41]Abril!$J$33</f>
        <v>29.52</v>
      </c>
      <c r="AE45" s="47">
        <f>[41]Abril!$J$34</f>
        <v>34.200000000000003</v>
      </c>
      <c r="AF45" s="48">
        <f t="shared" si="6"/>
        <v>46.440000000000005</v>
      </c>
      <c r="AG45" s="111">
        <f t="shared" si="7"/>
        <v>31.37142857142857</v>
      </c>
    </row>
    <row r="46" spans="1:33" ht="17.100000000000001" customHeight="1" x14ac:dyDescent="0.2">
      <c r="A46" s="87" t="s">
        <v>162</v>
      </c>
      <c r="B46" s="47">
        <f>[42]Abril!$J$5</f>
        <v>23.040000000000003</v>
      </c>
      <c r="C46" s="47">
        <f>[42]Abril!$J$6</f>
        <v>12.6</v>
      </c>
      <c r="D46" s="47">
        <f>[42]Abril!$J$7</f>
        <v>23.400000000000002</v>
      </c>
      <c r="E46" s="47">
        <f>[42]Abril!$J$8</f>
        <v>16.2</v>
      </c>
      <c r="F46" s="47">
        <f>[42]Abril!$J$9</f>
        <v>46.800000000000004</v>
      </c>
      <c r="G46" s="47">
        <f>[42]Abril!$J$10</f>
        <v>21.6</v>
      </c>
      <c r="H46" s="47">
        <f>[42]Abril!$J$11</f>
        <v>21.240000000000002</v>
      </c>
      <c r="I46" s="47">
        <f>[42]Abril!$J$12</f>
        <v>19.8</v>
      </c>
      <c r="J46" s="47">
        <f>[42]Abril!$J$13</f>
        <v>21.96</v>
      </c>
      <c r="K46" s="47">
        <f>[42]Abril!$J$14</f>
        <v>29.16</v>
      </c>
      <c r="L46" s="47">
        <f>[42]Abril!$J$15</f>
        <v>24.12</v>
      </c>
      <c r="M46" s="47">
        <f>[42]Abril!$J$16</f>
        <v>23.759999999999998</v>
      </c>
      <c r="N46" s="47">
        <f>[42]Abril!$J$17</f>
        <v>18.720000000000002</v>
      </c>
      <c r="O46" s="47">
        <f>[42]Abril!$J$18</f>
        <v>31.680000000000003</v>
      </c>
      <c r="P46" s="47">
        <f>[42]Abril!$J$19</f>
        <v>19.440000000000001</v>
      </c>
      <c r="Q46" s="47">
        <f>[42]Abril!$J$20</f>
        <v>30.96</v>
      </c>
      <c r="R46" s="47">
        <f>[42]Abril!$J$21</f>
        <v>38.880000000000003</v>
      </c>
      <c r="S46" s="47">
        <f>[42]Abril!$J$22</f>
        <v>29.52</v>
      </c>
      <c r="T46" s="47">
        <f>[42]Abril!$J$23</f>
        <v>14.4</v>
      </c>
      <c r="U46" s="47">
        <f>[42]Abril!$J$24</f>
        <v>16.2</v>
      </c>
      <c r="V46" s="47">
        <f>[42]Abril!$J$25</f>
        <v>22.68</v>
      </c>
      <c r="W46" s="47">
        <f>[42]Abril!$J$26</f>
        <v>21.6</v>
      </c>
      <c r="X46" s="47">
        <f>[42]Abril!$J$27</f>
        <v>17.28</v>
      </c>
      <c r="Y46" s="47">
        <f>[42]Abril!$J$28</f>
        <v>16.920000000000002</v>
      </c>
      <c r="Z46" s="47">
        <f>[42]Abril!$J$29</f>
        <v>20.16</v>
      </c>
      <c r="AA46" s="47">
        <f>[42]Abril!$J$30</f>
        <v>28.8</v>
      </c>
      <c r="AB46" s="47">
        <f>[42]Abril!$J$31</f>
        <v>17.28</v>
      </c>
      <c r="AC46" s="47">
        <f>[42]Abril!$J$32</f>
        <v>30.6</v>
      </c>
      <c r="AD46" s="47">
        <f>[42]Abril!$J$33</f>
        <v>36</v>
      </c>
      <c r="AE46" s="47">
        <f>[42]Abril!$J$34</f>
        <v>14.4</v>
      </c>
      <c r="AF46" s="48">
        <f t="shared" si="6"/>
        <v>46.800000000000004</v>
      </c>
      <c r="AG46" s="111">
        <f t="shared" si="7"/>
        <v>23.639999999999993</v>
      </c>
    </row>
    <row r="47" spans="1:33" ht="17.100000000000001" customHeight="1" x14ac:dyDescent="0.2">
      <c r="A47" s="87" t="s">
        <v>163</v>
      </c>
      <c r="B47" s="47">
        <f>[43]Abril!$J$5</f>
        <v>24.840000000000003</v>
      </c>
      <c r="C47" s="47">
        <f>[43]Abril!$J$6</f>
        <v>24.12</v>
      </c>
      <c r="D47" s="47">
        <f>[43]Abril!$J$7</f>
        <v>19.440000000000001</v>
      </c>
      <c r="E47" s="47">
        <f>[43]Abril!$J$8</f>
        <v>20.16</v>
      </c>
      <c r="F47" s="47">
        <f>[43]Abril!$J$9</f>
        <v>29.52</v>
      </c>
      <c r="G47" s="47">
        <f>[43]Abril!$J$10</f>
        <v>20.16</v>
      </c>
      <c r="H47" s="47">
        <f>[43]Abril!$J$11</f>
        <v>26.28</v>
      </c>
      <c r="I47" s="47">
        <f>[43]Abril!$J$12</f>
        <v>27.720000000000002</v>
      </c>
      <c r="J47" s="47">
        <f>[43]Abril!$J$13</f>
        <v>22.68</v>
      </c>
      <c r="K47" s="47">
        <f>[43]Abril!$J$14</f>
        <v>32.76</v>
      </c>
      <c r="L47" s="47">
        <f>[43]Abril!$J$15</f>
        <v>38.519999999999996</v>
      </c>
      <c r="M47" s="47">
        <f>[43]Abril!$J$16</f>
        <v>30.6</v>
      </c>
      <c r="N47" s="47">
        <f>[43]Abril!$J$17</f>
        <v>30.240000000000002</v>
      </c>
      <c r="O47" s="47">
        <f>[43]Abril!$J$18</f>
        <v>29.16</v>
      </c>
      <c r="P47" s="47">
        <f>[43]Abril!$J$19</f>
        <v>31.319999999999997</v>
      </c>
      <c r="Q47" s="47">
        <f>[43]Abril!$J$20</f>
        <v>25.92</v>
      </c>
      <c r="R47" s="47">
        <f>[43]Abril!$J$21</f>
        <v>24.840000000000003</v>
      </c>
      <c r="S47" s="47">
        <f>[43]Abril!$J$22</f>
        <v>29.880000000000003</v>
      </c>
      <c r="T47" s="47">
        <f>[43]Abril!$J$23</f>
        <v>39.24</v>
      </c>
      <c r="U47" s="47">
        <f>[43]Abril!$J$24</f>
        <v>22.32</v>
      </c>
      <c r="V47" s="47">
        <f>[43]Abril!$J$25</f>
        <v>20.88</v>
      </c>
      <c r="W47" s="47">
        <f>[43]Abril!$J$26</f>
        <v>27.720000000000002</v>
      </c>
      <c r="X47" s="47">
        <f>[43]Abril!$J$27</f>
        <v>32.76</v>
      </c>
      <c r="Y47" s="47">
        <f>[43]Abril!$J$28</f>
        <v>29.52</v>
      </c>
      <c r="Z47" s="47">
        <f>[43]Abril!$J$29</f>
        <v>34.92</v>
      </c>
      <c r="AA47" s="47">
        <f>[43]Abril!$J$30</f>
        <v>24.12</v>
      </c>
      <c r="AB47" s="47">
        <f>[43]Abril!$J$31</f>
        <v>30.240000000000002</v>
      </c>
      <c r="AC47" s="47">
        <f>[43]Abril!$J$32</f>
        <v>27.36</v>
      </c>
      <c r="AD47" s="47">
        <f>[43]Abril!$J$33</f>
        <v>27.720000000000002</v>
      </c>
      <c r="AE47" s="47">
        <f>[43]Abril!$J$34</f>
        <v>27.720000000000002</v>
      </c>
      <c r="AF47" s="48">
        <f t="shared" si="6"/>
        <v>39.24</v>
      </c>
      <c r="AG47" s="111">
        <f t="shared" si="7"/>
        <v>27.756000000000007</v>
      </c>
    </row>
    <row r="48" spans="1:33" ht="17.100000000000001" customHeight="1" x14ac:dyDescent="0.2">
      <c r="A48" s="87" t="s">
        <v>164</v>
      </c>
      <c r="B48" s="47" t="str">
        <f>[44]Abril!$J$5</f>
        <v>*</v>
      </c>
      <c r="C48" s="47" t="str">
        <f>[44]Abril!$J$6</f>
        <v>*</v>
      </c>
      <c r="D48" s="47" t="str">
        <f>[44]Abril!$J$7</f>
        <v>*</v>
      </c>
      <c r="E48" s="47" t="str">
        <f>[44]Abril!$J$8</f>
        <v>*</v>
      </c>
      <c r="F48" s="47" t="str">
        <f>[44]Abril!$J$9</f>
        <v>*</v>
      </c>
      <c r="G48" s="47" t="str">
        <f>[44]Abril!$J$10</f>
        <v>*</v>
      </c>
      <c r="H48" s="47" t="str">
        <f>[44]Abril!$J$11</f>
        <v>*</v>
      </c>
      <c r="I48" s="47" t="str">
        <f>[44]Abril!$J$12</f>
        <v>*</v>
      </c>
      <c r="J48" s="47" t="str">
        <f>[44]Abril!$J$13</f>
        <v>*</v>
      </c>
      <c r="K48" s="47" t="str">
        <f>[44]Abril!$J$14</f>
        <v>*</v>
      </c>
      <c r="L48" s="47" t="str">
        <f>[44]Abril!$J$15</f>
        <v>*</v>
      </c>
      <c r="M48" s="47" t="str">
        <f>[44]Abril!$J$16</f>
        <v>*</v>
      </c>
      <c r="N48" s="47" t="str">
        <f>[44]Abril!$J$17</f>
        <v>*</v>
      </c>
      <c r="O48" s="47" t="str">
        <f>[44]Abril!$J$18</f>
        <v>*</v>
      </c>
      <c r="P48" s="47" t="str">
        <f>[44]Abril!$J$19</f>
        <v>*</v>
      </c>
      <c r="Q48" s="47" t="str">
        <f>[44]Abril!$J$20</f>
        <v>*</v>
      </c>
      <c r="R48" s="47" t="str">
        <f>[44]Abril!$J$21</f>
        <v>*</v>
      </c>
      <c r="S48" s="47" t="str">
        <f>[44]Abril!$J$22</f>
        <v>*</v>
      </c>
      <c r="T48" s="47" t="str">
        <f>[44]Abril!$J$23</f>
        <v>*</v>
      </c>
      <c r="U48" s="47" t="str">
        <f>[44]Abril!$J$24</f>
        <v>*</v>
      </c>
      <c r="V48" s="47" t="str">
        <f>[44]Abril!$J$25</f>
        <v>*</v>
      </c>
      <c r="W48" s="47" t="str">
        <f>[44]Abril!$J$26</f>
        <v>*</v>
      </c>
      <c r="X48" s="47">
        <f>[44]Abril!$J$27</f>
        <v>25.92</v>
      </c>
      <c r="Y48" s="47">
        <f>[44]Abril!$J$28</f>
        <v>27.36</v>
      </c>
      <c r="Z48" s="47">
        <f>[44]Abril!$J$29</f>
        <v>27.36</v>
      </c>
      <c r="AA48" s="47">
        <f>[44]Abril!$J$30</f>
        <v>28.44</v>
      </c>
      <c r="AB48" s="47">
        <f>[44]Abril!$J$31</f>
        <v>28.08</v>
      </c>
      <c r="AC48" s="47">
        <f>[44]Abril!$J$32</f>
        <v>23.400000000000002</v>
      </c>
      <c r="AD48" s="47">
        <f>[44]Abril!$J$33</f>
        <v>30.96</v>
      </c>
      <c r="AE48" s="47">
        <f>[44]Abril!$J$34</f>
        <v>33.119999999999997</v>
      </c>
      <c r="AF48" s="48">
        <f t="shared" si="6"/>
        <v>33.119999999999997</v>
      </c>
      <c r="AG48" s="111">
        <f t="shared" si="7"/>
        <v>28.080000000000002</v>
      </c>
    </row>
    <row r="49" spans="1:37" ht="17.100000000000001" customHeight="1" x14ac:dyDescent="0.2">
      <c r="A49" s="87" t="s">
        <v>165</v>
      </c>
      <c r="B49" s="47" t="str">
        <f>[45]Abril!$J$5</f>
        <v>*</v>
      </c>
      <c r="C49" s="47" t="str">
        <f>[45]Abril!$J$6</f>
        <v>*</v>
      </c>
      <c r="D49" s="47" t="str">
        <f>[45]Abril!$J$7</f>
        <v>*</v>
      </c>
      <c r="E49" s="47" t="str">
        <f>[45]Abril!$J$8</f>
        <v>*</v>
      </c>
      <c r="F49" s="47">
        <f>[45]Abril!$J$9</f>
        <v>22.32</v>
      </c>
      <c r="G49" s="47">
        <f>[45]Abril!$J$10</f>
        <v>17.64</v>
      </c>
      <c r="H49" s="47">
        <f>[45]Abril!$J$11</f>
        <v>26.28</v>
      </c>
      <c r="I49" s="47">
        <f>[45]Abril!$J$12</f>
        <v>25.2</v>
      </c>
      <c r="J49" s="47">
        <f>[45]Abril!$J$13</f>
        <v>24.12</v>
      </c>
      <c r="K49" s="47">
        <f>[45]Abril!$J$14</f>
        <v>36.36</v>
      </c>
      <c r="L49" s="47">
        <f>[45]Abril!$J$15</f>
        <v>35.64</v>
      </c>
      <c r="M49" s="47">
        <f>[45]Abril!$J$16</f>
        <v>35.64</v>
      </c>
      <c r="N49" s="47">
        <f>[45]Abril!$J$17</f>
        <v>27.36</v>
      </c>
      <c r="O49" s="47">
        <f>[45]Abril!$J$18</f>
        <v>20.52</v>
      </c>
      <c r="P49" s="47">
        <f>[45]Abril!$J$19</f>
        <v>88.2</v>
      </c>
      <c r="Q49" s="47">
        <f>[45]Abril!$J$20</f>
        <v>31.319999999999997</v>
      </c>
      <c r="R49" s="47">
        <f>[45]Abril!$J$21</f>
        <v>39.96</v>
      </c>
      <c r="S49" s="47">
        <f>[45]Abril!$J$22</f>
        <v>32.76</v>
      </c>
      <c r="T49" s="47">
        <f>[45]Abril!$J$23</f>
        <v>26.28</v>
      </c>
      <c r="U49" s="47">
        <f>[45]Abril!$J$24</f>
        <v>29.16</v>
      </c>
      <c r="V49" s="47">
        <f>[45]Abril!$J$25</f>
        <v>20.52</v>
      </c>
      <c r="W49" s="47">
        <f>[45]Abril!$J$26</f>
        <v>21.6</v>
      </c>
      <c r="X49" s="47">
        <f>[45]Abril!$J$27</f>
        <v>18.720000000000002</v>
      </c>
      <c r="Y49" s="47">
        <f>[45]Abril!$J$28</f>
        <v>19.8</v>
      </c>
      <c r="Z49" s="47">
        <f>[45]Abril!$J$29</f>
        <v>27.720000000000002</v>
      </c>
      <c r="AA49" s="47">
        <f>[45]Abril!$J$30</f>
        <v>20.88</v>
      </c>
      <c r="AB49" s="47">
        <f>[45]Abril!$J$31</f>
        <v>27</v>
      </c>
      <c r="AC49" s="47">
        <f>[45]Abril!$J$32</f>
        <v>17.64</v>
      </c>
      <c r="AD49" s="47">
        <f>[45]Abril!$J$33</f>
        <v>23.759999999999998</v>
      </c>
      <c r="AE49" s="47">
        <f>[45]Abril!$J$34</f>
        <v>28.8</v>
      </c>
      <c r="AF49" s="48">
        <f t="shared" si="6"/>
        <v>88.2</v>
      </c>
      <c r="AG49" s="111">
        <f t="shared" si="7"/>
        <v>28.661538461538456</v>
      </c>
    </row>
    <row r="50" spans="1:37" s="46" customFormat="1" ht="17.100000000000001" customHeight="1" x14ac:dyDescent="0.2">
      <c r="A50" s="102" t="s">
        <v>33</v>
      </c>
      <c r="B50" s="50">
        <f t="shared" ref="B50:AF50" si="8">MAX(B5:B49)</f>
        <v>42.12</v>
      </c>
      <c r="C50" s="50">
        <f t="shared" si="8"/>
        <v>45.36</v>
      </c>
      <c r="D50" s="50">
        <f t="shared" si="8"/>
        <v>43.56</v>
      </c>
      <c r="E50" s="50">
        <f t="shared" si="8"/>
        <v>29.880000000000003</v>
      </c>
      <c r="F50" s="50">
        <f t="shared" si="8"/>
        <v>46.800000000000004</v>
      </c>
      <c r="G50" s="50">
        <f t="shared" si="8"/>
        <v>26.64</v>
      </c>
      <c r="H50" s="50">
        <f t="shared" si="8"/>
        <v>36</v>
      </c>
      <c r="I50" s="50">
        <f t="shared" si="8"/>
        <v>40.32</v>
      </c>
      <c r="J50" s="50">
        <f t="shared" si="8"/>
        <v>34.92</v>
      </c>
      <c r="K50" s="50">
        <f t="shared" si="8"/>
        <v>48.96</v>
      </c>
      <c r="L50" s="50">
        <f t="shared" si="8"/>
        <v>50.76</v>
      </c>
      <c r="M50" s="50">
        <f t="shared" si="8"/>
        <v>57.960000000000008</v>
      </c>
      <c r="N50" s="50">
        <f t="shared" si="8"/>
        <v>43.56</v>
      </c>
      <c r="O50" s="50">
        <f t="shared" si="8"/>
        <v>43.56</v>
      </c>
      <c r="P50" s="50">
        <f t="shared" si="8"/>
        <v>88.2</v>
      </c>
      <c r="Q50" s="50">
        <f t="shared" si="8"/>
        <v>55.080000000000005</v>
      </c>
      <c r="R50" s="50">
        <f t="shared" si="8"/>
        <v>47.88</v>
      </c>
      <c r="S50" s="50">
        <f t="shared" si="8"/>
        <v>43.92</v>
      </c>
      <c r="T50" s="50">
        <f t="shared" si="8"/>
        <v>46.080000000000005</v>
      </c>
      <c r="U50" s="50">
        <f t="shared" si="8"/>
        <v>40.680000000000007</v>
      </c>
      <c r="V50" s="50">
        <f t="shared" si="8"/>
        <v>44.28</v>
      </c>
      <c r="W50" s="50">
        <f t="shared" si="8"/>
        <v>38.519999999999996</v>
      </c>
      <c r="X50" s="50">
        <f t="shared" si="8"/>
        <v>38.159999999999997</v>
      </c>
      <c r="Y50" s="50">
        <f t="shared" si="8"/>
        <v>45</v>
      </c>
      <c r="Z50" s="50">
        <f t="shared" si="8"/>
        <v>38.519999999999996</v>
      </c>
      <c r="AA50" s="50">
        <f t="shared" si="8"/>
        <v>57.024000000000008</v>
      </c>
      <c r="AB50" s="50">
        <f t="shared" si="8"/>
        <v>36</v>
      </c>
      <c r="AC50" s="50">
        <f t="shared" si="8"/>
        <v>47.16</v>
      </c>
      <c r="AD50" s="50">
        <f t="shared" si="8"/>
        <v>37.440000000000005</v>
      </c>
      <c r="AE50" s="50">
        <f t="shared" si="8"/>
        <v>35.28</v>
      </c>
      <c r="AF50" s="44">
        <f t="shared" si="8"/>
        <v>88.2</v>
      </c>
      <c r="AG50" s="125">
        <f>AVERAGE(AG5:AG49)</f>
        <v>27.369611231644011</v>
      </c>
      <c r="AI50" s="46" t="s">
        <v>54</v>
      </c>
    </row>
    <row r="51" spans="1:37" x14ac:dyDescent="0.2">
      <c r="A51" s="77"/>
      <c r="B51" s="67" t="s">
        <v>138</v>
      </c>
      <c r="C51" s="67"/>
      <c r="D51" s="67"/>
      <c r="E51" s="67"/>
      <c r="F51" s="67"/>
      <c r="G51" s="67"/>
      <c r="H51" s="67"/>
      <c r="I51" s="67"/>
      <c r="J51" s="62"/>
      <c r="K51" s="62"/>
      <c r="L51" s="62"/>
      <c r="M51" s="62" t="s">
        <v>52</v>
      </c>
      <c r="N51" s="62"/>
      <c r="O51" s="62"/>
      <c r="P51" s="62"/>
      <c r="Q51" s="62"/>
      <c r="R51" s="62"/>
      <c r="S51" s="62"/>
      <c r="T51" s="142" t="s">
        <v>139</v>
      </c>
      <c r="U51" s="142"/>
      <c r="V51" s="142"/>
      <c r="W51" s="142"/>
      <c r="X51" s="142"/>
      <c r="Y51" s="62"/>
      <c r="Z51" s="62"/>
      <c r="AA51" s="62"/>
      <c r="AB51" s="62"/>
      <c r="AC51" s="62"/>
      <c r="AD51" s="62"/>
      <c r="AE51" s="62" t="s">
        <v>54</v>
      </c>
      <c r="AF51" s="68"/>
      <c r="AG51" s="78"/>
    </row>
    <row r="52" spans="1:37" x14ac:dyDescent="0.2">
      <c r="A52" s="77"/>
      <c r="B52" s="63"/>
      <c r="C52" s="63"/>
      <c r="D52" s="63" t="s">
        <v>137</v>
      </c>
      <c r="E52" s="63"/>
      <c r="F52" s="63"/>
      <c r="G52" s="63"/>
      <c r="H52" s="62"/>
      <c r="I52" s="62"/>
      <c r="J52" s="65"/>
      <c r="K52" s="65"/>
      <c r="L52" s="65"/>
      <c r="M52" s="65" t="s">
        <v>53</v>
      </c>
      <c r="N52" s="65"/>
      <c r="O52" s="65"/>
      <c r="P52" s="65"/>
      <c r="Q52" s="62"/>
      <c r="R52" s="62"/>
      <c r="S52" s="62"/>
      <c r="T52" s="143" t="s">
        <v>140</v>
      </c>
      <c r="U52" s="143"/>
      <c r="V52" s="143"/>
      <c r="W52" s="143"/>
      <c r="X52" s="143"/>
      <c r="Y52" s="62"/>
      <c r="Z52" s="62"/>
      <c r="AA52" s="62"/>
      <c r="AB52" s="62"/>
      <c r="AC52" s="62"/>
      <c r="AD52" s="66"/>
      <c r="AE52" s="66"/>
      <c r="AF52" s="62"/>
      <c r="AG52" s="79"/>
    </row>
    <row r="53" spans="1:37" x14ac:dyDescent="0.2">
      <c r="A53" s="77"/>
      <c r="B53" s="63"/>
      <c r="C53" s="63"/>
      <c r="D53" s="63"/>
      <c r="E53" s="63"/>
      <c r="F53" s="63"/>
      <c r="G53" s="63"/>
      <c r="H53" s="63"/>
      <c r="I53" s="63"/>
      <c r="J53" s="63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6"/>
      <c r="AE53" s="117" t="s">
        <v>54</v>
      </c>
      <c r="AF53" s="68"/>
      <c r="AG53" s="81"/>
      <c r="AH53" s="51"/>
    </row>
    <row r="54" spans="1:37" x14ac:dyDescent="0.2">
      <c r="A54" s="80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6"/>
      <c r="AF54" s="68"/>
      <c r="AG54" s="82"/>
    </row>
    <row r="55" spans="1:37" ht="13.5" thickBot="1" x14ac:dyDescent="0.25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105"/>
      <c r="AF55" s="126"/>
      <c r="AG55" s="127"/>
    </row>
    <row r="56" spans="1:37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71"/>
      <c r="AG56" s="70"/>
      <c r="AH56" s="115"/>
      <c r="AJ56" s="42" t="s">
        <v>54</v>
      </c>
    </row>
    <row r="57" spans="1:37" x14ac:dyDescent="0.2">
      <c r="AJ57" s="42" t="s">
        <v>54</v>
      </c>
      <c r="AK57" s="42" t="s">
        <v>54</v>
      </c>
    </row>
    <row r="58" spans="1:37" x14ac:dyDescent="0.2">
      <c r="F58" s="51" t="s">
        <v>54</v>
      </c>
      <c r="X58" s="51" t="s">
        <v>54</v>
      </c>
    </row>
    <row r="59" spans="1:37" x14ac:dyDescent="0.2">
      <c r="H59" s="51" t="s">
        <v>54</v>
      </c>
      <c r="K59" s="51" t="s">
        <v>54</v>
      </c>
    </row>
    <row r="60" spans="1:37" x14ac:dyDescent="0.2">
      <c r="AD60" s="51" t="s">
        <v>54</v>
      </c>
    </row>
    <row r="63" spans="1:37" x14ac:dyDescent="0.2">
      <c r="K63" s="51" t="s">
        <v>54</v>
      </c>
    </row>
  </sheetData>
  <sheetProtection algorithmName="SHA-512" hashValue="nbmwCMoZC2JhzceJZB1GzsaSpJpVtNZerM85MXvlCFkcpPmv9T98ZZIIuUr9caFDpk8hLJn2zEDpJ5Z1tzT1SQ==" saltValue="/U2mA7vPeIB33HGlTucctw==" spinCount="100000" sheet="1" objects="1" scenarios="1"/>
  <mergeCells count="35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1:X51"/>
    <mergeCell ref="T52:X52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50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2016-05-01T22:08:04Z</cp:lastPrinted>
  <dcterms:created xsi:type="dcterms:W3CDTF">2008-08-15T13:32:29Z</dcterms:created>
  <dcterms:modified xsi:type="dcterms:W3CDTF">2022-03-10T19:13:16Z</dcterms:modified>
</cp:coreProperties>
</file>